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<sst xmlns="http://schemas.openxmlformats.org/spreadsheetml/2006/main" count="12050" uniqueCount="2050">
  <si>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</si>
  <si>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</si>
  <si>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</si>
  <si>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</si>
  <si>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</si>
  <si>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</si>
  <si>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</si>
  <si>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</si>
  <si>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</si>
  <si>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</si>
  <si>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</si>
  <si>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</si>
  <si>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</si>
  <si>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</si>
  <si>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</si>
  <si>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</si>
  <si>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</si>
  <si>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</si>
  <si>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</si>
  <si>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</si>
  <si>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</si>
  <si>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</si>
  <si>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</si>
  <si>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</si>
  <si>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</si>
  <si>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</si>
  <si>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</si>
  <si>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</si>
  <si>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</si>
  <si>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</si>
  <si>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</si>
  <si>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</si>
  <si>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</si>
  <si>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</si>
  <si>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</si>
  <si>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</si>
  <si>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</si>
  <si>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</si>
  <si>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</si>
  <si>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</si>
  <si>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</si>
  <si>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</si>
  <si>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</si>
  <si>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</si>
  <si>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</si>
  <si>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</si>
  <si>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</si>
  <si>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</si>
  <si>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</si>
  <si>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</si>
  <si>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</si>
  <si>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</si>
  <si>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</si>
  <si>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</si>
  <si>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</si>
  <si>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</si>
  <si>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</si>
  <si>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</si>
  <si>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</si>
  <si>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</si>
  <si>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</si>
  <si>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</si>
  <si>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</si>
  <si>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</si>
  <si>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</si>
  <si>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</si>
  <si>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</si>
  <si>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</si>
  <si>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</si>
  <si>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</si>
  <si>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</si>
  <si>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</si>
  <si>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</si>
  <si>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</si>
  <si>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</si>
  <si>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</si>
  <si>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</si>
  <si>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</si>
  <si>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</si>
  <si>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</si>
  <si>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</si>
  <si>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</si>
  <si>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</si>
  <si>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</si>
  <si>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</si>
  <si>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</si>
  <si>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</si>
  <si>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</si>
  <si>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</si>
  <si>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</si>
  <si>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</si>
  <si>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</si>
  <si>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</si>
  <si>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</si>
  <si>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</si>
  <si>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</si>
  <si>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</si>
  <si>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</si>
  <si>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</si>
  <si>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</si>
  <si>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</si>
  <si>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</si>
  <si>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</si>
  <si>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</si>
  <si>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</si>
  <si>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</si>
  <si>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</si>
  <si>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</si>
  <si>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</si>
  <si>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</si>
  <si>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</si>
  <si>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</si>
  <si>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</si>
  <si>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</si>
  <si>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</si>
  <si>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</si>
  <si>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</si>
  <si>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</si>
  <si>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</si>
  <si>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</si>
  <si>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</si>
  <si>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</si>
  <si>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</si>
  <si>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</si>
  <si>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</si>
  <si>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</si>
  <si>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</si>
  <si>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</si>
  <si>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</si>
  <si>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</si>
  <si>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</si>
  <si>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</si>
  <si>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</si>
  <si>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</si>
  <si>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</si>
  <si>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</si>
  <si>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</si>
  <si>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</si>
  <si>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</si>
  <si>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</si>
  <si>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</si>
  <si>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</si>
  <si>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</si>
  <si>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</si>
  <si>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</si>
  <si>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</si>
  <si>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</si>
  <si>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</si>
  <si>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</si>
  <si>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</si>
  <si>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</si>
  <si>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</si>
  <si>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</si>
  <si>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</si>
  <si>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</si>
  <si>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</si>
  <si>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</si>
  <si>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</si>
  <si>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</si>
  <si>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</si>
  <si>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</si>
  <si>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</si>
  <si>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</si>
  <si>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</si>
  <si>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</si>
  <si>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</si>
  <si>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</si>
  <si>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</si>
  <si>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</si>
  <si>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</si>
  <si>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</si>
  <si>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</si>
  <si>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</si>
  <si>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</si>
  <si>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</si>
  <si>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</si>
  <si>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</si>
  <si>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</si>
  <si>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</si>
  <si>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</si>
  <si>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</si>
  <si>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</si>
  <si>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</si>
  <si>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</si>
  <si>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</si>
  <si>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</si>
  <si>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</si>
  <si>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</si>
  <si>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</si>
  <si>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</si>
  <si>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</si>
  <si>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</si>
  <si>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</si>
  <si>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</si>
  <si>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</si>
  <si>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</si>
  <si>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</si>
  <si>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</si>
  <si>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</si>
  <si>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</si>
  <si>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</si>
  <si>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</si>
  <si>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</si>
  <si>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</si>
  <si>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</si>
  <si>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</si>
  <si>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</si>
  <si>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</si>
  <si>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</si>
  <si>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</si>
  <si>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</si>
  <si>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</si>
  <si>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odilasibrijns</t>
  </si>
  <si>
    <t>wo2hwnl</t>
  </si>
  <si>
    <t>piershilcom</t>
  </si>
  <si>
    <t>marijkeboorsma</t>
  </si>
  <si>
    <t>hwvvd</t>
  </si>
  <si>
    <t>leonvannoort</t>
  </si>
  <si>
    <t>jon_hermans</t>
  </si>
  <si>
    <t>d66hw</t>
  </si>
  <si>
    <t>miranda3286</t>
  </si>
  <si>
    <t>apis1apis</t>
  </si>
  <si>
    <t>bernyschop</t>
  </si>
  <si>
    <t>mooieluchten</t>
  </si>
  <si>
    <t>leonhoekvvd</t>
  </si>
  <si>
    <t>sannewaldekker</t>
  </si>
  <si>
    <t>oudbeijerland</t>
  </si>
  <si>
    <t>ernestmaas55</t>
  </si>
  <si>
    <t>huizentweetsnl</t>
  </si>
  <si>
    <t>ariegoudswaard4</t>
  </si>
  <si>
    <t>leonard1972</t>
  </si>
  <si>
    <t>edkrokket</t>
  </si>
  <si>
    <t>hoekschnieuws</t>
  </si>
  <si>
    <t>jumboboa</t>
  </si>
  <si>
    <t>jveverdingen</t>
  </si>
  <si>
    <t>indebuurt0186</t>
  </si>
  <si>
    <t>3goudzoekers</t>
  </si>
  <si>
    <t>hoekschewaardnl</t>
  </si>
  <si>
    <t>hoekschewaard_n</t>
  </si>
  <si>
    <t>stichtingnu</t>
  </si>
  <si>
    <t>d66_ll</t>
  </si>
  <si>
    <t>d66rotterdam</t>
  </si>
  <si>
    <t>natuurfotonl</t>
  </si>
  <si>
    <t>gemeenteobl</t>
  </si>
  <si>
    <t>gemeentehw</t>
  </si>
  <si>
    <t>janmaartendank</t>
  </si>
  <si>
    <t>rtv_rijnmond</t>
  </si>
  <si>
    <t>Mentions</t>
  </si>
  <si>
    <t>Replies to</t>
  </si>
  <si>
    <t>RT @HWVVD: De afgelopen maanden hebben we een aantal dorpshelden in het zonnetje gezet. Na onder andere Nieuw-Beijerland, Strijen, Oud-Beij…</t>
  </si>
  <si>
    <t>10 november 2018, aanvang 11.00 uur, Veterans Day Oud-Beijerland https://t.co/DaqLWvjEyk https://t.co/rrj8iIC0W9</t>
  </si>
  <si>
    <t>RT @wo2hwnl: 10 november 2018, aanvang 11.00 uur, Veterans Day Oud-Beijerland https://t.co/DaqLWvjEyk https://t.co/rrj8iIC0W9</t>
  </si>
  <si>
    <t>RT @HWVVD: Kennen jullie onze kandidaten al? Conny Verbaas uit Oud-Beijerland staat op plaats 10. Zij stelt zich even voor. En vertelt in e…</t>
  </si>
  <si>
    <t>RT @HWVVD: Ken je onze kandidaten al? Op nummer 5 staat Ronald Schoffelmeer uit Oud-Beijerland. Ronald stelt zich even voor en vertelt over…</t>
  </si>
  <si>
    <t>RT @HWVVD: Het is nog 10 dagen voor de verkiezingen! Hoogste tijd om onze nummer 10 aan jou voor te stellen: Conny Verbaas uit Oud-Beijerla…</t>
  </si>
  <si>
    <t>De afgelopen maanden hebben we een aantal dorpshelden in het zonnetje gezet. Na onder andere Nieuw-Beijerland, Strijen, Oud-Beijerland en Piershil was nu Numansdorp aan de beurt. Vrijwilligers van @StichtingNU zijn onze dorpshelden! https://t.co/FhrH3VSsjp https://t.co/8s81JrZ4d6</t>
  </si>
  <si>
    <t>RT @HWVVD: Het is 7 dagen voor de verkiezingen. Hoogste tijd om onze nummer 7 voor te stellen: Gert-Jan Stapper uit Oud-Beijerland! https:/…</t>
  </si>
  <si>
    <t>Dit zijn de openingstijden van het Sinterklaashuis in Oud-Beijerland https://t.co/d0meXOholt</t>
  </si>
  <si>
    <t>D66 Hoeksche Waard gaat weer de wijken in. Vandaag Numansdorp, 's Gravendeel en Oud-Beijerland. Met dank aan hulp uit @D66Rotterdam en @D66_LL 
#d66 #d66hw #hoekschewaard #nusamenvooruit https://t.co/TuWFKFNyl2</t>
  </si>
  <si>
    <t>RT @d66hw: D66 Hoeksche Waard gaat weer de wijken in. Vandaag Numansdorp, 's Gravendeel en Oud-Beijerland. Met dank aan hulp uit @D66Rotter…</t>
  </si>
  <si>
    <t>RT @BernySchop: Rondje de Staart Oud-Beijerland vanmorgen. #hoekschewaard @GemeenteHw @gemeenteOBL @mooieluchten @NatuurfotoNL https://t.co…</t>
  </si>
  <si>
    <t>Rondje de Staart Oud-Beijerland vanmorgen. #hoekschewaard @GemeenteHw @gemeenteOBL @mooieluchten @NatuurfotoNL https://t.co/4GIEG6uJDn</t>
  </si>
  <si>
    <t>Kennen jullie onze kandidaten al? Conny Verbaas uit Oud-Beijerland staat op plaats 10. Zij stelt zich even voor. En vertelt in een kort filmpje wat haar favoriete plekje in de Hoeksche Waard is! https://t.co/blW9Zu6cM5</t>
  </si>
  <si>
    <t>Ken je onze kandidaten al? Op nummer 5 staat Ronald Schoffelmeer uit Oud-Beijerland. Ronald stelt zich even voor en vertelt over zijn mooiste plekje in de Hoeksche Waard. Kijken! https://t.co/9hlUld91WV</t>
  </si>
  <si>
    <t>Het is nog 10 dagen voor de verkiezingen! Hoogste tijd om onze nummer 10 aan jou voor te stellen: Conny Verbaas uit Oud-Beijerland! https://t.co/raKzdGRcw4 https://t.co/3sI1c9KEjT</t>
  </si>
  <si>
    <t>Het is 7 dagen voor de verkiezingen. Hoogste tijd om onze nummer 7 voor te stellen: Gert-Jan Stapper uit Oud-Beijerland! https://t.co/Jlb6zPiepy https://t.co/WCPxDtcoCe</t>
  </si>
  <si>
    <t>@janmaartendank We hebben ontzettend veel goede ideeen voor Oud-Beijerland EN alle andere dorpen. Kijk hier maar: https://t.co/qqLG7XEzch. Als je iets van Oud-Beijerland vindt ben je niet automatisch tegen de andere dorpen hoor! _xD83E__xDD14_</t>
  </si>
  <si>
    <t>In het Praathuis in Oud-Beijerland is dit damesteam niet ontevreden over de opkomst. En gezellig is het sowieso! #verkiezingen #HoekscheWaard @RTV_Rijnmond https://t.co/x4At3W0TP0</t>
  </si>
  <si>
    <t>RT @indebuurt0186: Foto’s! Kerstmarkt in Oud-Beijerland en dit is wat we hebben gespot - https://t.co/Bf5u7OYFUR https://t.co/r1zkCGcegz</t>
  </si>
  <si>
    <t>Foto’s! Kerstmarkt in Oud-Beijerland en dit is wat we hebben gespot https://t.co/Sl5E6MmM5K</t>
  </si>
  <si>
    <t>Er komen 7 tiny houses in Oud-Beijerland: dit is waar en wanneer - indebuurt Hoeksche Waard - indebuurt: Er komen 7 tiny houses in Oud-Beijerland: dit is waar en wanneer - indebuurt Hoeksche Waard  indebuurt De kogel is door de kerk: er mogen tiny houses… https://t.co/DH1IBxxZOw</t>
  </si>
  <si>
    <t>Er komen 7 tiny houses in Oud-Beijerland: dit is waar en wanneer https://t.co/Hs4FyFh1EP</t>
  </si>
  <si>
    <t>Tof! Wij hebben een Joris’ #Kerstboom in Oud-Beijerland https://t.co/Dg58xqLYOE</t>
  </si>
  <si>
    <t>Hopelijk gaat men eerst de aansluiting op de A29 aanpakken. #HoekscheWaard #HW 
Langgekoesterde wens van gemeente Oud-Beijerland komt uit https://t.co/r0fcOA56hr</t>
  </si>
  <si>
    <t>Aanrijding tussen fietser en auto op de Sabinarotonde in Oud-Beijerland https://t.co/diARI4ZilE #hoekschewaard</t>
  </si>
  <si>
    <t>Lezing Muziek en het brein in de bibliotheek van Oud-Beijerland https://t.co/UZzfswtpJX #hoekschewaard</t>
  </si>
  <si>
    <t>RT @indebuurt0186: De oude Rabo in Oud-Beijerland wordt gesloopt en dit komt er voor terug - https://t.co/LUyuzDq2Fp https://t.co/h5LclIt4zP</t>
  </si>
  <si>
    <t>RT @indebuurt0186: Het verhaal van deze oliegigant begon in Oud-Beijerland - https://t.co/nkdKZcIASa https://t.co/kHpfF2kmmU</t>
  </si>
  <si>
    <t>RT @indebuurt0186: 8 x leuke huizen in Oud-Beijerland die nu te koop staan - https://t.co/TrHIKXhxOa https://t.co/Pak1lgT68G</t>
  </si>
  <si>
    <t>De oude Rabo in Oud-Beijerland wordt gesloopt en dit komt er voor terug https://t.co/qnyYjsZZCT</t>
  </si>
  <si>
    <t>In Oud-Beijerland opent een verzamelplek voor mensen met een creatief beroep https://t.co/z99V6l5rTC</t>
  </si>
  <si>
    <t>Leuk volgens Jolanda: ‘Leff in Oud-Beijerland is mijn favoriete restaurant’ - https://t.co/daRa0dw5l3 https://t.co/3hAGAmt4Qr</t>
  </si>
  <si>
    <t>8 x leuke huizen in Oud-Beijerland die nu te koop staan - https://t.co/TrHIKXhxOa https://t.co/Pak1lgT68G</t>
  </si>
  <si>
    <t>Snik! Deze kledingwinkel in Oud-Beijerland stopt er mee (en geeft korting!) - https://t.co/f1eD87MBtd https://t.co/udiKI7bMZK</t>
  </si>
  <si>
    <t>Dit zijn de openingstijden van het Sinterklaashuis in Oud-Beijerland - https://t.co/wpPgGRleU5 https://t.co/w4vrD5RlAj</t>
  </si>
  <si>
    <t>VIDEO! De opbouw van de ijsbaan in Oud-Beijerland begon vandaag - https://t.co/x6IvlEsbQc https://t.co/B9M5GBQTTS</t>
  </si>
  <si>
    <t>Kerstmarkt in Oud-Beijerland: dit is handig om te weten - https://t.co/zIfrNEEBUF https://t.co/RCiOI7xe3R</t>
  </si>
  <si>
    <t>Oud-Beijerland heeft 3 nieuwe straatnamen nodig en jij mag ze bedenken - https://t.co/Cw9qZhfl5T https://t.co/DteKbyB4Sy</t>
  </si>
  <si>
    <t>Wil je schaatsen? Handige info over de ijsbaan in Oud-Beijerland op een rij - https://t.co/E2YFVL7nLF https://t.co/daZtNb2ia4</t>
  </si>
  <si>
    <t>Foto’s! Kerstmarkt in Oud-Beijerland en dit is wat we hebben gespot - https://t.co/Bf5u7OYFUR https://t.co/r1zkCGcegz</t>
  </si>
  <si>
    <t>Er komen 7 tiny houses in Oud-Beijerland: dit is waar en wanneer - https://t.co/iPw5edJh4l https://t.co/EQRW0vl0gD</t>
  </si>
  <si>
    <t>Tof! Wij hebben een Joris’ Kerstboom in Oud-Beijerland - https://t.co/dcdtrAQnVD https://t.co/Cj7ifo86tg</t>
  </si>
  <si>
    <t>De oude Rabo in Oud-Beijerland wordt gesloopt en dit komt er voor terug - https://t.co/LUyuzDq2Fp https://t.co/h5LclIt4zP</t>
  </si>
  <si>
    <t>Maria is ijsmeester in Oud-Beijerland: ‘Het leukst vind ik kleine kinderen leren schaatsen’ - https://t.co/97bHD4Upot https://t.co/8arMKapdTm</t>
  </si>
  <si>
    <t>Laatste kans: de ijsbaan in Oud-Beijerland gaat binnenkort dicht - https://t.co/4puAUNkiQX https://t.co/VA1e4PLhl5</t>
  </si>
  <si>
    <t>Het verhaal van deze oliegigant begon in Oud-Beijerland - https://t.co/nkdKZcIASa https://t.co/kHpfF2kmmU</t>
  </si>
  <si>
    <t>Tof! In Oud-Beijerland opent een verzamelplek voor mensen met een creatief beroep - https://t.co/FBrVaaJERl https://t.co/Uivziyvc6D</t>
  </si>
  <si>
    <t>RT @indebuurt0186: Tof! In Oud-Beijerland opent een verzamelplek voor mensen met een creatief beroep - https://t.co/FBrVaaJERl https://t.co…</t>
  </si>
  <si>
    <t>Kerstmarkt in Oud-Beijerland https://t.co/2hJIKTWApe #hoekschewaard #nieuws https://t.co/NyizmA0mf0</t>
  </si>
  <si>
    <t>Start cursus Eerste Hulp aan Kinderen in Oud-Beijerland https://t.co/9KOj2zbrV8 #hoekschewaard #nieuws https://t.co/RF2xsF8jkC</t>
  </si>
  <si>
    <t>Dames DVO uit Oud-Beijerland zijn het nieuwe jaar goed gestart https://t.co/9afWUVusq4 #hoekschewaard #nieuws https://t.co/nEQKwWNSvz</t>
  </si>
  <si>
    <t>Stichting Nu uitgeroepen tot de dorpsheld van Numansdorp https://t.co/tFpeKCVWfR Na de eerdere dorpshelden van Nieuw-Beijerland, #Strijen, #Piershil en Oud-Beijerland heeft de #VVD Hoeksche waard Stichting...</t>
  </si>
  <si>
    <t>Ondertekening intentieverklaring multifunctionele accommodatie ´Boezem &amp;amp; Co´ https://t.co/6UArOKKJeR Oud-Beijerland - In de Burgerzaal van het gemeentehuis ontmoette wethouder Piet van Leenen deze week een wel heel gemêleerd...</t>
  </si>
  <si>
    <t>Progressief HW: maak ijsbaan gratis voor iedereen https://t.co/XLjueRQBwG De kunstijsbaan die deze winter op De Vliet in het centrum van Oud-Beijerland wordt opgebouwd moet altijd gratis toegankelijk...</t>
  </si>
  <si>
    <t>Minister #CarolaSchouten: serieus tussen het fruit, olijk op het schoolplein https://t.co/ehc2qBdrSJ #CarolaSchouten liet vanmiddag bij haar bezoek aan Oud-Beijerland twee kanten van zichzelf zien. De minister was Landbouw,...</t>
  </si>
  <si>
    <t>Drie nieuwe winkels in Voorwinden-pand https://t.co/tgmnwBT1PD Het winkelpand van Voorwinden aan de Scheepmakershaven in Oud-Beijerland raakt voller en voller. Volgende maand openen Stefan...</t>
  </si>
  <si>
    <t>Luchtoorlog monument in Oud-Beijerland opgeknapt! https://t.co/SBAjtoY8q2 Oud-Beijerland - Vandaag zijn rondom de paal van het Hoeksche Waard luchtoorlog monument in Oud-Beijerland posters aangebracht...</t>
  </si>
  <si>
    <t>Nationale vlaggen als eerbetoon gesneuvelde piloten in de #TweedeWereldoorlog https://t.co/COP4Iqqqa0 Acht nationale vlaggen zijn gisterochtend op het monument ´Luchtoorlog Hoeksche Waard 1940-1945´ in Oud-Beijerland...</t>
  </si>
  <si>
    <t>Akkerbouw en duurzaamheid. Hoe zit dat precies' https://t.co/MeStqrakjb De Protestantse Gemeente De Open Hof te Oud-Beijerland heeft het predicaat 'Groene Kerk'...</t>
  </si>
  <si>
    <t>Jongeren kiezen 6 partijen uit voor het JongerenDebat Hoeksche Waard. 6 partijen mogen niet mee doen! Cromstrijen 98 HW gaf geen... https://t.co/SCUZUM3QWj Hoeksche Waard - Jongeren van Havo 4 klassen van het Hoeksch Lyceum uit Oud-Beijerland hebben in de afgelopen weken een ac…</t>
  </si>
  <si>
    <t>Auto te water aan de H.B.S. Laan in Oud-Beijerland https://t.co/vLzZYsRI4H Oud-Beijerland - Aan de H.B.S.-Laan in Oud-Beijerland is op vrijdagmiddag 9 november een auto van de afrit afgegleden. Vermoedelijk...</t>
  </si>
  <si>
    <t>Kranslegging tijdens herdenking bij het Luchtoorlog Hoeksche Waard ´40-´45 monument https://t.co/koSu4YAc3Z Oud-Beijerland - Namens de Hoeksche Waardse gemeenten legde de (loco)burgemeesters/wethouders Wethouder Piet van Leenen,...</t>
  </si>
  <si>
    <t>Politie controleert op drugs en vuurwerk op Willem van Oranje en Actief College https://t.co/UHU6gIh5ru Oud-Beijerland - Vandaag vond er weer een drugsactie plaats op twee middelbare scholen op het eiland. Ditmaal op de “kleine”...</t>
  </si>
  <si>
    <t>#VVD wil taxi´s en groepsvervoer over busbaan N217 laten rijden https://t.co/Kob7MMLzDD De #VVD Hoeksche Waard wil dat de busbaan langs de N217 tussen #Heinenoord en Oud-Beijerland ook wordt opengesteld voor taxi´s...</t>
  </si>
  <si>
    <t>Informatieavond IJsbaan Oud-Beijerland https://t.co/bsaGVqFNnB Na een maandenlange voorbereiding en de nodige hobbels op de weg hebben de initiatiefnemers: Stichting Centrummanagement...</t>
  </si>
  <si>
    <t>IJsbaan Oud-Beijerland is de halve kerstvakantie gratis https://t.co/90nqEb7Hyq De ijsbaan in het centrum van Oud-Beijerland is in de kerstvakantie zeven dagen gratis. Op de andere zeven dagen kost het 4 euro...</t>
  </si>
  <si>
    <t>Hoeksche Waard naar de stembus: wie wil wat' https://t.co/ueUt4RhoDP De tijd begint te tikken. Over vijf dagen gaan de inwoners van Binnenmaas, Cromstrijen, Korendijk, Oud-Beijerland en #Strijen...</t>
  </si>
  <si>
    <t>#Sinterklaas morgen al in vier dorpen https://t.co/6oTRMQSPYM #Numansdorp, Oud-Beijerland, Nieuw-Beijerland en Zuid-Beijerland hebben dit jaar de primeur: #Sinterklaas komt als eerste aan in hun dorp....</t>
  </si>
  <si>
    <t>Intocht #Sinterklaas in Oud-Beijerland geslaagd https://t.co/04C4gBtWQF Oud-Beijerland - Het is bijna 2 uur... vol verwachting klopt het hart van menig kind. Het is bijna zo ver: de intocht van Sinterklaas....</t>
  </si>
  <si>
    <t>Inbreker aangehouden in buurtschap Zinkweg nabij Oud-Beijerland https://t.co/rqXvMz9WKS Oud-Beijerland - De #politie heeft in buurtschap Zinkweg op heterdaad een woninginbreker aangehouden nadat een oplettende...</t>
  </si>
  <si>
    <t>Saxofonist Julian (17) wint twee Awards https://t.co/rdI1c2z1wJ Saxofonist Julian van der Linden (17) uit Oud-Beijerland, heeft afgelopen zondagmiddag de Classic Young Master Award 2018,...</t>
  </si>
  <si>
    <t>Kees van Pelt van Christenunie Hoeksche Waard : Roken rondom sportvelden moet snel verboden worden https://t.co/edz5IRHo1x Oud-Beijerland - Tijdens de raadsvergadering van afgelopen woensdag stelde raadslid Kees van Pelt en kandidaat nr 4 op de lijst...</t>
  </si>
  <si>
    <t>N217 tussen Oud-Beijerland en #Puttershoek is dicht vanwege een ongeluk https://t.co/99vPonZhsc Hoeksche Waard - De N217 tussen Oud-Beijerland en #Puttershoek is sinds 17.20 uur in beide richting DICHT voor de aansluiting...</t>
  </si>
  <si>
    <t>Woonwagenbewoners in Oud-Beijerland willen vaste standplaats https://t.co/su8erjP23g Woonwagenbewoners in Oud-Beijerland willen een vaste standplaats. Dat vragen ze in een brief aan de raad.</t>
  </si>
  <si>
    <t>Grote streetart expositie Oud-Beijerland https://t.co/303TYCtrIH Op zaterdag 1 december is er in Oud-Beijerland de Homebase Pop-Up Expo...</t>
  </si>
  <si>
    <t>Wim de Kievit nieuwe dichter Hoeksche Waard https://t.co/tEXyyXiSqf Wim de Kievit (76) uit Oud-Beijerland is gistermiddag in de Graanschuur in Nieuw-Beijerland tot ´Dichter van de Hoeksche...</t>
  </si>
  <si>
    <t>Groenteboer Kees geeft na 50 jaar het stokje door https://t.co/gVN9aE34dv De groentezaak van Kees Huisman blijft behouden voor Oud-Beijerland. Lange tijd leek het er op dat de minstens 80 jaar oude...</t>
  </si>
  <si>
    <t>Wim de Kievit (76) is uitgeroepen tot Dichter van de Hoeksche Waard https://t.co/2aWzCD7Fy4 Gewapend met een stompje potlood schrijft Wim de Kievit (76) uit Oud-Beijerland het liefst gedichten over actuele onderwerpen....</t>
  </si>
  <si>
    <t>Koninklijke Onderscheiding: Hugo Crucq uit Oud-Beijerland benoemd tot Lid in de Orde van Oranje-Nassau https://t.co/zx4Bc9X7aB Oud-Beijerland - Voor meneer H. Crucq uit Oud-Beijerland was woensdag 28 november 2018 een wel heel bijzondere dag. Niet...</t>
  </si>
  <si>
    <t>Afval naast de prullenbak' Uur werken als ´bekeuring´ https://t.co/2wWyA0ModL Zakjes, blikjes en karton. Het meeste afval op De Willem van Oranje in Oud-Beijerland kwam naast de prullenbak terecht. Maar...</t>
  </si>
  <si>
    <t>Kerstmarkt in Oud-Beijerland https://t.co/9IbPeUDHc2 Hoeksche Waard plaatste het volgende bericht op hun website: Kerstmarkt in Oud-Beijerland.</t>
  </si>
  <si>
    <t>Warme Kerst in de Bibliotheek met Joris´ Kerstboom https://t.co/9Lgezws7VW In de bibliotheekvestiging Oud-Beijerland Centrum staat van 12 t/m 23 december 2018 een Joris´ Kerstboom. De ´Joris´...</t>
  </si>
  <si>
    <t>Ook hoogtij in Oud-Beijerland https://t.co/mwHROTq5Xc Terwijl de kerstmarkt zaterdag in Oud-Beijerland nog aan de gang was ontving Ramon Schram een bijna radeloos telefoontje...</t>
  </si>
  <si>
    <t>Speciale Kerstactie vanuit Natuurbezoekerscentrum Klein Profijt in Oud-Beijerland op tweede Kerstdag https://t.co/NeqQprPaGN Oud-Beijerland - Onder het motto “De #Dijken Op de polder in!” organiseren het Hoekschewaards Landschap, in samenwerking...</t>
  </si>
  <si>
    <t>Oud-Beijerland reikt laatste Vrijwilligersspelden uit https://t.co/hPI15qSdaJ Dit jaar was de laatste keer dat Gemeente Oud-Beijerland als zelfstandige gemeente Vrijwilligersonderscheidingen uitreikte...</t>
  </si>
  <si>
    <t>Bewonersavond Energie besparen Zoomwijck Oud-Beijerland groot succes https://t.co/Ips2HyPbLF Oud-Beijerland - Op 10 december gaven de vijf gemeenten in de Hoeksche Waard samen met het Regionaal Energieloket een vervolg...</t>
  </si>
  <si>
    <t>Boom vol boodschappen met kerstgedachten https://t.co/lV8vneT5FO Joris´ Kerstboom staat. In de bibliotheek Oud-Beijerland Centrum kunnen bezoekers daar een kerstbal in hangen met een persoonlijke...</t>
  </si>
  <si>
    <t>Bewoners blij: er komt voorlopig geen fietsbrug in Oud-Bijerland https://t.co/5VrTPl4Uie Er komt voorlopig geen fietsbrug tussen de Frans Halsstraat en het fietspad langs de N217 in Oud-Beijerland. De gemeente...</t>
  </si>
  <si>
    <t>Twee gewonden na #ongeval N217 https://t.co/hr38CIO76G Twee mensen raakten vanochtend gewond na een ongeluk op de N217 richting Oud-Beijerland. Ze moesten allebei naar het ziekenhuis....</t>
  </si>
  <si>
    <t>Aurélie van Kleef uit #Mijnsheerenland winnaar spijkerbroekactie https://t.co/Mooqy2k9Oe Oud-Beijerland - ´Lever je oude spijkerbroek in en win € 100,-´. Wij winnen toch nooit iets... Aurélie van Kleef...</t>
  </si>
  <si>
    <t>15e en laatste vrijwilligersprijs van Oud-Beijerland uitgereikt. https://t.co/RCWBFkIPT5 Oud-Beijerland - Het was zoals altijd een feestelijke en gedenkwaardige gebeurtenis: de uitreiking van de jaarlijkse Oud-Beijerlandse...</t>
  </si>
  <si>
    <t>Honderden kerstmannen rennen Santa Run https://t.co/hCa0DFecnf Honderden Kerstmannen En - vrouwen liepen zaterdag voor het goede doel door het centrum van Oud-Beijerland. De zevende Santa...</t>
  </si>
  <si>
    <t>Zo moet er een einde komen aan ´gestuntel´ op Vierwiekenplein https://t.co/FRmgsf6kUI Als het aan de #VVD in Oud-Beijerland ligt, komt er binnenkort een einde aan het ´gestuntel´ van automobilisten...</t>
  </si>
  <si>
    <t>Hoe de ´tiny-woonwijk´ in Oud-Beijerland eruit komt te zien https://t.co/iuYVcQ2NOp Er komen zeven kleine huisjes op de Zuiderrotonde bij de Kikkershoek in Oud-Beijerland. Na een uitgebreid onderzoek en gesprekken...</t>
  </si>
  <si>
    <t>Huizen en horeca op oude Mebin-terrein https://t.co/0IdrUQRUsy Op het voormalig Mebin-terrein aan het Spui in Oud-Beijerland worden 48 appartementen en 22 woningen gebouwd. Dat hebben...</t>
  </si>
  <si>
    <t>Doorkomstcomité Roparun schenkt duizenden euro´s aan zieke ouders https://t.co/C1U4xpXXpU Het Doorkomstcomité Roparun Oud-Beijerland heeft het gewonnen bedrag van 12.500 euro aan Stichting Droomdag geschonken.</t>
  </si>
  <si>
    <t>Start nieuwbouwontwikkeling: wonen, wandelen en genieten aan het Spuifront https://t.co/YOo96gzGX9 Oud-Beijerland - Door het ondertekenen van een samenwerkingsovereenkomst tussen AM BV en de gemeente Oud-Beijerland is vanochtend...</t>
  </si>
  <si>
    <t>Naturalisatie´s in Oud-Beijerland https://t.co/H8re4FARVR Oud-Beijerland - Vanaf vandaag mogen mevrouw P.O. Boersema, de heer G.M. Khalil, de heer A. Ali (met vier mede neutraliserende...</t>
  </si>
  <si>
    <t>Het Doorkomstcomité Roparun Oud-Beijerland schenkt € 12.500,- aan Stichting Droomdag https://t.co/95visjgIoX Oud-Beijerland - Het Doorkomstcomité Roparun Oud-Beijerland heeft vanwege de mooie en feestelijke doorkomst in 2018, een derde...</t>
  </si>
  <si>
    <t>Cheque van Roparun voor Stichting Droomdag https://t.co/txpjVNf5zN Het Doorkomstcomité Roparun Oud-Beijerland heeft het gewonnen bedrag van 12.500 euro aan Stichting Droomdag geschonken....</t>
  </si>
  <si>
    <t>OSV Oud-Beijerland ook op finaleavond zaalvoetbaltoernooi https://t.co/RfG0VvnrSi Ook OSV Oud-Beijerland is er dinsdagavond in geslaagd om zich te plaatsen voor de finaleavond van het Hoeksche Waards Zaalvoetbaltoernooi...</t>
  </si>
  <si>
    <t>Geen vuurwerkvrije zones in Spuidorp https://t.co/MgkjrSvV79 In tegenstelling tot eerdere berichten in deze krant, kent de gemeente Oud-Beijerland dit jaar toch geen vuurwerkvrije zones...</t>
  </si>
  <si>
    <t>Nu al meer dan 7000 bezoekers op ijsbaan https://t.co/yXQ4b18feN De drijvende ijsbaan op De Vliet in Oud-Beijerland is een doorslaand succes.</t>
  </si>
  <si>
    <t>Kerstboom in Oud-Beijerlandse bieb steeds voller met wensen https://t.co/Xyt2iswbGK De speciale ´Joris´ Kerstboom´ in de bibliotheek van Oud-Beijerland raakt steeds verder gevuld met mooie...</t>
  </si>
  <si>
    <t>Hoofdlijnenakkoord getekend voor de ontwikkeling van Stougjesdijk-Oost voor bouw van 1500 tot 2000 woningen https://t.co/exJUhQY5ui Oud-Beijerland - Gemeente Oud-Beijerland en zeven marktpartijen - BPD Ontwikkeling, AM, Syntrus #Achmea, Roosdom Tijhuis,...</t>
  </si>
  <si>
    <t>Installatiebedrijf D.A. Vermaas uit Oud-Beijerland overgenomen door Van Rennes Elektro- &amp;amp; Installatietechniek https://t.co/LvJBde7F7s Met ingang van 1 januari 2019 is Installatiebedrijf D.A. Vermaas uit Oud-Beijerland overgenomen door Van Rennes Elektro-...</t>
  </si>
  <si>
    <t>Servicepunten gemeente Hoeksche Waard vanaf 8 januari geopend https://t.co/ASwPj861yk Hoeksche Waard - Op 8 januari 2019 openen de 6 servicepunten in de Hoeksche Waard. Het servicepunt in Oud-Beijerland opent...</t>
  </si>
  <si>
    <t>Servicepunten gemeente Hoeksche Waard vanaf 8 januari geopend https://t.co/V4p7OYoIZk Hoeksche Waard - Op 8 januari 2019 openen de 6 servicepunten in de Hoeksche Waard. Het servicepunt in Oud-Beijerland opent...</t>
  </si>
  <si>
    <t>In het oude #Rabobank gebouw in Oud-Beijerland komen 44 apartementen https://t.co/zfGmcFz9Iu Op dinsdag 18 december is door de gemeente Oud-Beijerland en projectontwikkelaar Stebru een anterieure overeenkomst ondertekend...</t>
  </si>
  <si>
    <t>Bewoners Rembrandt in Oud-Beijerland krijgen kachel https://t.co/fwzG3HILAV Bewoners van woon-zorggebouw Rembrandt in Oud-Beijerland hebben tijdens de kerstdagen elektrische kacheltjes van HW Wonen...</t>
  </si>
  <si>
    <t>Werkzaamheden A29 #BergenopZoom – #Rotterdam, van Oud-Beijerland naar #Barendrecht dit weekend https://t.co/MZTInUnMs1 #Rijkswaterstaat voert dit weekend in de nacht van vrijdag 28 op zaterdag 29 december werkzaamheden uit aan de A29. A29 Bergen...</t>
  </si>
  <si>
    <t>Ontwerp nieuwe ambtsketen gemeente Hoeksche Waard in handen van Els en Pieter Jan in `t Veld van in `t Veld &amp;amp; Partners https://t.co/FNTCXvj8dX Hoeksche Waard - Els en Pieter Jan in t Veld van int Veld &amp;amp; Partners uit Oud-Beijerland hebben de opdracht gekregen van “De...</t>
  </si>
  <si>
    <t>Hoeksewaard op 1 januari gefuseerd https://t.co/8rWJLJhlu2 Met 85.000 inwoners wordt de Hoeksewaard een dikke buurman van Rotterdam. Vanaf 1 januari zijn Binnenmaas, Oud-Beijerland,...</t>
  </si>
  <si>
    <t>Hoeksewaard op 1 januari gefuseerd https://t.co/bKKL21cIAS Met 85.000 inwoners wordt de Hoeksewaard een dikke buurman van Rotterdam. Vanaf 1 januari zijn Binnenmaas, Oud-Beijerland,...</t>
  </si>
  <si>
    <t>Kacheltjes voor bewoners van woongebouw Rembrandt https://t.co/GTPwJG6cUo Bewoners van woon-zorggebouw Rembrandt in Oud-Beijerland hebben tijdens de kerstdagen elektrische kacheltjes van HW Wonen...</t>
  </si>
  <si>
    <t>Woninginbraken in #Numansdorp en Oud-Beijerland https://t.co/UTxIWr4c0Y Hoeksche Waard - Vrijdagmiddag 28 december en afgelopen nacht werden bij de Politie Hoeksche Waardtwee woninginbraken gemeld...</t>
  </si>
  <si>
    <t>Mourik Nieuwjaarsloop bij A.V. Spirit https://t.co/qBBBLpkLFq Oud-Beijerland - De Mourik Nieuwjaarsloop is niet meer weg te denken van de wedstrijdkalender...</t>
  </si>
  <si>
    <t>Zonnepanelen en warmtepomp: Alle woningen Spuifront duurzaam https://t.co/Tavk9gAonM Alle woningen van het nieuwbouwproject aan het Spuifront in Oud-Beijerland - beter bekend als het voormalig Mebin-terrein...</t>
  </si>
  <si>
    <t>Projecties van Van Gogh op straat in Oud-Beijerland https://t.co/VVuaLCWfN6 Op het Vincent van Goghplein in Oud-Beijerland wordt tot en met zondag een briefcitaat geprojecteerd. Het citaat is van Vincent...</t>
  </si>
  <si>
    <t>Ouders van autistische Pepijn (18) zitten met handen in het haar: ´hij is een gevaar voor zichzelf en zijn omgeving´ https://t.co/ROkuq9zodN Thuis wonen gaat niet. Toch vrezen Eric-Jan en Doreen van Royen uit Oud-Beijerland dat hun autistische zoon Pepijn (18) opeens...</t>
  </si>
  <si>
    <t>Gemeenteraad Hoeksche Waard verre van eensgezind van start https://t.co/LC305aEsw1 In een volle Open Hof in Oud-Beijerland is woensdagavond 2 januari de nieuwe gemeenteraad van de gemeente Hoeksche Waard...</t>
  </si>
  <si>
    <t>Gratis Fit Test voor senioren in #Puttershoek, Oud-Beijerland en #Numansdorp. https://t.co/yTYcBWYtXI HOEKSCHE WAARD Bij het ouder worden is zo lang mogelijk gezond en fit blijven voor velen een streven. Wij helpen u daar graag...</t>
  </si>
  <si>
    <t>Nieuwe te koop staande woning in Oud-Beijerland (05-01-2019) https://t.co/rvHIouhPBC Sinds gisteren is er één woning te koop gekomen in Oud-Beijerland (gemeente Hoeksche Waard): J A Vermaasstraat 10, Oud-Beijerland...</t>
  </si>
  <si>
    <t>Oud-Beijerland bindt voor de Ã¡llerlaatste keer de schaatsen onder https://t.co/kvtQXNrnV3 Liefhebbers kunnen vandaag voor de Ã¡llerlaatste keer schaatsen in Oud-Beijerland. Centrummanager Sem den Hollander noemt...</t>
  </si>
  <si>
    <t>Grote puinhoop voor papiercontainers van SHO: Â´Dit kan zo niet langer!Â´ https://t.co/PdI5wKRLsh Het is weer raak op het parkeerterrein van sportpark De Kikkershoek in Oud-Beijerland. Voor de zoveelste keer troffen de vrijwilligers...</t>
  </si>
  <si>
    <t>VVV Oud-Beijerland verhuist naar Molendijk https://t.co/1rZ4oJfHGZ Hoeksche Waard plaatste het volgende bericht op hun website: VVV Oud-Beijerland verhuist naar Molendijk.</t>
  </si>
  <si>
    <t>Nieuwe te koop staande woning in Oud-Beijerland (08-01-2019) https://t.co/NUh47CMpLQ Sinds gisteren is er Ã©Ã©n woning te koop gekomen in Oud-Beijerland (gemeente Hoeksche Waard): Van Ruysdaelstraat 21, Oud-Beijerland...</t>
  </si>
  <si>
    <t>Hoog waterpeil: keersluizen #Numansdorp en Oud-Beijerland dicht https://t.co/pG5yk23V4F Waterschap Hollandse Delta heeft de keersluizen in #Numansdorp en Oud-Beijerland gesloten. Deze maatregel wordt genomen om te voorkomen...</t>
  </si>
  <si>
    <t>Veel deelnemers tijdens de "Mourik" Nieuwjaarsloop https://t.co/rkhENZVBEs Oud-Beijerland - De oliebollen moeten er weer af, en dus was daar afgelopen zaterdag traditiegetrouw de openingsloop van AV Spirit:...</t>
  </si>
  <si>
    <t>Van Nellefabriek in de Hoeksche Waard https://t.co/pGLmXYCzJo Een Van Nellefabriek in de Hoeksche Waard. Dát is wat Hans de Groot uit Oud-Beijerland wil. Niet de sigaren- en koffiefabriek,...</t>
  </si>
  <si>
    <t>Komt er een Van Nellefabriek in de Hoeksche Waard' https://t.co/klZppf5gXR Een Van Nellefabriek in de Hoeksche Waard. Dát is wat Hans de Groot uit Oud-Beijerland wil. Niet de sigaren- en koffiefabriek,...</t>
  </si>
  <si>
    <t>Programmeren is de nieuwe taal die kinderen wereldwijd leren spreken  https://t.co/4KgW36XIwn Oud-Beijerland - De Bibliotheek Hoeksche Waard organiseert op 19 januari een CoderDojo. Een CoderDojo is een internationale...</t>
  </si>
  <si>
    <t>Expositie in het servicepunt gemeente Hoeksche Waard in Oud-Beijerland ( gemeentehuis Oud-Beijerland ) https://t.co/pZgVb6mVth In januari en februari is in het servicepunt van de gemeente Hoeksche Waard ( gemeentehuis in Oud-Beijerland )een expositie...</t>
  </si>
  <si>
    <t>Zes maanden cel voor Roemeense dief die al stelend door de EU trok https://t.co/XBc4kSd7HV Voor een woninginbraak aan de Zinkweg in Oud-Beijerland is een ´internationaal operende dief´ gisteren veroordeeld...</t>
  </si>
  <si>
    <t>Van beenprotheses tot kookboeken: leerlingen Actief College presenteren hun profielwerkstukken https://t.co/2aBs5ecvyg Op het Actief College in Oud-Beijerland geen doorsnee profielwerkstukken. Leerlingen van de Vak Mavo pakken het anders aan....</t>
  </si>
  <si>
    <t>Vier nieuwe te koop staande woningen in Oud-Beijerland (13-01-2019) https://t.co/VqrwFw3DZc Sinds gisteren zijn de volgende vier huizen te koop gekomen in Oud-Beijerland (gemeente Hoeksche Waard): Bachlaan 184, Oud-Beijerland...</t>
  </si>
  <si>
    <t>Stoeptegels door veertien ruiten van Actief College in Oud-Beijerland https://t.co/jG86rUFmVo Het Actief College in Oud-Beijerland is vannacht bekogeld met stoeptegels, waarbij veertien ruiten sneuvelden. De #politie...</t>
  </si>
  <si>
    <t>Twee nieuwe te koop staande woningen in Oud-Beijerland (14-01-2019) https://t.co/JwFMrwido1 Sinds gisteren zijn de volgende twee huizen te koop gekomen in Oud-Beijerland (gemeente Hoeksche Waard): De Jacht 7, Oud-Beijerland...</t>
  </si>
  <si>
    <t>Oud-Beijerlander Ton L verdacht van doden én bestelen Mona Baartmans https://t.co/OOYUDEfcjV Regio - De zoon van Mona Baartmans staat niet alleen terecht voor het wurgen en begraven van zijn moeder. Ook zou de man uit Oud-Beijerland...</t>
  </si>
  <si>
    <t>Brand boven plafond bij pand aan de Oost Voorstraat in Oud-Beijerland https://t.co/QZSvquO6xi Oud-Beijerland - Aan de Oost Voorstraat in Oud-Beijerland heeft een korte tijd een kleine brand gewoed bij een bedrijfspand....</t>
  </si>
  <si>
    <t>Nieuwe te koop staande woning in Oud-Beijerland (17-01-2019) https://t.co/NEBF3uZwSx Sinds gisteren is er één woning te koop gekomen in Oud-Beijerland (gemeente Hoeksche Waard): Rembrandtstraat 77, Oud-Beijerland...</t>
  </si>
  <si>
    <t>Midden in de nacht sporten, waarom niet' https://t.co/MAjOcByHwJ In Oud-Beijerland kan er sinds kort zeven dagen in de week, en binnenkort ook 24 uur per dag, worden gesport. Het fitnesscentrum...</t>
  </si>
  <si>
    <t>Vier nieuwe te koop staande woningen in Oud-Beijerland (18-01-2019) https://t.co/hGssfVB9OE Sinds gisteren zijn de volgende vier huizen te koop gekomen in Oud-Beijerland (gemeente Hoeksche Waard): Bachlaan 6, Oud-Beijerland...</t>
  </si>
  <si>
    <t>Bestuurder haalt nat pak op Poortlaan in Oud-Beijerland https://t.co/MjfuxW6Cc7 Een automobilist is vanmorgen met zijn voertuig in een sloot aan de Poortlaan in Oud-Beijerland terechtgekomen.</t>
  </si>
  <si>
    <t>Mini-supermarkt #Voedselbank Hoeksche Waard schot in de roos https://t.co/6rVFYhpNue #Voedselbanken uit meerdere plaatsen in het land komen in Oud-Beijerland kijken naar de nieuwe aanpak van de #Voedselbank Hoeksche...</t>
  </si>
  <si>
    <t>Mollen ruïneren gras van terrein voetbalclub SHO https://t.co/BIWNWyTrFM Voetballers van SHO in Oud-Beijerland kunnen even geen gebruikmaken van een van hun grasvelden. Mollen zitten de spelers...</t>
  </si>
  <si>
    <t>Brandweer zoekt met warmtecamera naar brandhaard in supermarkt Oud-Beijerland https://t.co/JRCkCBFPgy De #brandweer is met warmtevamera´s op zoek naar de mogelijke brandhaard in de #Jumbo-supermarkt aan het Koninginneplein...</t>
  </si>
  <si>
    <t>Gasten aan tafel in De Open Hof https://t.co/lEfBGpmLtl Het was donderdag 17 januari een drukte van belang in de kerk van de Protestantse Gemeente De Open Hof in Oud-Beijerland...</t>
  </si>
  <si>
    <t>Wijkspreekuur heeft voortaan Bakkie in de Buurt https://t.co/eCOHUuWeth Oud-Beijerland - Het maandelijkse wijkspreekuur voor de wijken Zeeheldenwijk, Centrum en Oosterse Gorzen in Oud-Beijerland...</t>
  </si>
  <si>
    <t>Druk bezocht Intercultureel diner in De Open Hof https://t.co/MuhUvmDIvA Oud-Beijerland - Op donderdag 17 januari jl. was het een drukte van belang in de kerk van de Protestantse Gemeente De Open...</t>
  </si>
  <si>
    <t>https://wo2-hoekschewaard.nl/herdenking/2018-herdenkingsceremonie-veterans-day/</t>
  </si>
  <si>
    <t>https://hoekschewaard.vvd.nl/nieuws/32330/stichting-nu-dorpsheld-van-numansdorp</t>
  </si>
  <si>
    <t>https://indebuurt.nl/hoekschewaard/sinterklaas/openingstijden-van-het-sinterklaashuis-in-oud-beijerland~52661/?utm_source=twitter&amp;utm_medium=socialbuttons-top&amp;utm_campaign=sharing</t>
  </si>
  <si>
    <t>https://hoekschewaard.vvd.nl/info/2660/conny-verbaas-een-vitaal-centrum-met-haven</t>
  </si>
  <si>
    <t>https://hoekschewaard.vvd.nl/info/2661/ronald-schoffelmeer-op-historische-grond</t>
  </si>
  <si>
    <t>https://hoekschewaard.vvd.nl/nieuws/32412/conny-verbaas-nummer-10-stelt-zich-voor</t>
  </si>
  <si>
    <t>https://hoekschewaard.vvd.nl/mensen/7958/gert-jan-stapper</t>
  </si>
  <si>
    <t>https://hoekschewaard.vvd.nl/standpunten/6044/doen-initiatieven-in-de-dorpen</t>
  </si>
  <si>
    <t>https://indebuurt.nl/hoekschewaard/doen/fotos-kerstmarkt-in-oud-beijerland-en-dit-is-wat-we-hebben-gespot~53476/?utm_source=twitter&amp;utm_medium=tweet</t>
  </si>
  <si>
    <t>https://indebuurt.nl/hoekschewaard/doen/fotos-kerstmarkt-in-oud-beijerland-en-dit-is-wat-we-hebben-gespot~53476/?utm_source=twitter&amp;utm_medium=socialbuttons-bottom&amp;utm_campaign=sharing</t>
  </si>
  <si>
    <t>https://indebuurt.nl/hoekschewaard/wonen/er-komen-7-tiny-houses-in-oud-beijerland-dit-is-waar-en-wanneer~53698/?utm_source=dlvr.it&amp;utm_medium=twitter</t>
  </si>
  <si>
    <t>https://indebuurt.nl/hoekschewaard/wonen/er-komen-7-tiny-houses-in-oud-beijerland-dit-is-waar-en-wanneer~53698/?utm_source=twitter&amp;utm_medium=socialbuttons-bottom&amp;utm_campaign=sharing</t>
  </si>
  <si>
    <t>https://indebuurt.nl/hoekschewaard/genieten-van-hoeksche-waard/tof-wij-hebben-een-joris-kerstboom~53783/?utm_source=twitter&amp;utm_medium=socialbuttons-top&amp;utm_campaign=sharing</t>
  </si>
  <si>
    <t>https://www.ad.nl/hoeksche-waard/langgekoesterde-wens-van-gemeente-oud-beijerland-komt-uit~aecd02db/</t>
  </si>
  <si>
    <t>https://www.hoekschnieuws.nl/2018/11/12/aanrijding-tussen-fietser-en-auto-op-de-sabinarotonde-in-oud-beijerland/</t>
  </si>
  <si>
    <t>https://www.hoekschnieuws.nl/2019/01/02/lezing-muziek-en-het-brein-in-de-bibliotheek-van-oud-beijerland/</t>
  </si>
  <si>
    <t>https://indebuurt.nl/hoekschewaard/nieuws/de-oude-rabo-in-oud-beijerland-wordt-gesloopt-en-dit-komt-er-voor-terug~53842/?utm_source=twitter&amp;utm_medium=tweet</t>
  </si>
  <si>
    <t>https://indebuurt.nl/hoekschewaard/bedrijvigheid/het-verhaal-van-deze-oliegigant-begon-in-oud-beijerland~54751/?utm_source=twitter&amp;utm_medium=tweet</t>
  </si>
  <si>
    <t>https://indebuurt.nl/hoekschewaard/wonen/8-x-leuke-huizen-in-oud-beijerland-die-nu-te-koop-staan~52148/?utm_source=twitter&amp;utm_medium=tweet</t>
  </si>
  <si>
    <t>https://indebuurt.nl/hoekschewaard/nieuws/de-oude-rabo-in-oud-beijerland-wordt-gesloopt-en-dit-komt-er-voor-terug~53842/?utm_source=twitter&amp;utm_medium=socialbuttons-top&amp;utm_campaign=sharing</t>
  </si>
  <si>
    <t>https://indebuurt.nl/hoekschewaard/nieuws/tof-in-oud-beijerland-opent-een-verzamelplaats-voor-mensen-met-een-creatief-beroep~54896/?utm_source=twitter&amp;utm_medium=socialbuttons-top&amp;utm_campaign=sharing</t>
  </si>
  <si>
    <t>https://indebuurt.nl/hoekschewaard/hoeksche-waarders/favorieten-van/leuk-volgens-jolanda-leff-in-oud-beijerland-is-mijn-favoriete-restaurant~52108/?utm_source=twitter&amp;utm_medium=tweet</t>
  </si>
  <si>
    <t>https://indebuurt.nl/hoekschewaard/winkelen/snik-deze-kledingwinkel-in-oud-beijerland-stopt-er-mee-en-geeft-korting~52490/?utm_source=twitter&amp;utm_medium=tweet</t>
  </si>
  <si>
    <t>https://indebuurt.nl/hoekschewaard/sinterklaas/openingstijden-van-het-sinterklaashuis-in-oud-beijerland~52661/?utm_source=twitter&amp;utm_medium=tweet</t>
  </si>
  <si>
    <t>https://indebuurt.nl/hoekschewaard/nieuws/de-opbouw-van-de-ijsbaan-in-oud-beijerland-begon-vandaag~52998/?utm_source=twitter&amp;utm_medium=tweet</t>
  </si>
  <si>
    <t>https://indebuurt.nl/hoekschewaard/doen/kerstmarkt-in-oud-beijerland-dit-is-handig-om-te-weten~53171/?utm_source=twitter&amp;utm_medium=tweet</t>
  </si>
  <si>
    <t>https://indebuurt.nl/hoekschewaard/gemeente/oud-beijerland-heeft-3-nieuwe-straatnamen-nodig~53227/?utm_source=twitter&amp;utm_medium=tweet</t>
  </si>
  <si>
    <t>https://indebuurt.nl/hoekschewaard/doen/wil-je-schaatsen-handige-info-over-de-ijsbaan-in-oud-beijerland-op-een-rij~53184/?utm_source=twitter&amp;utm_medium=tweet</t>
  </si>
  <si>
    <t>https://indebuurt.nl/hoekschewaard/wonen/er-komen-7-tiny-houses-in-oud-beijerland-dit-is-waar-en-wanneer~53698/?utm_source=twitter&amp;utm_medium=tweet</t>
  </si>
  <si>
    <t>https://indebuurt.nl/hoekschewaard/genieten-van-hoeksche-waard/tof-wij-hebben-een-joris-kerstboom~53783/?utm_source=twitter&amp;utm_medium=tweet</t>
  </si>
  <si>
    <t>https://indebuurt.nl/hoekschewaard/hoeksche-waarders/maria-is-ijsmeester-en-leert-kinderen-in-een-half-uur-schaatsen~53741/?utm_source=twitter&amp;utm_medium=tweet</t>
  </si>
  <si>
    <t>https://indebuurt.nl/hoekschewaard/doen/laatste-kans-de-ijsbaan-in-oud-beijerland-gaat-binnenkort-dicht~54430/?utm_source=twitter&amp;utm_medium=tweet</t>
  </si>
  <si>
    <t>https://indebuurt.nl/hoekschewaard/nieuws/tof-in-oud-beijerland-opent-een-verzamelplaats-voor-mensen-met-een-creatief-beroep~54896/?utm_source=twitter&amp;utm_medium=tweet</t>
  </si>
  <si>
    <t>https://www.hoekschewaard.nl/nl/nieuws/kerstmarkt-in-oud-beijerland/2903</t>
  </si>
  <si>
    <t>https://www.hoekschewaard.nl/nl/nieuws/start-cursus-eerste-hulp-aan-kinderen-in-oud-beijerland/2992</t>
  </si>
  <si>
    <t>https://www.hoekschewaard.nl/nl/nieuws/dames-dvo-uit-oud-beijerland-zijn-het-nieuwe-jaar-goed-gestart/3018</t>
  </si>
  <si>
    <t>https://drimble.nl/regio/zuid-holland/hoeksche-waard/55404235/stichting-nu-uitgeroepen-tot-de-dorpsheld-van-numansdorp.html</t>
  </si>
  <si>
    <t>https://drimble.nl/regio/zuid-holland/hoeksche-waard/55419024/ondertekening-intentieverklaring-multifunctionele-accommodatie-boezem-co.html</t>
  </si>
  <si>
    <t>https://drimble.nl/regio/zuid-holland/hoeksche-waard/55501762/progressief-hw-maak-ijsbaan-gratis-voor-iedereen.html</t>
  </si>
  <si>
    <t>https://drimble.nl/regio/zuid-holland/hoeksche-waard/55515593/minister-carola-schouten-serieus-tussen-het-fruit-olijk-op-het-schoolplein.html</t>
  </si>
  <si>
    <t>https://drimble.nl/regio/zuid-holland/hoeksche-waard/55601259/drie-nieuwe-winkels-in-voorwinden-pand.html</t>
  </si>
  <si>
    <t>https://drimble.nl/regio/zuid-holland/hoeksche-waard/55616421/luchtoorlog-monument-in-oud-beijerland-opgeknapt.html</t>
  </si>
  <si>
    <t>https://drimble.nl/regio/zuid-holland/hoeksche-waard/55631731/nationale-vlaggen-als-eerbetoon-gesneuvelde-piloten-in-de-tweede-wereldoorlog.html</t>
  </si>
  <si>
    <t>https://drimble.nl/regio/zuid-holland/hoeksche-waard/55680325/akkerbouw-en-duurzaamheid-hoe-zit-dat-precies.html</t>
  </si>
  <si>
    <t>https://drimble.nl/regio/zuid-holland/hoeksche-waard/55683931/jongeren-kiezen-6-partijen-uit-voor-het-jongerendebat-hoeksche-waard-6-partijen-mogen-niet-mee-doen-cromstrijen-98-hw-gaf-geen.html</t>
  </si>
  <si>
    <t>https://drimble.nl/regio/zuid-holland/hoeksche-waard/55686750/auto-te-water-aan-de-hbs-laan-in-oud-beijerland.html</t>
  </si>
  <si>
    <t>https://drimble.nl/regio/zuid-holland/hoeksche-waard/55707060/kranslegging-tijdens-herdenking-bij-het-luchtoorlog-hoeksche-waard-40-45-monument.html</t>
  </si>
  <si>
    <t>https://drimble.nl/regio/zuid-holland/hoeksche-waard/55774067/politie-controleert-op-drugs-en-vuurwerk-op-willem-van-oranje-en-actief-college.html</t>
  </si>
  <si>
    <t>https://drimble.nl/regio/zuid-holland/hoeksche-waard/55793310/vvd-wil-taxis-en-groepsvervoer-over-busbaan-n217-laten-rijden.html</t>
  </si>
  <si>
    <t>https://drimble.nl/regio/zuid-holland/hoeksche-waard/55797718/informatieavond-ijsbaan-oud-beijerland.html</t>
  </si>
  <si>
    <t>https://drimble.nl/regio/zuid-holland/hoeksche-waard/55839501/ijsbaan-oud-beijerland-is-de-halve-kerstvakantie-gratis.html</t>
  </si>
  <si>
    <t>https://drimble.nl/regio/zuid-holland/hoeksche-waard/55843575/hoeksche-waard-naar-de-stembus-wie-wil-wat.html</t>
  </si>
  <si>
    <t>https://drimble.nl/regio/zuid-holland/hoeksche-waard/55847035/sinterklaas-morgen-al-in-vier-dorpen.html</t>
  </si>
  <si>
    <t>https://drimble.nl/regio/zuid-holland/hoeksche-waard/55874195/intocht-sinterklaas-in-oud-beijerland-geslaagd.html</t>
  </si>
  <si>
    <t>https://drimble.nl/regio/zuid-holland/hoeksche-waard/55888523/inbreker-aangehouden-in-buurtschap-zinkweg-nabij-oud-beijerland.html</t>
  </si>
  <si>
    <t>https://drimble.nl/regio/zuid-holland/hoeksche-waard/55907101/saxofonist-julian-17-wint-twee-awards.html</t>
  </si>
  <si>
    <t>https://drimble.nl/regio/zuid-holland/hoeksche-waard/55937393/kees-van-pelt-van-christenunie-hoeksche-waard-roken-rondom-sportvelden-moet-snel-verboden-worden.html</t>
  </si>
  <si>
    <t>https://drimble.nl/regio/zuid-holland/hoeksche-waard/55960685/n217-tussen-oud-beijerland-en-puttershoek-is-dicht-vanwege-een-ongeluk.html</t>
  </si>
  <si>
    <t>https://drimble.nl/regio/zuid-holland/hoeksche-waard/55973226/woonwagenbewoners-in-oud-beijerland-willen-vaste-standplaats.html</t>
  </si>
  <si>
    <t>https://drimble.nl/regio/zuid-holland/hoeksche-waard/56002138/grote-streetart-expositie-oud-beijerland.html</t>
  </si>
  <si>
    <t>https://drimble.nl/regio/zuid-holland/hoeksche-waard/56003303/wim-de-kievit-nieuwe-dichter-hoeksche-waard.html</t>
  </si>
  <si>
    <t>https://drimble.nl/regio/zuid-holland/hoeksche-waard/56082231/groenteboer-kees-geeft-na-50-jaar-het-stokje-door.html</t>
  </si>
  <si>
    <t>https://drimble.nl/regio/zuid-holland/hoeksche-waard/56116091/wim-de-kievit-76-is-uitgeroepen-tot-dichter-van-de-hoeksche-waard.html</t>
  </si>
  <si>
    <t>https://drimble.nl/regio/zuid-holland/hoeksche-waard/56124287/koninklijke-onderscheiding-hugo-crucq-uit-oud-beijerland-benoemd-tot-lid-in-de-orde-van-oranje-nassau.html</t>
  </si>
  <si>
    <t>https://drimble.nl/regio/zuid-holland/hoeksche-waard/56132218/afval-naast-de-prullenbak-uur-werken-als-bekeuring.html</t>
  </si>
  <si>
    <t>https://drimble.nl/regio/zuid-holland/hoeksche-waard/56304170/kerstmarkt-in-oud-beijerland.html</t>
  </si>
  <si>
    <t>https://drimble.nl/regio/zuid-holland/hoeksche-waard/56313749/warme-kerst-in-de-bibliotheek-met-joris-kerstboom.html</t>
  </si>
  <si>
    <t>https://drimble.nl/regio/zuid-holland/hoeksche-waard/56374788/ook-hoogtij-in-oud-beijerland.html</t>
  </si>
  <si>
    <t>https://drimble.nl/regio/zuid-holland/hoeksche-waard/56389340/speciale-kerstactie-vanuit-natuurbezoekerscentrum-klein-profijt-in-oud-beijerland-op-tweede-kerstdag.html</t>
  </si>
  <si>
    <t>https://drimble.nl/regio/zuid-holland/hoeksche-waard/56411431/oud-beijerland-reikt-laatste-vrijwilligersspelden-uit.html</t>
  </si>
  <si>
    <t>https://drimble.nl/regio/zuid-holland/hoeksche-waard/56421827/bewonersavond-energie-besparen-zoomwijck-oud-beijerland-groot-succes.html</t>
  </si>
  <si>
    <t>https://drimble.nl/regio/zuid-holland/hoeksche-waard/56466244/boom-vol-boodschappen-met-kerstgedachten.html</t>
  </si>
  <si>
    <t>https://drimble.nl/regio/zuid-holland/hoeksche-waard/56475692/bewoners-blij-er-komt-voorlopig-geen-fietsbrug-in-oud-bijerland.html</t>
  </si>
  <si>
    <t>https://drimble.nl/regio/zuid-holland/hoeksche-waard/56479691/twee-gewonden-na-ongeval-n217.html</t>
  </si>
  <si>
    <t>https://drimble.nl/regio/zuid-holland/hoeksche-waard/56488481/aurelie-van-kleef-uit-mijnsheerenland-winnaar-spijkerbroekactie.html</t>
  </si>
  <si>
    <t>https://drimble.nl/regio/zuid-holland/hoeksche-waard/56534292/15e-en-laatste-vrijwilligersprijs-van-oud-beijerland-uitgereikt.html</t>
  </si>
  <si>
    <t>https://drimble.nl/regio/zuid-holland/hoeksche-waard/56535211/honderden-kerstmannen-rennen-santa-run.html</t>
  </si>
  <si>
    <t>https://drimble.nl/regio/zuid-holland/hoeksche-waard/56539544/zo-moet-er-een-einde-komen-aan-gestuntel-op-vierwiekenplein.html</t>
  </si>
  <si>
    <t>https://drimble.nl/regio/zuid-holland/hoeksche-waard/56548946/hoe-de-tiny-woonwijk-in-oud-beijerland-eruit-komt-te-zien.html</t>
  </si>
  <si>
    <t>https://drimble.nl/regio/zuid-holland/hoeksche-waard/56550994/huizen-en-horeca-op-oude-mebin-terrein.html</t>
  </si>
  <si>
    <t>https://drimble.nl/regio/zuid-holland/hoeksche-waard/56553733/doorkomstcomite-roparun-schenkt-duizenden-euros-aan-zieke-ouders.html</t>
  </si>
  <si>
    <t>https://drimble.nl/regio/zuid-holland/hoeksche-waard/56555683/start-nieuwbouwontwikkeling-wonen-wandelen-en-genieten-aan-het-spuifront.html</t>
  </si>
  <si>
    <t>https://drimble.nl/regio/zuid-holland/hoeksche-waard/56555684/naturalisaties-in-oud-beijerland.html</t>
  </si>
  <si>
    <t>https://drimble.nl/regio/zuid-holland/hoeksche-waard/56556261/het-doorkomstcomite-roparun-oud-beijerland-schenkt-12500-aan-stichting-droomdag.html</t>
  </si>
  <si>
    <t>https://drimble.nl/regio/zuid-holland/hoeksche-waard/56566589/cheque-van-roparun-voor-stichting-droomdag.html</t>
  </si>
  <si>
    <t>https://drimble.nl/regio/zuid-holland/hoeksche-waard/56593049/osv-oud-beijerland-ook-op-finaleavond-zaalvoetbaltoernooi.html</t>
  </si>
  <si>
    <t>https://drimble.nl/regio/zuid-holland/hoeksche-waard/56600215/geen-vuurwerkvrije-zones-in-spuidorp.html</t>
  </si>
  <si>
    <t>https://drimble.nl/regio/zuid-holland/hoeksche-waard/56606456/nu-al-meer-dan-7000-bezoekers-op-ijsbaan.html</t>
  </si>
  <si>
    <t>https://drimble.nl/regio/zuid-holland/hoeksche-waard/56621502/kerstboom-in-oud-beijerlandse-bieb-steeds-voller-met-wensen.html</t>
  </si>
  <si>
    <t>https://drimble.nl/regio/zuid-holland/hoeksche-waard/56625117/hoofdlijnenakkoord-getekend-voor-de-ontwikkeling-van-stougjesdijk-oost-voor-bouw-van-1500-tot-2000-woningen.html</t>
  </si>
  <si>
    <t>https://drimble.nl/regio/zuid-holland/hoeksche-waard/56626338/installatiebedrijf-da-vermaas-uit-oud-beijerland-overgenomen-door-van-rennes-elektro-installatietechniek.html</t>
  </si>
  <si>
    <t>https://drimble.nl/regio/zuid-holland/hoeksche-waard/56627393/servicepunten-gemeente-hoeksche-waard-vanaf-8-januari-geopend.html</t>
  </si>
  <si>
    <t>https://drimble.nl/regio/zuid-holland/hoeksche-waard/56628373/servicepunten-gemeente-hoeksche-waard-vanaf-8-januari-geopend.html</t>
  </si>
  <si>
    <t>https://drimble.nl/regio/zuid-holland/hoeksche-waard/56636180/in-het-oude-rabobank-gebouw-in-oud-beijerland-komen-44-apartementen.html</t>
  </si>
  <si>
    <t>https://drimble.nl/regio/zuid-holland/hoeksche-waard/56719450/bewoners-rembrandt-in-oud-beijerland-krijgen-kachel.html</t>
  </si>
  <si>
    <t>https://drimble.nl/regio/zuid-holland/hoeksche-waard/56724889/werkzaamheden-a29-bergen-op-zoom-rotterdam-van-oud-beijerland-naar-barendrecht-dit-weekend.html</t>
  </si>
  <si>
    <t>https://drimble.nl/regio/zuid-holland/hoeksche-waard/56730232/ontwerp-nieuwe-ambtsketen-gemeente-hoeksche-waard-in-handen-van-els-en-pieter-jan-in-t-veld-van-in-t-veld-partners.html</t>
  </si>
  <si>
    <t>https://drimble.nl/regio/zuid-holland/hoeksche-waard/56735122/hoeksewaard-op-1-januari-gefuseerd.html</t>
  </si>
  <si>
    <t>https://drimble.nl/regio/zuid-holland/hoeksche-waard/56735124/hoeksewaard-op-1-januari-gefuseerd.html</t>
  </si>
  <si>
    <t>https://drimble.nl/regio/zuid-holland/hoeksche-waard/56741955/kacheltjes-voor-bewoners-van-woongebouw-rembrandt.html</t>
  </si>
  <si>
    <t>https://drimble.nl/regio/zuid-holland/hoeksche-waard/56781432/woninginbraken-in-numansdorp-en-oud-beijerland.html</t>
  </si>
  <si>
    <t>https://drimble.nl/regio/zuid-holland/hoeksche-waard/56801619/mourik-nieuwjaarsloop-bij-av-spirit.html</t>
  </si>
  <si>
    <t>https://drimble.nl/regio/zuid-holland/hoeksche-waard/56832246/zonnepanelen-en-warmtepomp-alle-woningen-spuifront-duurzaam.html</t>
  </si>
  <si>
    <t>https://drimble.nl/regio/zuid-holland/hoeksche-waard/56839514/projecties-van-van-gogh-op-straat-in-oud-beijerland.html</t>
  </si>
  <si>
    <t>https://drimble.nl/regio/zuid-holland/hoeksche-waard/56848260/ouders-van-autistische-pepijn-18-zitten-met-handen-in-het-haar-hij-is-een-gevaar-voor-zichzelf-en-zijn-omgeving.html</t>
  </si>
  <si>
    <t>https://drimble.nl/regio/zuid-holland/hoeksche-waard/56852780/gemeenteraad-hoeksche-waard-verre-van-eensgezind-van-start.html</t>
  </si>
  <si>
    <t>https://drimble.nl/regio/zuid-holland/hoeksche-waard/56881124/gratis-fit-test-voor-senioren-in-puttershoek-oud-beijerland-en-numansdorp.html</t>
  </si>
  <si>
    <t>https://drimble.nl/regio/zuid-holland/hoeksche-waard/56886961/nieuwe-te-koop-staande-woning-in-oud-beijerland-05-01-2019.html</t>
  </si>
  <si>
    <t>https://drimble.nl/regio/zuid-holland/hoeksche-waard/56893414/oud-beijerland-bindt-voor-de-allerlaatste-keer-de-schaatsen-onder.html</t>
  </si>
  <si>
    <t>https://drimble.nl/regio/zuid-holland/hoeksche-waard/57026914/grote-puinhoop-voor-papiercontainers-van-sho-dit-kan-zo-niet-langer.html</t>
  </si>
  <si>
    <t>https://drimble.nl/regio/zuid-holland/hoeksche-waard/57028095/vvv-oud-beijerland-verhuist-naar-molendijk.html</t>
  </si>
  <si>
    <t>https://drimble.nl/regio/zuid-holland/hoeksche-waard/57037320/nieuwe-te-koop-staande-woning-in-oud-beijerland-08-01-2019.html</t>
  </si>
  <si>
    <t>https://drimble.nl/regio/zuid-holland/hoeksche-waard/57050408/hoog-waterpeil-keersluizen-numansdorp-en-oud-beijerland-dicht.html</t>
  </si>
  <si>
    <t>https://drimble.nl/regio/zuid-holland/hoeksche-waard/57070736/veel-deelnemers-tijdens-de-mourik-nieuwjaarsloop.html</t>
  </si>
  <si>
    <t>https://drimble.nl/regio/zuid-holland/hoeksche-waard/57090978/van-nellefabriek-in-de-hoeksche-waard.html</t>
  </si>
  <si>
    <t>https://drimble.nl/regio/zuid-holland/hoeksche-waard/57095446/komt-er-een-van-nellefabriek-in-de-hoeksche-waard.html</t>
  </si>
  <si>
    <t>https://drimble.nl/regio/zuid-holland/hoeksche-waard/57104738/programmeren-is-de-nieuwe-taal-die-kinderen-wereldwijd-leren-spreken.html</t>
  </si>
  <si>
    <t>https://drimble.nl/regio/zuid-holland/hoeksche-waard/57126560/expositie-in-het-servicepunt-gemeente-hoeksche-waard-in-oud-beijerland-gemeentehuis-oud-beijerland.html</t>
  </si>
  <si>
    <t>https://drimble.nl/regio/zuid-holland/hoeksche-waard/57127330/zes-maanden-cel-voor-roemeense-dief-die-al-stelend-door-de-eu-trok.html</t>
  </si>
  <si>
    <t>https://drimble.nl/regio/zuid-holland/hoeksche-waard/57150746/van-beenprotheses-tot-kookboeken-leerlingen-actief-college-presenteren-hun-profielwerkstukken.html</t>
  </si>
  <si>
    <t>https://drimble.nl/regio/zuid-holland/hoeksche-waard/57151834/vier-nieuwe-te-koop-staande-woningen-in-oud-beijerland-13-01-2019.html</t>
  </si>
  <si>
    <t>https://drimble.nl/regio/zuid-holland/hoeksche-waard/57156338/stoeptegels-door-veertien-ruiten-van-actief-college-in-oud-beijerland.html</t>
  </si>
  <si>
    <t>https://drimble.nl/regio/zuid-holland/hoeksche-waard/57168647/twee-nieuwe-te-koop-staande-woningen-in-oud-beijerland-14-01-2019.html</t>
  </si>
  <si>
    <t>https://drimble.nl/regio/zuid-holland/hoeksche-waard/57177949/oud-beijerlander-ton-l-verdacht-van-doden-en-bestelen-mona-baartmans.html</t>
  </si>
  <si>
    <t>https://drimble.nl/regio/zuid-holland/hoeksche-waard/57238397/brand-boven-plafond-bij-pand-aan-de-oost-voorstraat-in-oud-beijerland.html</t>
  </si>
  <si>
    <t>https://drimble.nl/regio/zuid-holland/hoeksche-waard/57245052/nieuwe-te-koop-staande-woning-in-oud-beijerland-17-01-2019.html</t>
  </si>
  <si>
    <t>https://drimble.nl/regio/zuid-holland/hoeksche-waard/57249222/midden-in-de-nacht-sporten-waarom-niet.html</t>
  </si>
  <si>
    <t>https://drimble.nl/regio/zuid-holland/hoeksche-waard/57272101/vier-nieuwe-te-koop-staande-woningen-in-oud-beijerland-18-01-2019.html</t>
  </si>
  <si>
    <t>https://drimble.nl/regio/zuid-holland/hoeksche-waard/57277959/bestuurder-haalt-nat-pak-op-poortlaan-in-oud-beijerland.html</t>
  </si>
  <si>
    <t>https://drimble.nl/regio/zuid-holland/hoeksche-waard/57288992/mini-supermarkt-voedselbank-hoeksche-waard-schot-in-de-roos.html</t>
  </si>
  <si>
    <t>https://drimble.nl/regio/zuid-holland/hoeksche-waard/57355458/mollen-ruineren-gras-van-terrein-voetbalclub-sho.html</t>
  </si>
  <si>
    <t>https://drimble.nl/regio/zuid-holland/hoeksche-waard/57357737/brandweer-zoekt-met-warmtecamera-naar-brandhaard-in-supermarkt-oud-beijerland.html</t>
  </si>
  <si>
    <t>https://drimble.nl/regio/zuid-holland/hoeksche-waard/57362848/gasten-aan-tafel-in-de-open-hof.html</t>
  </si>
  <si>
    <t>https://drimble.nl/regio/zuid-holland/hoeksche-waard/57371192/wijkspreekuur-heeft-voortaan-bakkie-in-de-buurt.html</t>
  </si>
  <si>
    <t>https://drimble.nl/regio/zuid-holland/hoeksche-waard/57375740/druk-bezocht-intercultureel-diner-in-de-open-hof.html</t>
  </si>
  <si>
    <t>wo2-hoekschewaard.nl</t>
  </si>
  <si>
    <t>vvd.nl</t>
  </si>
  <si>
    <t>indebuurt.nl</t>
  </si>
  <si>
    <t>ad.nl</t>
  </si>
  <si>
    <t>hoekschnieuws.nl</t>
  </si>
  <si>
    <t>hoekschewaard.nl</t>
  </si>
  <si>
    <t>drimble.nl</t>
  </si>
  <si>
    <t>d66 d66hw hoekschewaard nusamenvooruit</t>
  </si>
  <si>
    <t>hoekschewaard</t>
  </si>
  <si>
    <t>verkiezingen hoekschewaard</t>
  </si>
  <si>
    <t>kerstboom</t>
  </si>
  <si>
    <t>hoekschewaard hw</t>
  </si>
  <si>
    <t>hoekschewaard nieuws</t>
  </si>
  <si>
    <t>strijen piershil vvd</t>
  </si>
  <si>
    <t>carolaschouten carolaschouten</t>
  </si>
  <si>
    <t>tweedewereldoorlog</t>
  </si>
  <si>
    <t>vvd vvd heinenoord</t>
  </si>
  <si>
    <t>strijen</t>
  </si>
  <si>
    <t>sinterklaas numansdorp sinterklaas</t>
  </si>
  <si>
    <t>sinterklaas</t>
  </si>
  <si>
    <t>politie</t>
  </si>
  <si>
    <t>puttershoek puttershoek</t>
  </si>
  <si>
    <t>dijken</t>
  </si>
  <si>
    <t>ongeval</t>
  </si>
  <si>
    <t>mijnsheerenland</t>
  </si>
  <si>
    <t>vvd</t>
  </si>
  <si>
    <t>achmea</t>
  </si>
  <si>
    <t>rabobank</t>
  </si>
  <si>
    <t>bergenopzoom rotterdam barendrecht rijkswaterstaat</t>
  </si>
  <si>
    <t>numansdorp</t>
  </si>
  <si>
    <t>puttershoek numansdorp</t>
  </si>
  <si>
    <t>numansdorp numansdorp</t>
  </si>
  <si>
    <t>voedselbank voedselbanken voedselbank</t>
  </si>
  <si>
    <t>brandweer jumbo</t>
  </si>
  <si>
    <t>https://pbs.twimg.com/media/DrYgxphXQAAV9Q-.jpg</t>
  </si>
  <si>
    <t>https://pbs.twimg.com/media/DrP0gv1XQAA0Y6F.jpg</t>
  </si>
  <si>
    <t>https://pbs.twimg.com/media/DsNmPerXgAAm5cf.jpg</t>
  </si>
  <si>
    <t>https://pbs.twimg.com/media/DsN0AnFXQAA-IEK.jpg</t>
  </si>
  <si>
    <t>https://pbs.twimg.com/media/DrunKjxXQAEPwDK.jpg</t>
  </si>
  <si>
    <t>https://pbs.twimg.com/media/Dr8ITWBWkAEFpf3.jpg</t>
  </si>
  <si>
    <t>https://pbs.twimg.com/media/DsioZ4lWoAA7Ppw.jpg</t>
  </si>
  <si>
    <t>https://pbs.twimg.com/media/Dt1vqVsWkAAhCnd.jpg</t>
  </si>
  <si>
    <t>https://pbs.twimg.com/media/Dun7pptXgAAvknI.jpg</t>
  </si>
  <si>
    <t>https://pbs.twimg.com/media/DwzEMktW0AIFub3.jpg</t>
  </si>
  <si>
    <t>https://pbs.twimg.com/media/DrPrf1XWwAAlEf3.jpg</t>
  </si>
  <si>
    <t>https://pbs.twimg.com/media/DrFwJmuXcAAR5lF.jpg</t>
  </si>
  <si>
    <t>https://pbs.twimg.com/media/Dr4ZJ2WX4AE2dZO.jpg</t>
  </si>
  <si>
    <t>https://pbs.twimg.com/media/DsHGvcnX4AA59ji.jpg</t>
  </si>
  <si>
    <t>https://pbs.twimg.com/media/DstVmb0XgAEzZCG.jpg</t>
  </si>
  <si>
    <t>https://pbs.twimg.com/media/DtLSy-SWoAAkTT1.jpg</t>
  </si>
  <si>
    <t>https://pbs.twimg.com/media/DtUEjaDWwAE16BO.jpg</t>
  </si>
  <si>
    <t>https://pbs.twimg.com/media/DtkDuomWwAAOU7Z.jpg</t>
  </si>
  <si>
    <t>https://pbs.twimg.com/media/DuTN9pzWoAI09rF.jpg</t>
  </si>
  <si>
    <t>https://pbs.twimg.com/media/DuiXkKNW4AAyhk_.jpg</t>
  </si>
  <si>
    <t>https://pbs.twimg.com/media/DusPHYnWwAAVmAr.jpg</t>
  </si>
  <si>
    <t>https://pbs.twimg.com/media/Dv-LUKqWwAE-V7z.jpg</t>
  </si>
  <si>
    <t>https://pbs.twimg.com/media/Dw4TeheWsAAebnG.jpg</t>
  </si>
  <si>
    <t>https://pbs.twimg.com/media/DtwI1_FWwAA-qlq.jpg</t>
  </si>
  <si>
    <t>https://pbs.twimg.com/media/DwZp7sXXcAAoq9e.jpg</t>
  </si>
  <si>
    <t>https://pbs.twimg.com/media/DxCJNcRXgAAz4CS.jpg</t>
  </si>
  <si>
    <t>http://pbs.twimg.com/profile_images/864968876714545152/SzvXg9R9_normal.jpg</t>
  </si>
  <si>
    <t>http://pbs.twimg.com/profile_images/421351567321608193/J9wuhHtb_normal.jpeg</t>
  </si>
  <si>
    <t>http://pbs.twimg.com/profile_images/888395500227108865/PHQWzJ7U_normal.jpg</t>
  </si>
  <si>
    <t>http://pbs.twimg.com/profile_images/675593796583890944/1mevulh-_normal.jpg</t>
  </si>
  <si>
    <t>http://pbs.twimg.com/profile_images/1073554197147201537/2IVy8PNR_normal.jpg</t>
  </si>
  <si>
    <t>http://pbs.twimg.com/profile_images/3108554519/85a1457d11eb38e3ebac7bca7a60202c_normal.jpeg</t>
  </si>
  <si>
    <t>http://pbs.twimg.com/profile_images/473211780991574016/AenxuEdh_normal.jpeg</t>
  </si>
  <si>
    <t>http://pbs.twimg.com/profile_images/1037411907253272579/n7blnL5U_normal.jpg</t>
  </si>
  <si>
    <t>http://pbs.twimg.com/profile_images/1011881747351572480/7pZHTrjn_normal.jpg</t>
  </si>
  <si>
    <t>http://pbs.twimg.com/profile_images/959596562879041536/CIPzG43g_normal.jpg</t>
  </si>
  <si>
    <t>http://pbs.twimg.com/profile_images/2455274973/sztua7fccovbj6rqewrx_normal.jpeg</t>
  </si>
  <si>
    <t>http://pbs.twimg.com/profile_images/1073425483306553344/OtVw5NQi_normal.jpg</t>
  </si>
  <si>
    <t>http://pbs.twimg.com/profile_images/1056545071993098241/ondDVx2b_normal.jpg</t>
  </si>
  <si>
    <t>http://pbs.twimg.com/profile_images/1070707872810582017/VNKb1VKh_normal.jpg</t>
  </si>
  <si>
    <t>http://pbs.twimg.com/profile_images/1045048124811751425/daqkHURm_normal.jpg</t>
  </si>
  <si>
    <t>http://pbs.twimg.com/profile_images/898452928255598592/LifjSnhc_normal.jpg</t>
  </si>
  <si>
    <t>http://pbs.twimg.com/profile_images/986854228441387009/PZSWMXq-_normal.jpg</t>
  </si>
  <si>
    <t>http://pbs.twimg.com/profile_images/1258862154/hoekschewaard_normal.jpg</t>
  </si>
  <si>
    <t>https://twitter.com/#!/odilasibrijns/status/1059459638008135681</t>
  </si>
  <si>
    <t>https://twitter.com/#!/wo2hwnl/status/1060070876157300736</t>
  </si>
  <si>
    <t>https://twitter.com/#!/piershilcom/status/1060070987746734080</t>
  </si>
  <si>
    <t>https://twitter.com/#!/marijkeboorsma/status/1059730187494023168</t>
  </si>
  <si>
    <t>https://twitter.com/#!/marijkeboorsma/status/1059916667906605057</t>
  </si>
  <si>
    <t>https://twitter.com/#!/marijkeboorsma/status/1061634353598476293</t>
  </si>
  <si>
    <t>https://twitter.com/#!/hwvvd/status/1059459467354537984</t>
  </si>
  <si>
    <t>https://twitter.com/#!/leonvannoort/status/1061894604386131968</t>
  </si>
  <si>
    <t>https://twitter.com/#!/leonvannoort/status/1062586611043569664</t>
  </si>
  <si>
    <t>https://twitter.com/#!/jon_hermans/status/1063428630494306305</t>
  </si>
  <si>
    <t>https://twitter.com/#!/d66hw/status/1063806391343828992</t>
  </si>
  <si>
    <t>https://twitter.com/#!/miranda3286/status/1063839902033428480</t>
  </si>
  <si>
    <t>https://twitter.com/#!/apis1apis/status/1063848952238403584</t>
  </si>
  <si>
    <t>https://twitter.com/#!/bernyschop/status/1063821507636408320</t>
  </si>
  <si>
    <t>https://twitter.com/#!/mooieluchten/status/1063858636194283520</t>
  </si>
  <si>
    <t>https://twitter.com/#!/hwvvd/status/1059714614580166657</t>
  </si>
  <si>
    <t>https://twitter.com/#!/hwvvd/status/1059892313491759104</t>
  </si>
  <si>
    <t>https://twitter.com/#!/hwvvd/status/1061626274005823488</t>
  </si>
  <si>
    <t>https://twitter.com/#!/hwvvd/status/1062577172798423040</t>
  </si>
  <si>
    <t>https://twitter.com/#!/leonhoekvvd/status/1060095727542718464</t>
  </si>
  <si>
    <t>https://twitter.com/#!/leonhoekvvd/status/1061626429455122433</t>
  </si>
  <si>
    <t>https://twitter.com/#!/leonhoekvvd/status/1064052631302230016</t>
  </si>
  <si>
    <t>https://twitter.com/#!/sannewaldekker/status/1065286485925081088</t>
  </si>
  <si>
    <t>https://twitter.com/#!/oudbeijerland/status/1071135155350331392</t>
  </si>
  <si>
    <t>https://twitter.com/#!/ernestmaas55/status/1071451097242451968</t>
  </si>
  <si>
    <t>https://twitter.com/#!/huizentweetsnl/status/1073221015218450433</t>
  </si>
  <si>
    <t>https://twitter.com/#!/ariegoudswaard4/status/1073489229634768897</t>
  </si>
  <si>
    <t>https://twitter.com/#!/leonard1972/status/1074305708986908675</t>
  </si>
  <si>
    <t>https://twitter.com/#!/edkrokket/status/1076896345229791232</t>
  </si>
  <si>
    <t>https://twitter.com/#!/hoekschnieuws/status/1061943463917297664</t>
  </si>
  <si>
    <t>https://twitter.com/#!/hoekschnieuws/status/1080480813152649216</t>
  </si>
  <si>
    <t>https://twitter.com/#!/jumboboa/status/1074672606228434945</t>
  </si>
  <si>
    <t>https://twitter.com/#!/jumboboa/status/1084461514768203776</t>
  </si>
  <si>
    <t>https://twitter.com/#!/jveverdingen/status/1059453710852648961</t>
  </si>
  <si>
    <t>https://twitter.com/#!/jveverdingen/status/1074671240588247040</t>
  </si>
  <si>
    <t>https://twitter.com/#!/jveverdingen/status/1084830425766391809</t>
  </si>
  <si>
    <t>https://twitter.com/#!/indebuurt0186/status/1058750700832911361</t>
  </si>
  <si>
    <t>https://twitter.com/#!/indebuurt0186/status/1059449271634800640</t>
  </si>
  <si>
    <t>https://twitter.com/#!/indebuurt0186/status/1062314221688549378</t>
  </si>
  <si>
    <t>https://twitter.com/#!/indebuurt0186/status/1063349507813986304</t>
  </si>
  <si>
    <t>https://twitter.com/#!/indebuurt0186/status/1066039859012386818</t>
  </si>
  <si>
    <t>https://twitter.com/#!/indebuurt0186/status/1068147837085630469</t>
  </si>
  <si>
    <t>https://twitter.com/#!/indebuurt0186/status/1068765495116087297</t>
  </si>
  <si>
    <t>https://twitter.com/#!/indebuurt0186/status/1069890488357044225</t>
  </si>
  <si>
    <t>https://twitter.com/#!/indebuurt0186/status/1071135062253547521</t>
  </si>
  <si>
    <t>https://twitter.com/#!/indebuurt0186/status/1073209072948834304</t>
  </si>
  <si>
    <t>https://twitter.com/#!/indebuurt0186/status/1074275160415526913</t>
  </si>
  <si>
    <t>https://twitter.com/#!/indebuurt0186/status/1074666681102934017</t>
  </si>
  <si>
    <t>https://twitter.com/#!/indebuurt0186/status/1074969557469667328</t>
  </si>
  <si>
    <t>https://twitter.com/#!/indebuurt0186/status/1080735616457949184</t>
  </si>
  <si>
    <t>https://twitter.com/#!/indebuurt0186/status/1084457332715737089</t>
  </si>
  <si>
    <t>https://twitter.com/#!/indebuurt0186/status/1084825977564352514</t>
  </si>
  <si>
    <t>https://twitter.com/#!/3goudzoekers/status/1084875422255538178</t>
  </si>
  <si>
    <t>https://twitter.com/#!/hoekschewaardnl/status/1070740537051963394</t>
  </si>
  <si>
    <t>https://twitter.com/#!/hoekschewaardnl/status/1082669236911247365</t>
  </si>
  <si>
    <t>https://twitter.com/#!/hoekschewaardnl/status/1085518376368254976</t>
  </si>
  <si>
    <t>https://twitter.com/#!/hoekschewaard_n/status/1057838722945814528</t>
  </si>
  <si>
    <t>https://twitter.com/#!/hoekschewaard_n/status/1057983456930603009</t>
  </si>
  <si>
    <t>https://twitter.com/#!/hoekschewaard_n/status/1059401752481533954</t>
  </si>
  <si>
    <t>https://twitter.com/#!/hoekschewaard_n/status/1059527634525282304</t>
  </si>
  <si>
    <t>https://twitter.com/#!/hoekschewaard_n/status/1059764134705852416</t>
  </si>
  <si>
    <t>https://twitter.com/#!/hoekschewaard_n/status/1059906500313997312</t>
  </si>
  <si>
    <t>https://twitter.com/#!/hoekschewaard_n/status/1060149401090490370</t>
  </si>
  <si>
    <t>https://twitter.com/#!/hoekschewaard_n/status/1060845265790427137</t>
  </si>
  <si>
    <t>https://twitter.com/#!/hoekschewaard_n/status/1060867928566968331</t>
  </si>
  <si>
    <t>https://twitter.com/#!/hoekschewaard_n/status/1060894399910080513</t>
  </si>
  <si>
    <t>https://twitter.com/#!/hoekschewaard_n/status/1061245509946499072</t>
  </si>
  <si>
    <t>https://twitter.com/#!/hoekschewaard_n/status/1062358724499685377</t>
  </si>
  <si>
    <t>https://twitter.com/#!/hoekschewaard_n/status/1062665253421543424</t>
  </si>
  <si>
    <t>https://twitter.com/#!/hoekschewaard_n/status/1062701802267627520</t>
  </si>
  <si>
    <t>https://twitter.com/#!/hoekschewaard_n/status/1063352409068617728</t>
  </si>
  <si>
    <t>https://twitter.com/#!/hoekschewaard_n/status/1063383816277028865</t>
  </si>
  <si>
    <t>https://twitter.com/#!/hoekschewaard_n/status/1063411395629330433</t>
  </si>
  <si>
    <t>https://twitter.com/#!/hoekschewaard_n/status/1063923337360011264</t>
  </si>
  <si>
    <t>https://twitter.com/#!/hoekschewaard_n/status/1064317287438659584</t>
  </si>
  <si>
    <t>https://twitter.com/#!/hoekschewaard_n/status/1064551751007768577</t>
  </si>
  <si>
    <t>https://twitter.com/#!/hoekschewaard_n/status/1064974591410487296</t>
  </si>
  <si>
    <t>https://twitter.com/#!/hoekschewaard_n/status/1065306877972615169</t>
  </si>
  <si>
    <t>https://twitter.com/#!/hoekschewaard_n/status/1065553265989963776</t>
  </si>
  <si>
    <t>https://twitter.com/#!/hoekschewaard_n/status/1065945642143494144</t>
  </si>
  <si>
    <t>https://twitter.com/#!/hoekschewaard_n/status/1065953638105923584</t>
  </si>
  <si>
    <t>https://twitter.com/#!/hoekschewaard_n/status/1067360011624620032</t>
  </si>
  <si>
    <t>https://twitter.com/#!/hoekschewaard_n/status/1067781580503072773</t>
  </si>
  <si>
    <t>https://twitter.com/#!/hoekschewaard_n/status/1067877632946184193</t>
  </si>
  <si>
    <t>https://twitter.com/#!/hoekschewaard_n/status/1068070191886729216</t>
  </si>
  <si>
    <t>https://twitter.com/#!/hoekschewaard_n/status/1070748095867162627</t>
  </si>
  <si>
    <t>https://twitter.com/#!/hoekschewaard_n/status/1070959451774115840</t>
  </si>
  <si>
    <t>https://twitter.com/#!/hoekschewaard_n/status/1072059306793730049</t>
  </si>
  <si>
    <t>https://twitter.com/#!/hoekschewaard_n/status/1072169934724235264</t>
  </si>
  <si>
    <t>https://twitter.com/#!/hoekschewaard_n/status/1072496795878653954</t>
  </si>
  <si>
    <t>https://twitter.com/#!/hoekschewaard_n/status/1072666683205189639</t>
  </si>
  <si>
    <t>https://twitter.com/#!/hoekschewaard_n/status/1073234146758144001</t>
  </si>
  <si>
    <t>https://twitter.com/#!/hoekschewaard_n/status/1073444492995411968</t>
  </si>
  <si>
    <t>https://twitter.com/#!/hoekschewaard_n/status/1073501148634587136</t>
  </si>
  <si>
    <t>https://twitter.com/#!/hoekschewaard_n/status/1073566669652533248</t>
  </si>
  <si>
    <t>https://twitter.com/#!/hoekschewaard_n/status/1074446862135029760</t>
  </si>
  <si>
    <t>https://twitter.com/#!/hoekschewaard_n/status/1074539985775312898</t>
  </si>
  <si>
    <t>https://twitter.com/#!/hoekschewaard_n/status/1074592826636288000</t>
  </si>
  <si>
    <t>https://twitter.com/#!/hoekschewaard_n/status/1074659610324332544</t>
  </si>
  <si>
    <t>https://twitter.com/#!/hoekschewaard_n/status/1074674638465187840</t>
  </si>
  <si>
    <t>https://twitter.com/#!/hoekschewaard_n/status/1074703699111501824</t>
  </si>
  <si>
    <t>https://twitter.com/#!/hoekschewaard_n/status/1074719999284166656</t>
  </si>
  <si>
    <t>https://twitter.com/#!/hoekschewaard_n/status/1074720002706735104</t>
  </si>
  <si>
    <t>https://twitter.com/#!/hoekschewaard_n/status/1074722510023901186</t>
  </si>
  <si>
    <t>https://twitter.com/#!/hoekschewaard_n/status/1074956496109256704</t>
  </si>
  <si>
    <t>https://twitter.com/#!/hoekschewaard_n/status/1075306290946154496</t>
  </si>
  <si>
    <t>https://twitter.com/#!/hoekschewaard_n/status/1075359185800437760</t>
  </si>
  <si>
    <t>https://twitter.com/#!/hoekschewaard_n/status/1075409564361809921</t>
  </si>
  <si>
    <t>https://twitter.com/#!/hoekschewaard_n/status/1075678781849907200</t>
  </si>
  <si>
    <t>https://twitter.com/#!/hoekschewaard_n/status/1075705220481630209</t>
  </si>
  <si>
    <t>https://twitter.com/#!/hoekschewaard_n/status/1075712782140628993</t>
  </si>
  <si>
    <t>https://twitter.com/#!/hoekschewaard_n/status/1075720300485099520</t>
  </si>
  <si>
    <t>https://twitter.com/#!/hoekschewaard_n/status/1075731743599222784</t>
  </si>
  <si>
    <t>https://twitter.com/#!/hoekschewaard_n/status/1075787123024953345</t>
  </si>
  <si>
    <t>https://twitter.com/#!/hoekschewaard_n/status/1077461014701064192</t>
  </si>
  <si>
    <t>https://twitter.com/#!/hoekschewaard_n/status/1077609530165547010</t>
  </si>
  <si>
    <t>https://twitter.com/#!/hoekschewaard_n/status/1077899621534445571</t>
  </si>
  <si>
    <t>https://twitter.com/#!/hoekschewaard_n/status/1078084598037397504</t>
  </si>
  <si>
    <t>https://twitter.com/#!/hoekschewaard_n/status/1078084600595955714</t>
  </si>
  <si>
    <t>https://twitter.com/#!/hoekschewaard_n/status/1078246968256839680</t>
  </si>
  <si>
    <t>https://twitter.com/#!/hoekschewaard_n/status/1079041700876742661</t>
  </si>
  <si>
    <t>https://twitter.com/#!/hoekschewaard_n/status/1079674571387793410</t>
  </si>
  <si>
    <t>https://twitter.com/#!/hoekschewaard_n/status/1080421560102596609</t>
  </si>
  <si>
    <t>https://twitter.com/#!/hoekschewaard_n/status/1080501131166523392</t>
  </si>
  <si>
    <t>https://twitter.com/#!/hoekschewaard_n/status/1080748712702500864</t>
  </si>
  <si>
    <t>https://twitter.com/#!/hoekschewaard_n/status/1080788928658137088</t>
  </si>
  <si>
    <t>https://twitter.com/#!/hoekschewaard_n/status/1081238747910422529</t>
  </si>
  <si>
    <t>https://twitter.com/#!/hoekschewaard_n/status/1081451324246495238</t>
  </si>
  <si>
    <t>https://twitter.com/#!/hoekschewaard_n/status/1081579686906470401</t>
  </si>
  <si>
    <t>https://twitter.com/#!/hoekschewaard_n/status/1082301195056758784</t>
  </si>
  <si>
    <t>https://twitter.com/#!/hoekschewaard_n/status/1082310062843006977</t>
  </si>
  <si>
    <t>https://twitter.com/#!/hoekschewaard_n/status/1082538948700917761</t>
  </si>
  <si>
    <t>https://twitter.com/#!/hoekschewaard_n/status/1082648512813297665</t>
  </si>
  <si>
    <t>https://twitter.com/#!/hoekschewaard_n/status/1082964315462950913</t>
  </si>
  <si>
    <t>https://twitter.com/#!/hoekschewaard_n/status/1083287982747070464</t>
  </si>
  <si>
    <t>https://twitter.com/#!/hoekschewaard_n/status/1083320692370755584</t>
  </si>
  <si>
    <t>https://twitter.com/#!/hoekschewaard_n/status/1083396177998028808</t>
  </si>
  <si>
    <t>https://twitter.com/#!/hoekschewaard_n/status/1083728333211385856</t>
  </si>
  <si>
    <t>https://twitter.com/#!/hoekschewaard_n/status/1083737188066607105</t>
  </si>
  <si>
    <t>https://twitter.com/#!/hoekschewaard_n/status/1084318715750031361</t>
  </si>
  <si>
    <t>https://twitter.com/#!/hoekschewaard_n/status/1084352736542494720</t>
  </si>
  <si>
    <t>https://twitter.com/#!/hoekschewaard_n/status/1084428179291467776</t>
  </si>
  <si>
    <t>https://twitter.com/#!/hoekschewaard_n/status/1084716348670988288</t>
  </si>
  <si>
    <t>https://twitter.com/#!/hoekschewaard_n/status/1084786882867879936</t>
  </si>
  <si>
    <t>https://twitter.com/#!/hoekschewaard_n/status/1085602444476862467</t>
  </si>
  <si>
    <t>https://twitter.com/#!/hoekschewaard_n/status/1085797442757578752</t>
  </si>
  <si>
    <t>https://twitter.com/#!/hoekschewaard_n/status/1085832736646950913</t>
  </si>
  <si>
    <t>https://twitter.com/#!/hoekschewaard_n/status/1086163735843094530</t>
  </si>
  <si>
    <t>https://twitter.com/#!/hoekschewaard_n/status/1086211411267805184</t>
  </si>
  <si>
    <t>https://twitter.com/#!/hoekschewaard_n/status/1086299714855804928</t>
  </si>
  <si>
    <t>https://twitter.com/#!/hoekschewaard_n/status/1087577173710553088</t>
  </si>
  <si>
    <t>https://twitter.com/#!/hoekschewaard_n/status/1087616156607922177</t>
  </si>
  <si>
    <t>https://twitter.com/#!/hoekschewaard_n/status/1087661506890788864</t>
  </si>
  <si>
    <t>https://twitter.com/#!/hoekschewaard_n/status/1087723246924038147</t>
  </si>
  <si>
    <t>https://twitter.com/#!/hoekschewaard_n/status/1087763589866446849</t>
  </si>
  <si>
    <t>1059459638008135681</t>
  </si>
  <si>
    <t>1060070876157300736</t>
  </si>
  <si>
    <t>1060070987746734080</t>
  </si>
  <si>
    <t>1059730187494023168</t>
  </si>
  <si>
    <t>1059916667906605057</t>
  </si>
  <si>
    <t>1061634353598476293</t>
  </si>
  <si>
    <t>1059459467354537984</t>
  </si>
  <si>
    <t>1061894604386131968</t>
  </si>
  <si>
    <t>1062586611043569664</t>
  </si>
  <si>
    <t>1063428630494306305</t>
  </si>
  <si>
    <t>1063806391343828992</t>
  </si>
  <si>
    <t>1063839902033428480</t>
  </si>
  <si>
    <t>1063848952238403584</t>
  </si>
  <si>
    <t>1063821507636408320</t>
  </si>
  <si>
    <t>1063858636194283520</t>
  </si>
  <si>
    <t>1059714614580166657</t>
  </si>
  <si>
    <t>1059892313491759104</t>
  </si>
  <si>
    <t>1061626274005823488</t>
  </si>
  <si>
    <t>1062577172798423040</t>
  </si>
  <si>
    <t>1060095727542718464</t>
  </si>
  <si>
    <t>1061626429455122433</t>
  </si>
  <si>
    <t>1064052631302230016</t>
  </si>
  <si>
    <t>1065286485925081088</t>
  </si>
  <si>
    <t>1071135155350331392</t>
  </si>
  <si>
    <t>1071451097242451968</t>
  </si>
  <si>
    <t>1073221015218450433</t>
  </si>
  <si>
    <t>1073489229634768897</t>
  </si>
  <si>
    <t>1074305708986908675</t>
  </si>
  <si>
    <t>1076896345229791232</t>
  </si>
  <si>
    <t>1061943463917297664</t>
  </si>
  <si>
    <t>1080480813152649216</t>
  </si>
  <si>
    <t>1074672606228434945</t>
  </si>
  <si>
    <t>1084461514768203776</t>
  </si>
  <si>
    <t>1059453710852648961</t>
  </si>
  <si>
    <t>1074671240588247040</t>
  </si>
  <si>
    <t>1084830425766391809</t>
  </si>
  <si>
    <t>1058750700832911361</t>
  </si>
  <si>
    <t>1059449271634800640</t>
  </si>
  <si>
    <t>1062314221688549378</t>
  </si>
  <si>
    <t>1063349507813986304</t>
  </si>
  <si>
    <t>1066039859012386818</t>
  </si>
  <si>
    <t>1068147837085630469</t>
  </si>
  <si>
    <t>1068765495116087297</t>
  </si>
  <si>
    <t>1069890488357044225</t>
  </si>
  <si>
    <t>1071135062253547521</t>
  </si>
  <si>
    <t>1073209072948834304</t>
  </si>
  <si>
    <t>1074275160415526913</t>
  </si>
  <si>
    <t>1074666681102934017</t>
  </si>
  <si>
    <t>1074969557469667328</t>
  </si>
  <si>
    <t>1080735616457949184</t>
  </si>
  <si>
    <t>1084457332715737089</t>
  </si>
  <si>
    <t>1084825977564352514</t>
  </si>
  <si>
    <t>1084875422255538178</t>
  </si>
  <si>
    <t>1070740537051963394</t>
  </si>
  <si>
    <t>1082669236911247365</t>
  </si>
  <si>
    <t>1085518376368254976</t>
  </si>
  <si>
    <t>1057838722945814528</t>
  </si>
  <si>
    <t>1057983456930603009</t>
  </si>
  <si>
    <t>1059401752481533954</t>
  </si>
  <si>
    <t>1059527634525282304</t>
  </si>
  <si>
    <t>1059764134705852416</t>
  </si>
  <si>
    <t>1059906500313997312</t>
  </si>
  <si>
    <t>1060149401090490370</t>
  </si>
  <si>
    <t>1060845265790427137</t>
  </si>
  <si>
    <t>1060867928566968331</t>
  </si>
  <si>
    <t>1060894399910080513</t>
  </si>
  <si>
    <t>1061245509946499072</t>
  </si>
  <si>
    <t>1062358724499685377</t>
  </si>
  <si>
    <t>1062665253421543424</t>
  </si>
  <si>
    <t>1062701802267627520</t>
  </si>
  <si>
    <t>1063352409068617728</t>
  </si>
  <si>
    <t>1063383816277028865</t>
  </si>
  <si>
    <t>1063411395629330433</t>
  </si>
  <si>
    <t>1063923337360011264</t>
  </si>
  <si>
    <t>1064317287438659584</t>
  </si>
  <si>
    <t>1064551751007768577</t>
  </si>
  <si>
    <t>1064974591410487296</t>
  </si>
  <si>
    <t>1065306877972615169</t>
  </si>
  <si>
    <t>1065553265989963776</t>
  </si>
  <si>
    <t>1065945642143494144</t>
  </si>
  <si>
    <t>1065953638105923584</t>
  </si>
  <si>
    <t>1067360011624620032</t>
  </si>
  <si>
    <t>1067781580503072773</t>
  </si>
  <si>
    <t>1067877632946184193</t>
  </si>
  <si>
    <t>1068070191886729216</t>
  </si>
  <si>
    <t>1070748095867162627</t>
  </si>
  <si>
    <t>1070959451774115840</t>
  </si>
  <si>
    <t>1072059306793730049</t>
  </si>
  <si>
    <t>1072169934724235264</t>
  </si>
  <si>
    <t>1072496795878653954</t>
  </si>
  <si>
    <t>1072666683205189639</t>
  </si>
  <si>
    <t>1073234146758144001</t>
  </si>
  <si>
    <t>1073444492995411968</t>
  </si>
  <si>
    <t>1073501148634587136</t>
  </si>
  <si>
    <t>1073566669652533248</t>
  </si>
  <si>
    <t>1074446862135029760</t>
  </si>
  <si>
    <t>1074539985775312898</t>
  </si>
  <si>
    <t>1074592826636288000</t>
  </si>
  <si>
    <t>1074659610324332544</t>
  </si>
  <si>
    <t>1074674638465187840</t>
  </si>
  <si>
    <t>1074703699111501824</t>
  </si>
  <si>
    <t>1074719999284166656</t>
  </si>
  <si>
    <t>1074720002706735104</t>
  </si>
  <si>
    <t>1074722510023901186</t>
  </si>
  <si>
    <t>1074956496109256704</t>
  </si>
  <si>
    <t>1075306290946154496</t>
  </si>
  <si>
    <t>1075359185800437760</t>
  </si>
  <si>
    <t>1075409564361809921</t>
  </si>
  <si>
    <t>1075678781849907200</t>
  </si>
  <si>
    <t>1075705220481630209</t>
  </si>
  <si>
    <t>1075712782140628993</t>
  </si>
  <si>
    <t>1075720300485099520</t>
  </si>
  <si>
    <t>1075731743599222784</t>
  </si>
  <si>
    <t>1075787123024953345</t>
  </si>
  <si>
    <t>1077461014701064192</t>
  </si>
  <si>
    <t>1077609530165547010</t>
  </si>
  <si>
    <t>1077899621534445571</t>
  </si>
  <si>
    <t>1078084598037397504</t>
  </si>
  <si>
    <t>1078084600595955714</t>
  </si>
  <si>
    <t>1078246968256839680</t>
  </si>
  <si>
    <t>1079041700876742661</t>
  </si>
  <si>
    <t>1079674571387793410</t>
  </si>
  <si>
    <t>1080421560102596609</t>
  </si>
  <si>
    <t>1080501131166523392</t>
  </si>
  <si>
    <t>1080748712702500864</t>
  </si>
  <si>
    <t>1080788928658137088</t>
  </si>
  <si>
    <t>1081238747910422529</t>
  </si>
  <si>
    <t>1081451324246495238</t>
  </si>
  <si>
    <t>1081579686906470401</t>
  </si>
  <si>
    <t>1082301195056758784</t>
  </si>
  <si>
    <t>1082310062843006977</t>
  </si>
  <si>
    <t>1082538948700917761</t>
  </si>
  <si>
    <t>1082648512813297665</t>
  </si>
  <si>
    <t>1082964315462950913</t>
  </si>
  <si>
    <t>1083287982747070464</t>
  </si>
  <si>
    <t>1083320692370755584</t>
  </si>
  <si>
    <t>1083396177998028808</t>
  </si>
  <si>
    <t>1083728333211385856</t>
  </si>
  <si>
    <t>1083737188066607105</t>
  </si>
  <si>
    <t>1084318715750031361</t>
  </si>
  <si>
    <t>1084352736542494720</t>
  </si>
  <si>
    <t>1084428179291467776</t>
  </si>
  <si>
    <t>1084716348670988288</t>
  </si>
  <si>
    <t>1084786882867879936</t>
  </si>
  <si>
    <t>1085602444476862467</t>
  </si>
  <si>
    <t>1085797442757578752</t>
  </si>
  <si>
    <t>1085832736646950913</t>
  </si>
  <si>
    <t>1086163735843094530</t>
  </si>
  <si>
    <t>1086211411267805184</t>
  </si>
  <si>
    <t>1086299714855804928</t>
  </si>
  <si>
    <t>1087577173710553088</t>
  </si>
  <si>
    <t>1087616156607922177</t>
  </si>
  <si>
    <t>1087661506890788864</t>
  </si>
  <si>
    <t>1087723246924038147</t>
  </si>
  <si>
    <t>1087763589866446849</t>
  </si>
  <si>
    <t>1063905727230734337</t>
  </si>
  <si>
    <t/>
  </si>
  <si>
    <t>112845165</t>
  </si>
  <si>
    <t>nl</t>
  </si>
  <si>
    <t>Twitter for iPhone</t>
  </si>
  <si>
    <t>Twitter Web Client</t>
  </si>
  <si>
    <t>Twitter Lite</t>
  </si>
  <si>
    <t>TweetCaster for Android</t>
  </si>
  <si>
    <t>Twitter for iPad</t>
  </si>
  <si>
    <t>Twitter for Android</t>
  </si>
  <si>
    <t>dlvr.it</t>
  </si>
  <si>
    <t>Echofon</t>
  </si>
  <si>
    <t>Hoekschewaard2017</t>
  </si>
  <si>
    <t>IFTTT</t>
  </si>
  <si>
    <t>4.3726738,51.6929055 
4.5350122,51.6929055 
4.5350122,51.7884077 
4.3726738,51.7884077</t>
  </si>
  <si>
    <t>The Netherlands</t>
  </si>
  <si>
    <t>NL</t>
  </si>
  <si>
    <t>Cromstrijen, Nederland</t>
  </si>
  <si>
    <t>3095a52a41901e55</t>
  </si>
  <si>
    <t>Cromstrijen</t>
  </si>
  <si>
    <t>city</t>
  </si>
  <si>
    <t>https://api.twitter.com/1.1/geo/id/3095a52a41901e55.json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</si>
  <si>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</si>
  <si>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</si>
  <si>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</si>
  <si>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</si>
  <si>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</si>
  <si>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</si>
  <si>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</si>
  <si>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</si>
  <si>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</si>
  <si>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</si>
  <si>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</si>
  <si>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</si>
  <si>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</si>
  <si>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</si>
  <si>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</si>
  <si>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</si>
  <si>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</si>
  <si>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</si>
  <si>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</si>
  <si>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</si>
  <si>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</si>
  <si>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Odila Sibrijns</t>
  </si>
  <si>
    <t>VVD Hoeksche Waard</t>
  </si>
  <si>
    <t>piershil.com</t>
  </si>
  <si>
    <t>Marijke Boorsma</t>
  </si>
  <si>
    <t>Stichting NU</t>
  </si>
  <si>
    <t>Leon van Noort</t>
  </si>
  <si>
    <t>jon hermans</t>
  </si>
  <si>
    <t>D66 Hoeksche Waard</t>
  </si>
  <si>
    <t>D66 Lansingerland</t>
  </si>
  <si>
    <t>D66 Rotterdam</t>
  </si>
  <si>
    <t>Miranda Den Tuinder</t>
  </si>
  <si>
    <t>Esther Linnartz</t>
  </si>
  <si>
    <t>Natuurfotografie.nl</t>
  </si>
  <si>
    <t>Oud-Beijerland</t>
  </si>
  <si>
    <t>gemeenteHW</t>
  </si>
  <si>
    <t>Berny Schop</t>
  </si>
  <si>
    <t>Leon Hoek</t>
  </si>
  <si>
    <t>Jan Maarten Dank</t>
  </si>
  <si>
    <t>Sanne Waldekker</t>
  </si>
  <si>
    <t>RTV Rijnmond</t>
  </si>
  <si>
    <t>@OudBeijerland</t>
  </si>
  <si>
    <t>indebuurt Hoeksche Waard</t>
  </si>
  <si>
    <t>Ernest Maas</t>
  </si>
  <si>
    <t>Huizentweets Blog</t>
  </si>
  <si>
    <t>Ariegoudswaard@telfort.nl</t>
  </si>
  <si>
    <t>Leonard Ruigendijk</t>
  </si>
  <si>
    <t>Eduardo Headbutt Blanko </t>
  </si>
  <si>
    <t>Hoeksch Nieuws - Hoeksche Waard</t>
  </si>
  <si>
    <t>Jumbo</t>
  </si>
  <si>
    <t>Jasper v Everdingen</t>
  </si>
  <si>
    <t>Jacq !</t>
  </si>
  <si>
    <t>Hoeksche Waard News</t>
  </si>
  <si>
    <t>Marketing &amp; Communications Manager, pragmatisch, creatief en liberaal. Raadslid  voor VVD Hoeksche Waard. Twittert op persoonlijke titel.</t>
  </si>
  <si>
    <t>Wij staan voor een vitale en liberale Hoeksche Waard. Wij staan voor onze straten, wijken en dorpen. Wij staan voor normaal.doen. Kies voor doen! Kies VVD!</t>
  </si>
  <si>
    <t>De website over de Tweede Wereldoorlog in de Hoeksche Waard</t>
  </si>
  <si>
    <t>Alles over het dorp Piershil (Zuid-Holland).</t>
  </si>
  <si>
    <t>fractievoorzitter VVD Korendijk</t>
  </si>
  <si>
    <t>Wethouder Binnenmaas/VVD/vader van 3/sporten/genieten</t>
  </si>
  <si>
    <t>Waarnemend burgemeester Noordwijk</t>
  </si>
  <si>
    <t>Sterke kernen, unieke kwaliteiten, één Hoeksche Waard!</t>
  </si>
  <si>
    <t>Officiële Twitter van D66 Lansingerland.</t>
  </si>
  <si>
    <t>Lijsttrekker D66 Hoeksche Waard, rotsvast vertrouwen in de samenleving, want samen kom je verder</t>
  </si>
  <si>
    <t>wildernisnatuur met haar bewoners van groot tot klein, in Delta ZW Nederland, Freelance bij oa @FREE_nature 'Wie het kleine niet eert..' en 'wie kijkt zal zien'</t>
  </si>
  <si>
    <t>Hét platform voor natuurfotografen uit Nederland en België.
Elke dag nieuwe inspirerende artikelen over #natuurfotografie.</t>
  </si>
  <si>
    <t>Pictures of beautiful skies. ~ Kijk eens omhoog! Het is mooi daar. Foto's van mooie luchten, overal ter wereld. Tweet je foto @mooieluchten.</t>
  </si>
  <si>
    <t>Officiële twitter van de gemeente Oud-Beijerland. Voor nieuws, evenementen, omleidingen, vacatures en meer!</t>
  </si>
  <si>
    <t>Dit is het officiële Twitteraccount van gemeente Hoeksche Waard. Gemeente Hoeksche Waard is ontstaan op 1 januari 2019 na een fusie van 5 gemeenten.</t>
  </si>
  <si>
    <t>Enthousiast amateurfotograaf, woonachting in de Hoeksche Waard. Ik fotografeer veel landschappen en dieren, het liefst tijdens zonsopkomst.</t>
  </si>
  <si>
    <t>Stem 21 november lijst 3 nummer 6! Liberaal. Tegen windturbines op land. Pro-ondernemers. A4-zuid JA! Ik heb een donorcodicil.</t>
  </si>
  <si>
    <t>Voorzitter bestuur PvdA Hoeksche Waard, innovatie in kinderopvang , Heinenoord, Feyenoord, triathlon, echtgenoot en vader, etc.</t>
  </si>
  <si>
    <t>Journalist, camjo/verslaggeefster, RTV Rijnmond, regio Goeree-Overflakkee/Hoeksche Waard/Barendrecht, (sanne.waldekker@rijnmond.nl), meisjesnaam Teijn</t>
  </si>
  <si>
    <t>Volg hier het laatste nieuws &amp; onze verslaggevers. Ga naar  @RijnmondSport voor het laatste sportnieuws. Nieuwstips? nieuws@rijnmond.nl</t>
  </si>
  <si>
    <t>Wat gebeurt er in- en rondom Oud-Beijerland...?</t>
  </si>
  <si>
    <t>Ik ben eerlijk oprecht sociaal lief, ik houd me aan regels,wetgeving braaf dus ! en behoor tot een minderheid</t>
  </si>
  <si>
    <t>Huizentweets plaatst het totale Nederlandse woningaanbod op Twitter. Wij volgen de woningmarkt op de voet en publiceren regelmatig op onze blog. Volg ons mee.</t>
  </si>
  <si>
    <t>Muziek Programma's maken voor http://radio.duivenstraat.net</t>
  </si>
  <si>
    <t>Oud-RotterdammerT ("kijk maar uit, kom van Zuid") | Connoisseur d'Nespresso ☕ | fan van F1 _xD83C__xDFCE__xD83D__xDCA8_, BMW, der Autobahn &amp; . Zwarte Piet is geen racisme. Minder #EU.</t>
  </si>
  <si>
    <t>Hoeksch Nieuws is de grootste online en actueelste nieuwssite van de Hoeksche Waard.
 Nieuwstip: info@hoekschnieuws.nl</t>
  </si>
  <si>
    <t>Wimpie, Brandweer Opa 4631 als niet repressief vrijwilliger bij de VRR. BOA O.V. en ras optimistisch met vragen. Alles wat ik zaeguh is voor mien rekuhnieng.</t>
  </si>
  <si>
    <t>Freelance journalist en tekstschrijver Van Everdingen Media | Schrijft o.a. voor @RDstad, @RDHoekscheWaard, @Indebuurt0186 | Redacteur @RDstad, @ADSportwereld</t>
  </si>
  <si>
    <t>Blij mens, open boek. Nieuwsgierig naar bijna alles, beetje gek</t>
  </si>
  <si>
    <t>Hoekschewaard.nl is de grootste online nieuwssite van de Hoeksche Waard.</t>
  </si>
  <si>
    <t>Al het nieuws uit de Hoeksche Waard</t>
  </si>
  <si>
    <t>Numansdorp (NL)</t>
  </si>
  <si>
    <t>Hoeksche Waard</t>
  </si>
  <si>
    <t>Piershil</t>
  </si>
  <si>
    <t>Lansingerland</t>
  </si>
  <si>
    <t>Rotterdam</t>
  </si>
  <si>
    <t>Ooltgensplaat</t>
  </si>
  <si>
    <t>Klaaswaal, Cromstrijen</t>
  </si>
  <si>
    <t>51.826628,4.476131</t>
  </si>
  <si>
    <t>Rotterdam - Netherlands</t>
  </si>
  <si>
    <t>Oud-Beijerland, Zuid-Holland</t>
  </si>
  <si>
    <t>Hoogvliet</t>
  </si>
  <si>
    <t>Amsterdam, Netherlands</t>
  </si>
  <si>
    <t xml:space="preserve">Hoekse Waard </t>
  </si>
  <si>
    <t>Mijnsheerenland</t>
  </si>
  <si>
    <t>Goeree-Overflakkee, Nederland</t>
  </si>
  <si>
    <t>Puttershoek</t>
  </si>
  <si>
    <t>Holland</t>
  </si>
  <si>
    <t>https://t.co/lnoP2HeEJv</t>
  </si>
  <si>
    <t>http://www.wo2-hoekschewaard.nl</t>
  </si>
  <si>
    <t>http://www.piershil.com</t>
  </si>
  <si>
    <t>https://t.co/Fdd4oRbUVK</t>
  </si>
  <si>
    <t>http://lansingerland.d66.nl/</t>
  </si>
  <si>
    <t>https://t.co/0VhIRgMRdQ</t>
  </si>
  <si>
    <t>http://t.co/VbmSDpbvyZ</t>
  </si>
  <si>
    <t>http://t.co/1wKYTPNRre</t>
  </si>
  <si>
    <t>https://www.gemeentehw.nl</t>
  </si>
  <si>
    <t>https://t.co/b0w0DO9X3o</t>
  </si>
  <si>
    <t>https://t.co/Zw5Vbp4A2b</t>
  </si>
  <si>
    <t>https://t.co/xJZ8U6594Z</t>
  </si>
  <si>
    <t>http://www.rijnmond.nl</t>
  </si>
  <si>
    <t>https://www.facebook.com/ernest.maas</t>
  </si>
  <si>
    <t>http://t.co/CQBcwppjn4</t>
  </si>
  <si>
    <t>http://www.leonardruigendijk.eu</t>
  </si>
  <si>
    <t>https://t.co/RP7hxPHRYw</t>
  </si>
  <si>
    <t>https://t.co/uEVTkOVq1j</t>
  </si>
  <si>
    <t>http://www.hoekschewaard.nl</t>
  </si>
  <si>
    <t>http://t.co/s3u8a5JMSj</t>
  </si>
  <si>
    <t>Amsterdam</t>
  </si>
  <si>
    <t>https://pbs.twimg.com/profile_banners/3161445561/1508492754</t>
  </si>
  <si>
    <t>https://pbs.twimg.com/profile_banners/990549525369643008/1541429982</t>
  </si>
  <si>
    <t>https://pbs.twimg.com/profile_banners/2941054150/1419530977</t>
  </si>
  <si>
    <t>https://pbs.twimg.com/profile_banners/346033167/1398253194</t>
  </si>
  <si>
    <t>https://pbs.twimg.com/profile_banners/96937180/1455111761</t>
  </si>
  <si>
    <t>https://pbs.twimg.com/profile_banners/186775241/1430741976</t>
  </si>
  <si>
    <t>https://pbs.twimg.com/profile_banners/97659518/1542794610</t>
  </si>
  <si>
    <t>https://pbs.twimg.com/profile_banners/203520042/1518424709</t>
  </si>
  <si>
    <t>https://pbs.twimg.com/profile_banners/21213025/1436538337</t>
  </si>
  <si>
    <t>https://pbs.twimg.com/profile_banners/215593772/1544790242</t>
  </si>
  <si>
    <t>https://pbs.twimg.com/profile_banners/555142596/1358766543</t>
  </si>
  <si>
    <t>https://pbs.twimg.com/profile_banners/2872192336/1433944347</t>
  </si>
  <si>
    <t>https://pbs.twimg.com/profile_banners/2576130845/1424726621</t>
  </si>
  <si>
    <t>https://pbs.twimg.com/profile_banners/86340159/1501752112</t>
  </si>
  <si>
    <t>https://pbs.twimg.com/profile_banners/785469977025454080/1535616511</t>
  </si>
  <si>
    <t>https://pbs.twimg.com/profile_banners/373863529/1542470076</t>
  </si>
  <si>
    <t>https://pbs.twimg.com/profile_banners/2194158726/1542142438</t>
  </si>
  <si>
    <t>https://pbs.twimg.com/profile_banners/112845165/1441872565</t>
  </si>
  <si>
    <t>https://pbs.twimg.com/profile_banners/14260736/1518543666</t>
  </si>
  <si>
    <t>https://pbs.twimg.com/profile_banners/9143712/1361054379</t>
  </si>
  <si>
    <t>https://pbs.twimg.com/profile_banners/418156434/1546310209</t>
  </si>
  <si>
    <t>https://pbs.twimg.com/profile_banners/1072735484219150337/1544687775</t>
  </si>
  <si>
    <t>https://pbs.twimg.com/profile_banners/28378677/1540735042</t>
  </si>
  <si>
    <t>https://pbs.twimg.com/profile_banners/825811163338391554/1489327075</t>
  </si>
  <si>
    <t>https://pbs.twimg.com/profile_banners/2448047996/1511394044</t>
  </si>
  <si>
    <t>https://pbs.twimg.com/profile_banners/2963848737/1443795693</t>
  </si>
  <si>
    <t>https://pbs.twimg.com/profile_banners/137254336/1502167138</t>
  </si>
  <si>
    <t>https://pbs.twimg.com/profile_banners/1019648089/1459188089</t>
  </si>
  <si>
    <t>https://pbs.twimg.com/profile_banners/96972817/1492452898</t>
  </si>
  <si>
    <t>https://pbs.twimg.com/profile_banners/259387122/1451043330</t>
  </si>
  <si>
    <t>en</t>
  </si>
  <si>
    <t>http://abs.twimg.com/images/themes/theme1/bg.png</t>
  </si>
  <si>
    <t>http://pbs.twimg.com/profile_background_images/440997168845832192/hJWiFRj5.jpeg</t>
  </si>
  <si>
    <t>http://abs.twimg.com/images/themes/theme2/bg.gif</t>
  </si>
  <si>
    <t>http://abs.twimg.com/images/themes/theme3/bg.gif</t>
  </si>
  <si>
    <t>http://abs.twimg.com/images/themes/theme18/bg.gif</t>
  </si>
  <si>
    <t>http://abs.twimg.com/images/themes/theme6/bg.gif</t>
  </si>
  <si>
    <t>http://pbs.twimg.com/profile_images/548177520206438400/LSuH0aWo_normal.jpeg</t>
  </si>
  <si>
    <t>http://pbs.twimg.com/profile_images/1471021959/wapen-piershil-02_normal.jpg</t>
  </si>
  <si>
    <t>http://pbs.twimg.com/profile_images/465100418448510976/qlskqqfF_normal.jpeg</t>
  </si>
  <si>
    <t>http://pbs.twimg.com/profile_images/692014802659602433/MKB2c01t_normal.jpg</t>
  </si>
  <si>
    <t>http://pbs.twimg.com/profile_images/693308874099683328/4WNi2qI5_normal.jpg</t>
  </si>
  <si>
    <t>http://pbs.twimg.com/profile_images/886993915919912964/fJnvCxAS_normal.jpg</t>
  </si>
  <si>
    <t>http://pbs.twimg.com/profile_images/576026248608010240/EPrNA3Ru_normal.jpeg</t>
  </si>
  <si>
    <t>http://pbs.twimg.com/profile_images/3598537240/74983717279b1562e296ffc691eea7a2_normal.jpeg</t>
  </si>
  <si>
    <t>http://pbs.twimg.com/profile_images/1035097941529309184/jISiICBr_normal.jpg</t>
  </si>
  <si>
    <t>http://pbs.twimg.com/profile_images/866179417537748992/4kOqyzkx_normal.jpg</t>
  </si>
  <si>
    <t>http://pbs.twimg.com/profile_images/773771205157552128/L1a71OR8_normal.jpg</t>
  </si>
  <si>
    <t>http://pbs.twimg.com/profile_images/904448588704620545/oP2KH8ds_normal.jpg</t>
  </si>
  <si>
    <t>http://pbs.twimg.com/profile_images/740548667476717570/5PbiXlmo_normal.jpg</t>
  </si>
  <si>
    <t>http://pbs.twimg.com/profile_images/594595487610580992/PGJHvRLB_normal.png</t>
  </si>
  <si>
    <t>http://pbs.twimg.com/profile_images/994166592291434496/5oIL4r_P_normal.jpg</t>
  </si>
  <si>
    <t>http://pbs.twimg.com/profile_images/744246148756561920/1EoSM99n_normal.jpg</t>
  </si>
  <si>
    <t>http://pbs.twimg.com/profile_images/864960594822254592/OuIU5Sqk_normal.jpg</t>
  </si>
  <si>
    <t>Open Twitter Page for This Person</t>
  </si>
  <si>
    <t>https://twitter.com/odilasibrijns</t>
  </si>
  <si>
    <t>https://twitter.com/hwvvd</t>
  </si>
  <si>
    <t>https://twitter.com/wo2hwnl</t>
  </si>
  <si>
    <t>https://twitter.com/piershilcom</t>
  </si>
  <si>
    <t>https://twitter.com/marijkeboorsma</t>
  </si>
  <si>
    <t>https://twitter.com/stichtingnu</t>
  </si>
  <si>
    <t>https://twitter.com/leonvannoort</t>
  </si>
  <si>
    <t>https://twitter.com/jon_hermans</t>
  </si>
  <si>
    <t>https://twitter.com/d66hw</t>
  </si>
  <si>
    <t>https://twitter.com/d66_ll</t>
  </si>
  <si>
    <t>https://twitter.com/d66rotterdam</t>
  </si>
  <si>
    <t>https://twitter.com/miranda3286</t>
  </si>
  <si>
    <t>https://twitter.com/apis1apis</t>
  </si>
  <si>
    <t>https://twitter.com/natuurfotonl</t>
  </si>
  <si>
    <t>https://twitter.com/mooieluchten</t>
  </si>
  <si>
    <t>https://twitter.com/gemeenteobl</t>
  </si>
  <si>
    <t>https://twitter.com/gemeentehw</t>
  </si>
  <si>
    <t>https://twitter.com/bernyschop</t>
  </si>
  <si>
    <t>https://twitter.com/leonhoekvvd</t>
  </si>
  <si>
    <t>https://twitter.com/janmaartendank</t>
  </si>
  <si>
    <t>https://twitter.com/sannewaldekker</t>
  </si>
  <si>
    <t>https://twitter.com/rtv_rijnmond</t>
  </si>
  <si>
    <t>https://twitter.com/oudbeijerland</t>
  </si>
  <si>
    <t>https://twitter.com/indebuurt0186</t>
  </si>
  <si>
    <t>https://twitter.com/ernestmaas55</t>
  </si>
  <si>
    <t>https://twitter.com/huizentweetsnl</t>
  </si>
  <si>
    <t>https://twitter.com/ariegoudswaard4</t>
  </si>
  <si>
    <t>https://twitter.com/leonard1972</t>
  </si>
  <si>
    <t>https://twitter.com/edkrokket</t>
  </si>
  <si>
    <t>https://twitter.com/hoekschnieuws</t>
  </si>
  <si>
    <t>https://twitter.com/jumboboa</t>
  </si>
  <si>
    <t>https://twitter.com/jveverdingen</t>
  </si>
  <si>
    <t>https://twitter.com/3goudzoekers</t>
  </si>
  <si>
    <t>https://twitter.com/hoekschewaardnl</t>
  </si>
  <si>
    <t>https://twitter.com/hoekschewaard_n</t>
  </si>
  <si>
    <t>odilasibrijns
RT @HWVVD: De afgelopen maanden
hebben we een aantal dorpshelden
in het zonnetje gezet. Na onder
andere Nieuw-Beijerland, Strijen,
Oud-Beij…</t>
  </si>
  <si>
    <t>hwvvd
Het is 7 dagen voor de verkiezingen.
Hoogste tijd om onze nummer 7 voor
te stellen: Gert-Jan Stapper uit
Oud-Beijerland! https://t.co/Jlb6zPiepy
https://t.co/WCPxDtcoCe</t>
  </si>
  <si>
    <t>wo2hwnl
10 november 2018, aanvang 11.00
uur, Veterans Day Oud-Beijerland
https://t.co/DaqLWvjEyk https://t.co/rrj8iIC0W9</t>
  </si>
  <si>
    <t>piershilcom
RT @wo2hwnl: 10 november 2018,
aanvang 11.00 uur, Veterans Day
Oud-Beijerland https://t.co/DaqLWvjEyk
https://t.co/rrj8iIC0W9</t>
  </si>
  <si>
    <t>marijkeboorsma
RT @HWVVD: Het is nog 10 dagen
voor de verkiezingen! Hoogste tijd
om onze nummer 10 aan jou voor
te stellen: Conny Verbaas uit Oud-Beijerla…</t>
  </si>
  <si>
    <t xml:space="preserve">stichtingnu
</t>
  </si>
  <si>
    <t>leonvannoort
RT @HWVVD: Het is 7 dagen voor
de verkiezingen. Hoogste tijd om
onze nummer 7 voor te stellen:
Gert-Jan Stapper uit Oud-Beijerland!
https:/…</t>
  </si>
  <si>
    <t>jon_hermans
Dit zijn de openingstijden van
het Sinterklaashuis in Oud-Beijerland
https://t.co/d0meXOholt</t>
  </si>
  <si>
    <t>d66hw
D66 Hoeksche Waard gaat weer de
wijken in. Vandaag Numansdorp,
's Gravendeel en Oud-Beijerland.
Met dank aan hulp uit @D66Rotterdam
en @D66_LL #d66 #d66hw #hoekschewaard
#nusamenvooruit https://t.co/TuWFKFNyl2</t>
  </si>
  <si>
    <t xml:space="preserve">d66_ll
</t>
  </si>
  <si>
    <t xml:space="preserve">d66rotterdam
</t>
  </si>
  <si>
    <t>miranda3286
RT @d66hw: D66 Hoeksche Waard gaat
weer de wijken in. Vandaag Numansdorp,
's Gravendeel en Oud-Beijerland.
Met dank aan hulp uit @D66Rotter…</t>
  </si>
  <si>
    <t>apis1apis
RT @BernySchop: Rondje de Staart
Oud-Beijerland vanmorgen. #hoekschewaard
@GemeenteHw @gemeenteOBL @mooieluchten
@NatuurfotoNL https://t.co…</t>
  </si>
  <si>
    <t xml:space="preserve">natuurfotonl
</t>
  </si>
  <si>
    <t>mooieluchten
RT @BernySchop: Rondje de Staart
Oud-Beijerland vanmorgen. #hoekschewaard
@GemeenteHw @gemeenteOBL @mooieluchten
@NatuurfotoNL https://t.co…</t>
  </si>
  <si>
    <t xml:space="preserve">gemeenteobl
</t>
  </si>
  <si>
    <t xml:space="preserve">gemeentehw
</t>
  </si>
  <si>
    <t>bernyschop
Rondje de Staart Oud-Beijerland
vanmorgen. #hoekschewaard @GemeenteHw
@gemeenteOBL @mooieluchten @NatuurfotoNL
https://t.co/4GIEG6uJDn</t>
  </si>
  <si>
    <t>leonhoekvvd
@janmaartendank We hebben ontzettend
veel goede ideeen voor Oud-Beijerland
EN alle andere dorpen. Kijk hier
maar: https://t.co/qqLG7XEzch.
Als je iets van Oud-Beijerland
vindt ben je niet automatisch tegen
de andere dorpen hoor! _xD83E__xDD14_</t>
  </si>
  <si>
    <t xml:space="preserve">janmaartendank
</t>
  </si>
  <si>
    <t>sannewaldekker
In het Praathuis in Oud-Beijerland
is dit damesteam niet ontevreden
over de opkomst. En gezellig is
het sowieso! #verkiezingen #HoekscheWaard
@RTV_Rijnmond https://t.co/x4At3W0TP0</t>
  </si>
  <si>
    <t xml:space="preserve">rtv_rijnmond
</t>
  </si>
  <si>
    <t>oudbeijerland
RT @indebuurt0186: Foto’s! Kerstmarkt
in Oud-Beijerland en dit is wat
we hebben gespot - https://t.co/Bf5u7OYFUR
https://t.co/r1zkCGcegz</t>
  </si>
  <si>
    <t>indebuurt0186
Tof! In Oud-Beijerland opent een
verzamelplek voor mensen met een
creatief beroep - https://t.co/FBrVaaJERl
https://t.co/Uivziyvc6D</t>
  </si>
  <si>
    <t>ernestmaas55
Foto’s! Kerstmarkt in Oud-Beijerland
en dit is wat we hebben gespot
https://t.co/Sl5E6MmM5K</t>
  </si>
  <si>
    <t>huizentweetsnl
Er komen 7 tiny houses in Oud-Beijerland:
dit is waar en wanneer - indebuurt
Hoeksche Waard - indebuurt: Er
komen 7 tiny houses in Oud-Beijerland:
dit is waar en wanneer - indebuurt
Hoeksche Waard  indebuurt De kogel
is door de kerk: er mogen tiny
houses… https://t.co/DH1IBxxZOw</t>
  </si>
  <si>
    <t>ariegoudswaard4
Er komen 7 tiny houses in Oud-Beijerland:
dit is waar en wanneer https://t.co/Hs4FyFh1EP</t>
  </si>
  <si>
    <t>leonard1972
Tof! Wij hebben een Joris’ #Kerstboom
in Oud-Beijerland https://t.co/Dg58xqLYOE</t>
  </si>
  <si>
    <t>edkrokket
Hopelijk gaat men eerst de aansluiting
op de A29 aanpakken. #HoekscheWaard
#HW Langgekoesterde wens van gemeente
Oud-Beijerland komt uit https://t.co/r0fcOA56hr</t>
  </si>
  <si>
    <t>hoekschnieuws
Lezing Muziek en het brein in de
bibliotheek van Oud-Beijerland
https://t.co/UZzfswtpJX #hoekschewaard</t>
  </si>
  <si>
    <t>jumboboa
RT @indebuurt0186: Het verhaal
van deze oliegigant begon in Oud-Beijerland
- https://t.co/nkdKZcIASa https://t.co/kHpfF2kmmU</t>
  </si>
  <si>
    <t>jveverdingen
In Oud-Beijerland opent een verzamelplek
voor mensen met een creatief beroep
https://t.co/z99V6l5rTC</t>
  </si>
  <si>
    <t>3goudzoekers
RT @indebuurt0186: Tof! In Oud-Beijerland
opent een verzamelplek voor mensen
met een creatief beroep - https://t.co/FBrVaaJERl
https://t.co…</t>
  </si>
  <si>
    <t>hoekschewaardnl
Dames DVO uit Oud-Beijerland zijn
het nieuwe jaar goed gestart https://t.co/9afWUVusq4
#hoekschewaard #nieuws https://t.co/nEQKwWNSvz</t>
  </si>
  <si>
    <t>hoekschewaard_n
Druk bezocht Intercultureel diner
in De Open Hof https://t.co/MuhUvmDIvA
Oud-Beijerland - Op donderdag 17
januari jl. was het een drukte
van belang in de kerk van de Protestantse
Gemeente De Open...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</si>
  <si>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</si>
  <si>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</si>
  <si>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</si>
  <si>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</si>
  <si>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</si>
  <si>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</si>
  <si>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</si>
  <si>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</si>
  <si>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</si>
  <si>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</si>
  <si>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</si>
  <si>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</si>
  <si>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</si>
  <si>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</si>
  <si>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</si>
  <si>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</si>
  <si>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</si>
  <si>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</si>
  <si>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</si>
  <si>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</si>
  <si>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</si>
  <si>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</si>
  <si>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</si>
  <si>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</si>
  <si>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</si>
  <si>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</si>
  <si>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</si>
  <si>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</si>
  <si>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</si>
  <si>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</si>
  <si>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</si>
  <si>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</si>
  <si>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</si>
  <si>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</si>
  <si>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</si>
  <si>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</si>
  <si>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</si>
  <si>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</si>
  <si>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</si>
  <si>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</si>
  <si>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</si>
  <si>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</si>
  <si>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</si>
  <si>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</si>
  <si>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</si>
  <si>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</si>
  <si>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</si>
  <si>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</si>
  <si>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</si>
  <si>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</si>
  <si>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</si>
  <si>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</si>
  <si>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</si>
  <si>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</si>
  <si>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</si>
  <si>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</si>
  <si>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Group 1</t>
  </si>
  <si>
    <t>Group 2</t>
  </si>
  <si>
    <t>Edges</t>
  </si>
  <si>
    <t>Graph Type</t>
  </si>
  <si>
    <t>Number of Edge Types</t>
  </si>
  <si>
    <t>Modularity</t>
  </si>
  <si>
    <t>NodeXL Version</t>
  </si>
  <si>
    <t>1.0.1.408</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</si>
  <si>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</si>
  <si>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</si>
  <si>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</si>
  <si>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</si>
  <si>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</si>
  <si>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</si>
  <si>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</si>
  <si>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</si>
  <si>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</si>
  <si>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</si>
  <si>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</si>
  <si>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</si>
  <si>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</si>
  <si>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</si>
  <si>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</si>
  <si>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</si>
  <si>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</si>
  <si>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https://indebuurt.nl/hoekschewaard/sinterklaas/openingstijden-van-het-sinterklaashuis-in-oud-beijerland~52661/?utm_source=twitter&amp;utm_medium=socialbuttons-top&amp;utm_campaign=sharing https://indebuurt.nl/hoekschewaard/doen/fotos-kerstmarkt-in-oud-beijerland-en-dit-is-wat-we-hebben-gespot~53476/?utm_source=twitter&amp;utm_medium=socialbuttons-bottom&amp;utm_campaign=sharing https://indebuurt.nl/hoekschewaard/wonen/er-komen-7-tiny-houses-in-oud-beijerland-dit-is-waar-en-wanneer~53698/?utm_source=dlvr.it&amp;utm_medium=twitter https://indebuurt.nl/hoekschewaard/wonen/er-komen-7-tiny-houses-in-oud-beijerland-dit-is-waar-en-wanneer~53698/?utm_source=twitter&amp;utm_medium=socialbuttons-bottom&amp;utm_campaign=sharing https://indebuurt.nl/hoekschewaard/genieten-van-hoeksche-waard/tof-wij-hebben-een-joris-kerstboom~53783/?utm_source=twitter&amp;utm_medium=socialbuttons-top&amp;utm_campaign=sharing https://www.ad.nl/hoeksche-waard/langgekoesterde-wens-van-gemeente-oud-beijerland-komt-uit~aecd02db/ https://www.hoekschnieuws.nl/2019/01/02/lezing-muziek-en-het-brein-in-de-bibliotheek-van-oud-beijerland/ https://www.hoekschnieuws.nl/2018/11/12/aanrijding-tussen-fietser-en-auto-op-de-sabinarotonde-in-oud-beijerland/ https://www.hoekschewaard.nl/nl/nieuws/dames-dvo-uit-oud-beijerland-zijn-het-nieuwe-jaar-goed-gestart/3018 https://www.hoekschewaard.nl/nl/nieuws/kerstmarkt-in-oud-beijerland/2903</t>
  </si>
  <si>
    <t>https://hoekschewaard.vvd.nl/standpunten/6044/doen-initiatieven-in-de-dorpen https://hoekschewaard.vvd.nl/nieuws/32330/stichting-nu-dorpsheld-van-numansdorp https://hoekschewaard.vvd.nl/info/2660/conny-verbaas-een-vitaal-centrum-met-haven https://hoekschewaard.vvd.nl/info/2661/ronald-schoffelmeer-op-historische-grond https://hoekschewaard.vvd.nl/nieuws/32412/conny-verbaas-nummer-10-stelt-zich-voor https://hoekschewaard.vvd.nl/mensen/7958/gert-jan-stapper</t>
  </si>
  <si>
    <t>https://indebuurt.nl/hoekschewaard/nieuws/tof-in-oud-beijerland-opent-een-verzamelplaats-voor-mensen-met-een-creatief-beroep~54896/?utm_source=twitter&amp;utm_medium=tweet https://indebuurt.nl/hoekschewaard/wonen/8-x-leuke-huizen-in-oud-beijerland-die-nu-te-koop-staan~52148/?utm_source=twitter&amp;utm_medium=tweet https://indebuurt.nl/hoekschewaard/doen/fotos-kerstmarkt-in-oud-beijerland-en-dit-is-wat-we-hebben-gespot~53476/?utm_source=twitter&amp;utm_medium=tweet https://indebuurt.nl/hoekschewaard/nieuws/de-oude-rabo-in-oud-beijerland-wordt-gesloopt-en-dit-komt-er-voor-terug~53842/?utm_source=twitter&amp;utm_medium=tweet https://indebuurt.nl/hoekschewaard/bedrijvigheid/het-verhaal-van-deze-oliegigant-begon-in-oud-beijerland~54751/?utm_source=twitter&amp;utm_medium=tweet https://indebuurt.nl/hoekschewaard/hoeksche-waarders/favorieten-van/leuk-volgens-jolanda-leff-in-oud-beijerland-is-mijn-favoriete-restaurant~52108/?utm_source=twitter&amp;utm_medium=tweet https://indebuurt.nl/hoekschewaard/winkelen/snik-deze-kledingwinkel-in-oud-beijerland-stopt-er-mee-en-geeft-korting~52490/?utm_source=twitter&amp;utm_medium=tweet https://indebuurt.nl/hoekschewaard/sinterklaas/openingstijden-van-het-sinterklaashuis-in-oud-beijerland~52661/?utm_source=twitter&amp;utm_medium=tweet https://indebuurt.nl/hoekschewaard/nieuws/de-opbouw-van-de-ijsbaan-in-oud-beijerland-begon-vandaag~52998/?utm_source=twitter&amp;utm_medium=tweet https://indebuurt.nl/hoekschewaard/doen/kerstmarkt-in-oud-beijerland-dit-is-handig-om-te-weten~53171/?utm_source=twitter&amp;utm_medium=tweet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</si>
  <si>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</si>
  <si>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</si>
  <si>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</si>
  <si>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</si>
  <si>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</si>
  <si>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</si>
  <si>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</si>
  <si>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</si>
  <si>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</si>
  <si>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drimble.nl indebuurt.nl hoekschewaard.nl hoekschnieuws.nl ad.nl</t>
  </si>
  <si>
    <t>Top Hashtags in Tweet in Entire Graph</t>
  </si>
  <si>
    <t>puttershoek</t>
  </si>
  <si>
    <t>nieuws</t>
  </si>
  <si>
    <t>voedselbank</t>
  </si>
  <si>
    <t>carolaschouten</t>
  </si>
  <si>
    <t>Top Hashtags in Tweet in G1</t>
  </si>
  <si>
    <t>Top Hashtags in Tweet in G2</t>
  </si>
  <si>
    <t>Top Hashtags in Tweet in G3</t>
  </si>
  <si>
    <t>Top Hashtags in Tweet in G4</t>
  </si>
  <si>
    <t>Top Hashtags in Tweet in G5</t>
  </si>
  <si>
    <t>d66</t>
  </si>
  <si>
    <t>nusamenvooruit</t>
  </si>
  <si>
    <t>Top Hashtags in Tweet in G6</t>
  </si>
  <si>
    <t>verkiezingen</t>
  </si>
  <si>
    <t>Top Hashtags in Tweet in G7</t>
  </si>
  <si>
    <t>Top Hashtags in Tweet</t>
  </si>
  <si>
    <t>hoekschewaard numansdorp vvd nieuws sinterklaas puttershoek strijen carolaschouten politie voedselbank</t>
  </si>
  <si>
    <t>Top Words in Tweet in Entire Graph</t>
  </si>
  <si>
    <t>Words in Sentiment List#1: Positive</t>
  </si>
  <si>
    <t>Words in Sentiment List#2: Negative</t>
  </si>
  <si>
    <t>Words in Sentiment List#3: Angry/Violent</t>
  </si>
  <si>
    <t>Non-categorized Words</t>
  </si>
  <si>
    <t>Total Words</t>
  </si>
  <si>
    <t>oud</t>
  </si>
  <si>
    <t>beijerland</t>
  </si>
  <si>
    <t>van</t>
  </si>
  <si>
    <t>hoeksche</t>
  </si>
  <si>
    <t>op</t>
  </si>
  <si>
    <t>Top Words in Tweet in G1</t>
  </si>
  <si>
    <t>waard</t>
  </si>
  <si>
    <t>aan</t>
  </si>
  <si>
    <t>gemeente</t>
  </si>
  <si>
    <t>voor</t>
  </si>
  <si>
    <t>uit</t>
  </si>
  <si>
    <t>Top Words in Tweet in G2</t>
  </si>
  <si>
    <t>onze</t>
  </si>
  <si>
    <t>10</t>
  </si>
  <si>
    <t>nummer</t>
  </si>
  <si>
    <t>ronald</t>
  </si>
  <si>
    <t>dagen</t>
  </si>
  <si>
    <t>Top Words in Tweet in G3</t>
  </si>
  <si>
    <t>rondje</t>
  </si>
  <si>
    <t>staart</t>
  </si>
  <si>
    <t>vanmorgen</t>
  </si>
  <si>
    <t>Top Words in Tweet in G4</t>
  </si>
  <si>
    <t>dit</t>
  </si>
  <si>
    <t>er</t>
  </si>
  <si>
    <t>tof</t>
  </si>
  <si>
    <t>opent</t>
  </si>
  <si>
    <t>verzamelplek</t>
  </si>
  <si>
    <t>Top Words in Tweet in G5</t>
  </si>
  <si>
    <t>gaat</t>
  </si>
  <si>
    <t>weer</t>
  </si>
  <si>
    <t>wijken</t>
  </si>
  <si>
    <t>vandaag</t>
  </si>
  <si>
    <t>'s</t>
  </si>
  <si>
    <t>Top Words in Tweet in G6</t>
  </si>
  <si>
    <t>Top Words in Tweet in G7</t>
  </si>
  <si>
    <t>november</t>
  </si>
  <si>
    <t>2018</t>
  </si>
  <si>
    <t>aanvang</t>
  </si>
  <si>
    <t>11</t>
  </si>
  <si>
    <t>00</t>
  </si>
  <si>
    <t>uur</t>
  </si>
  <si>
    <t>veterans</t>
  </si>
  <si>
    <t>day</t>
  </si>
  <si>
    <t>Top Words in Tweet</t>
  </si>
  <si>
    <t>oud beijerland van hoeksche op waard aan gemeente voor uit</t>
  </si>
  <si>
    <t>voor oud beijerland onze uit 10 nummer hwvvd ronald dagen</t>
  </si>
  <si>
    <t>rondje staart oud beijerland vanmorgen hoekschewaard gemeentehw gemeenteobl mooieluchten natuurfotonl</t>
  </si>
  <si>
    <t>oud beijerland dit voor indebuurt0186 er van tof opent verzamelplek</t>
  </si>
  <si>
    <t>d66 d66hw hoeksche waard gaat weer wijken vandaag numansdorp 's</t>
  </si>
  <si>
    <t>10 november 2018 aanvang 11 00 uur veterans day oud</t>
  </si>
  <si>
    <t>Top Word Pairs in Tweet in Entire Graph</t>
  </si>
  <si>
    <t>oud,beijerland</t>
  </si>
  <si>
    <t>hoeksche,waard</t>
  </si>
  <si>
    <t>uit,oud</t>
  </si>
  <si>
    <t>gemeente,hoeksche</t>
  </si>
  <si>
    <t>beijerland,dit</t>
  </si>
  <si>
    <t>beijerland,gemeente</t>
  </si>
  <si>
    <t>beijerland,heeft</t>
  </si>
  <si>
    <t>van,oud</t>
  </si>
  <si>
    <t>beijerland,op</t>
  </si>
  <si>
    <t>kerstmarkt,oud</t>
  </si>
  <si>
    <t>Top Word Pairs in Tweet in G1</t>
  </si>
  <si>
    <t>gemeente,oud</t>
  </si>
  <si>
    <t>nieuwe,koop</t>
  </si>
  <si>
    <t>Top Word Pairs in Tweet in G2</t>
  </si>
  <si>
    <t>dagen,voor</t>
  </si>
  <si>
    <t>voor,verkiezingen</t>
  </si>
  <si>
    <t>verkiezingen,hoogste</t>
  </si>
  <si>
    <t>hoogste,tijd</t>
  </si>
  <si>
    <t>tijd,om</t>
  </si>
  <si>
    <t>om,onze</t>
  </si>
  <si>
    <t>onze,nummer</t>
  </si>
  <si>
    <t>voor,stellen</t>
  </si>
  <si>
    <t>Top Word Pairs in Tweet in G3</t>
  </si>
  <si>
    <t>rondje,staart</t>
  </si>
  <si>
    <t>staart,oud</t>
  </si>
  <si>
    <t>beijerland,vanmorgen</t>
  </si>
  <si>
    <t>vanmorgen,hoekschewaard</t>
  </si>
  <si>
    <t>hoekschewaard,gemeentehw</t>
  </si>
  <si>
    <t>gemeentehw,gemeenteobl</t>
  </si>
  <si>
    <t>gemeenteobl,mooieluchten</t>
  </si>
  <si>
    <t>mooieluchten,natuurfotonl</t>
  </si>
  <si>
    <t>bernyschop,rondje</t>
  </si>
  <si>
    <t>Top Word Pairs in Tweet in G4</t>
  </si>
  <si>
    <t>beijerland,opent</t>
  </si>
  <si>
    <t>opent,verzamelplek</t>
  </si>
  <si>
    <t>verzamelplek,voor</t>
  </si>
  <si>
    <t>voor,mensen</t>
  </si>
  <si>
    <t>mensen,met</t>
  </si>
  <si>
    <t>met,creatief</t>
  </si>
  <si>
    <t>creatief,beroep</t>
  </si>
  <si>
    <t>ijsbaan,oud</t>
  </si>
  <si>
    <t>Top Word Pairs in Tweet in G5</t>
  </si>
  <si>
    <t>d66,hoeksche</t>
  </si>
  <si>
    <t>waard,gaat</t>
  </si>
  <si>
    <t>gaat,weer</t>
  </si>
  <si>
    <t>weer,wijken</t>
  </si>
  <si>
    <t>wijken,vandaag</t>
  </si>
  <si>
    <t>vandaag,numansdorp</t>
  </si>
  <si>
    <t>numansdorp,'s</t>
  </si>
  <si>
    <t>'s,gravendeel</t>
  </si>
  <si>
    <t>gravendeel,oud</t>
  </si>
  <si>
    <t>Top Word Pairs in Tweet in G6</t>
  </si>
  <si>
    <t>Top Word Pairs in Tweet in G7</t>
  </si>
  <si>
    <t>10,november</t>
  </si>
  <si>
    <t>november,2018</t>
  </si>
  <si>
    <t>2018,aanvang</t>
  </si>
  <si>
    <t>aanvang,11</t>
  </si>
  <si>
    <t>11,00</t>
  </si>
  <si>
    <t>00,uur</t>
  </si>
  <si>
    <t>uur,veterans</t>
  </si>
  <si>
    <t>veterans,day</t>
  </si>
  <si>
    <t>day,oud</t>
  </si>
  <si>
    <t>Top Word Pairs in Tweet</t>
  </si>
  <si>
    <t>oud,beijerland  hoeksche,waard  uit,oud  gemeente,hoeksche  beijerland,gemeente  van,oud  beijerland,heeft  gemeente,oud  beijerland,op  nieuwe,koop</t>
  </si>
  <si>
    <t>oud,beijerland  uit,oud  dagen,voor  voor,verkiezingen  verkiezingen,hoogste  hoogste,tijd  tijd,om  om,onze  onze,nummer  voor,stellen</t>
  </si>
  <si>
    <t>rondje,staart  staart,oud  oud,beijerland  beijerland,vanmorgen  vanmorgen,hoekschewaard  hoekschewaard,gemeentehw  gemeentehw,gemeenteobl  gemeenteobl,mooieluchten  mooieluchten,natuurfotonl  bernyschop,rondje</t>
  </si>
  <si>
    <t>oud,beijerland  beijerland,dit  beijerland,opent  opent,verzamelplek  verzamelplek,voor  voor,mensen  mensen,met  met,creatief  creatief,beroep  ijsbaan,oud</t>
  </si>
  <si>
    <t>d66,hoeksche  hoeksche,waard  waard,gaat  gaat,weer  weer,wijken  wijken,vandaag  vandaag,numansdorp  numansdorp,'s  's,gravendeel  gravendeel,oud</t>
  </si>
  <si>
    <t>10,november  november,2018  2018,aanvang  aanvang,11  11,00  00,uur  uur,veterans  veterans,day  day,oud  oud,beijerland</t>
  </si>
  <si>
    <t>Top Replied-To in Entire Graph</t>
  </si>
  <si>
    <t>Top Mentioned in Entire Graph</t>
  </si>
  <si>
    <t>d66rotter</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</si>
  <si>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</si>
  <si>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</si>
  <si>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</si>
  <si>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</si>
  <si>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</si>
  <si>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</si>
  <si>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</si>
  <si>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</si>
  <si>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</si>
  <si>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</si>
  <si>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</si>
  <si>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</si>
  <si>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</si>
  <si>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</si>
  <si>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</si>
  <si>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</si>
  <si>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hwvvd stichtingnu</t>
  </si>
  <si>
    <t>gemeentehw gemeenteobl mooieluchten natuurfotonl bernyschop</t>
  </si>
  <si>
    <t>d66hw d66rotter d66rotterdam d66_ll</t>
  </si>
  <si>
    <t>Top Tweeters in Entire Graph</t>
  </si>
  <si>
    <t>Top Tweeters in G1</t>
  </si>
  <si>
    <t>Top Tweeters in G2</t>
  </si>
  <si>
    <t>Top Tweeters in G3</t>
  </si>
  <si>
    <t>Top Tweeters in G4</t>
  </si>
  <si>
    <t>Top Tweeters in G5</t>
  </si>
  <si>
    <t>Top Tweeters in G6</t>
  </si>
  <si>
    <t>Top Tweeters in G7</t>
  </si>
  <si>
    <t>Top Tweeters</t>
  </si>
  <si>
    <t>ernestmaas55 hoekschewaard_n edkrokket hoekschewaardnl hoekschnieuws leonard1972 huizentweetsnl jon_hermans ariegoudswaard4</t>
  </si>
  <si>
    <t>janmaartendank leonhoekvvd marijkeboorsma odilasibrijns leonvannoort hwvvd stichtingnu</t>
  </si>
  <si>
    <t>mooieluchten apis1apis gemeenteobl natuurfotonl bernyschop gemeentehw</t>
  </si>
  <si>
    <t>3goudzoekers oudbeijerland jumboboa jveverdingen indebuurt0186</t>
  </si>
  <si>
    <t>miranda3286 d66rotterdam d66_ll d66hw</t>
  </si>
  <si>
    <t>rtv_rijnmond sannewaldekker</t>
  </si>
  <si>
    <t>piershilcom wo2hwnl</t>
  </si>
  <si>
    <t>Top URLs in Tweet by Count</t>
  </si>
  <si>
    <t>https://hoekschewaard.vvd.nl/nieuws/32330/stichting-nu-dorpsheld-van-numansdorp https://hoekschewaard.vvd.nl/mensen/7958/gert-jan-stapper https://hoekschewaard.vvd.nl/nieuws/32412/conny-verbaas-nummer-10-stelt-zich-voor https://hoekschewaard.vvd.nl/info/2661/ronald-schoffelmeer-op-historische-grond https://hoekschewaard.vvd.nl/info/2660/conny-verbaas-een-vitaal-centrum-met-haven</t>
  </si>
  <si>
    <t>https://indebuurt.nl/hoekschewaard/nieuws/tof-in-oud-beijerland-opent-een-verzamelplaats-voor-mensen-met-een-creatief-beroep~54896/?utm_source=twitter&amp;utm_medium=tweet https://indebuurt.nl/hoekschewaard/bedrijvigheid/het-verhaal-van-deze-oliegigant-begon-in-oud-beijerland~54751/?utm_source=twitter&amp;utm_medium=tweet https://indebuurt.nl/hoekschewaard/doen/laatste-kans-de-ijsbaan-in-oud-beijerland-gaat-binnenkort-dicht~54430/?utm_source=twitter&amp;utm_medium=tweet https://indebuurt.nl/hoekschewaard/hoeksche-waarders/maria-is-ijsmeester-en-leert-kinderen-in-een-half-uur-schaatsen~53741/?utm_source=twitter&amp;utm_medium=tweet https://indebuurt.nl/hoekschewaard/nieuws/de-oude-rabo-in-oud-beijerland-wordt-gesloopt-en-dit-komt-er-voor-terug~53842/?utm_source=twitter&amp;utm_medium=tweet https://indebuurt.nl/hoekschewaard/genieten-van-hoeksche-waard/tof-wij-hebben-een-joris-kerstboom~53783/?utm_source=twitter&amp;utm_medium=tweet https://indebuurt.nl/hoekschewaard/wonen/er-komen-7-tiny-houses-in-oud-beijerland-dit-is-waar-en-wanneer~53698/?utm_source=twitter&amp;utm_medium=tweet https://indebuurt.nl/hoekschewaard/doen/fotos-kerstmarkt-in-oud-beijerland-en-dit-is-wat-we-hebben-gespot~53476/?utm_source=twitter&amp;utm_medium=tweet https://indebuurt.nl/hoekschewaard/doen/wil-je-schaatsen-handige-info-over-de-ijsbaan-in-oud-beijerland-op-een-rij~53184/?utm_source=twitter&amp;utm_medium=tweet https://indebuurt.nl/hoekschewaard/gemeente/oud-beijerland-heeft-3-nieuwe-straatnamen-nodig~53227/?utm_source=twitter&amp;utm_medium=tweet</t>
  </si>
  <si>
    <t>https://www.hoekschnieuws.nl/2019/01/02/lezing-muziek-en-het-brein-in-de-bibliotheek-van-oud-beijerland/ https://www.hoekschnieuws.nl/2018/11/12/aanrijding-tussen-fietser-en-auto-op-de-sabinarotonde-in-oud-beijerland/</t>
  </si>
  <si>
    <t>https://indebuurt.nl/hoekschewaard/bedrijvigheid/het-verhaal-van-deze-oliegigant-begon-in-oud-beijerland~54751/?utm_source=twitter&amp;utm_medium=tweet https://indebuurt.nl/hoekschewaard/nieuws/de-oude-rabo-in-oud-beijerland-wordt-gesloopt-en-dit-komt-er-voor-terug~53842/?utm_source=twitter&amp;utm_medium=tweet</t>
  </si>
  <si>
    <t>https://indebuurt.nl/hoekschewaard/nieuws/tof-in-oud-beijerland-opent-een-verzamelplaats-voor-mensen-met-een-creatief-beroep~54896/?utm_source=twitter&amp;utm_medium=socialbuttons-top&amp;utm_campaign=sharing https://indebuurt.nl/hoekschewaard/nieuws/de-oude-rabo-in-oud-beijerland-wordt-gesloopt-en-dit-komt-er-voor-terug~53842/?utm_source=twitter&amp;utm_medium=socialbuttons-top&amp;utm_campaign=sharing https://indebuurt.nl/hoekschewaard/wonen/8-x-leuke-huizen-in-oud-beijerland-die-nu-te-koop-staan~52148/?utm_source=twitter&amp;utm_medium=tweet</t>
  </si>
  <si>
    <t>https://www.hoekschewaard.nl/nl/nieuws/dames-dvo-uit-oud-beijerland-zijn-het-nieuwe-jaar-goed-gestart/3018 https://www.hoekschewaard.nl/nl/nieuws/start-cursus-eerste-hulp-aan-kinderen-in-oud-beijerland/2992 https://www.hoekschewaard.nl/nl/nieuws/kerstmarkt-in-oud-beijerland/2903</t>
  </si>
  <si>
    <t>https://drimble.nl/regio/zuid-holland/hoeksche-waard/57375740/druk-bezocht-intercultureel-diner-in-de-open-hof.html https://drimble.nl/regio/zuid-holland/hoeksche-waard/57371192/wijkspreekuur-heeft-voortaan-bakkie-in-de-buurt.html https://drimble.nl/regio/zuid-holland/hoeksche-waard/57362848/gasten-aan-tafel-in-de-open-hof.html https://drimble.nl/regio/zuid-holland/hoeksche-waard/57357737/brandweer-zoekt-met-warmtecamera-naar-brandhaard-in-supermarkt-oud-beijerland.html https://drimble.nl/regio/zuid-holland/hoeksche-waard/57355458/mollen-ruineren-gras-van-terrein-voetbalclub-sho.html https://drimble.nl/regio/zuid-holland/hoeksche-waard/57288992/mini-supermarkt-voedselbank-hoeksche-waard-schot-in-de-roos.html https://drimble.nl/regio/zuid-holland/hoeksche-waard/57277959/bestuurder-haalt-nat-pak-op-poortlaan-in-oud-beijerland.html https://drimble.nl/regio/zuid-holland/hoeksche-waard/57272101/vier-nieuwe-te-koop-staande-woningen-in-oud-beijerland-18-01-2019.html https://drimble.nl/regio/zuid-holland/hoeksche-waard/57249222/midden-in-de-nacht-sporten-waarom-niet.html https://drimble.nl/regio/zuid-holland/hoeksche-waard/57245052/nieuwe-te-koop-staande-woning-in-oud-beijerland-17-01-2019.html</t>
  </si>
  <si>
    <t>Top URLs in Tweet by Salience</t>
  </si>
  <si>
    <t>Top Domains in Tweet by Count</t>
  </si>
  <si>
    <t>Top Domains in Tweet by Salience</t>
  </si>
  <si>
    <t>Top Hashtags in Tweet by Count</t>
  </si>
  <si>
    <t>numansdorp vvd puttershoek sinterklaas voedselbank politie strijen carolaschouten brandweer jumbo</t>
  </si>
  <si>
    <t>Top Hashtags in Tweet by Salience</t>
  </si>
  <si>
    <t>numansdorp vvd puttershoek sinterklaas voedselbank carolaschouten politie strijen brandweer jumbo</t>
  </si>
  <si>
    <t>Top Words in Tweet by Count</t>
  </si>
  <si>
    <t>hwvvd de afgelopen maanden hebben een aantal dorpshelden het zonnetje</t>
  </si>
  <si>
    <t>de beijerland voor oud onze uit het en nummer 10</t>
  </si>
  <si>
    <t>wo2hwnl 10 november 2018 aanvang 11 00 uur veterans day</t>
  </si>
  <si>
    <t>voor hwvvd 10 onze uit oud nummer conny verbaas kandidaten</t>
  </si>
  <si>
    <t>voor hwvvd het 7 dagen de verkiezingen hoogste tijd om</t>
  </si>
  <si>
    <t>dit zijn de openingstijden van het sinterklaashuis oud beijerland</t>
  </si>
  <si>
    <t>d66 en hoeksche waard gaat weer de wijken vandaag numansdorp</t>
  </si>
  <si>
    <t>d66hw d66 hoeksche waard gaat weer de wijken vandaag numansdorp</t>
  </si>
  <si>
    <t>bernyschop rondje de staart oud beijerland vanmorgen gemeentehw gemeenteobl mooieluchten</t>
  </si>
  <si>
    <t>rondje de staart oud beijerland vanmorgen gemeentehw gemeenteobl mooieluchten natuurfotonl</t>
  </si>
  <si>
    <t>voor oud beijerland je en andere dorpen de hwvvd 10</t>
  </si>
  <si>
    <t>het praathuis oud beijerland dit damesteam niet ontevreden over de</t>
  </si>
  <si>
    <t>indebuurt0186 foto s kerstmarkt oud beijerland en dit wat hebben</t>
  </si>
  <si>
    <t>oud beijerland de en dit een het van ijsbaan er</t>
  </si>
  <si>
    <t>foto s kerstmarkt oud beijerland en dit wat hebben gespot</t>
  </si>
  <si>
    <t>indebuurt er tiny houses komen 7 oud beijerland dit waar</t>
  </si>
  <si>
    <t>er komen 7 tiny houses oud beijerland dit waar en</t>
  </si>
  <si>
    <t>tof wij hebben een joris kerstboom oud beijerland</t>
  </si>
  <si>
    <t>de hopelijk gaat men eerst aansluiting op a29 aanpakken hw</t>
  </si>
  <si>
    <t>en de oud beijerland lezing muziek het brein bibliotheek van</t>
  </si>
  <si>
    <t>indebuurt0186 oud beijerland het verhaal van deze oliegigant begon de</t>
  </si>
  <si>
    <t>oud beijerland een voor opent verzamelplek mensen met creatief beroep</t>
  </si>
  <si>
    <t>een indebuurt0186 tof oud beijerland opent verzamelplek voor mensen met</t>
  </si>
  <si>
    <t>oud beijerland nieuws dames dvo uit zijn het nieuwe jaar</t>
  </si>
  <si>
    <t>de oud beijerland van het een en hoeksche op waard</t>
  </si>
  <si>
    <t>Top Words in Tweet by Salience</t>
  </si>
  <si>
    <t>dorpshelden 7 ronald 10 een aan zijn dagen verkiezingen hoogste</t>
  </si>
  <si>
    <t>ronald 10 het nog dagen de verkiezingen hoogste tijd om</t>
  </si>
  <si>
    <t>7 10 gert jan stapper beijerland https nog aan jou</t>
  </si>
  <si>
    <t>andere dorpen 10 ronald beijerland je janmaartendank hebben ontzettend veel</t>
  </si>
  <si>
    <t>de een en dit het van ijsbaan er tof voor</t>
  </si>
  <si>
    <t>lezing muziek het brein bibliotheek van aanrijding tussen fietser auto</t>
  </si>
  <si>
    <t>het verhaal van deze oliegigant begon de oude rabo wordt</t>
  </si>
  <si>
    <t>een opent verzamelplek mensen met creatief beroep de oude rabo</t>
  </si>
  <si>
    <t>dames dvo uit zijn het nieuwe jaar goed gestart start</t>
  </si>
  <si>
    <t>van hoeksche het en een waard op aan voor te</t>
  </si>
  <si>
    <t>Top Word Pairs in Tweet by Count</t>
  </si>
  <si>
    <t>hwvvd,de  de,afgelopen  afgelopen,maanden  maanden,hebben  hebben,een  een,aantal  aantal,dorpshelden  dorpshelden,het  het,zonnetje  zonnetje,gezet</t>
  </si>
  <si>
    <t>oud,beijerland  uit,oud  dagen,voor  voor,de  de,verkiezingen  verkiezingen,hoogste  hoogste,tijd  tijd,om  om,onze  onze,nummer</t>
  </si>
  <si>
    <t>wo2hwnl,10  10,november  november,2018  2018,aanvang  aanvang,11  11,00  00,uur  uur,veterans  veterans,day  day,oud</t>
  </si>
  <si>
    <t>uit,oud  conny,verbaas  verbaas,uit  onze,kandidaten  kandidaten,al  oud,beijerland  stelt,zich  zich,even  even,voor  voor,en</t>
  </si>
  <si>
    <t>hwvvd,het  dagen,voor  voor,de  de,verkiezingen  verkiezingen,hoogste  hoogste,tijd  tijd,om  om,onze  onze,nummer  voor,te</t>
  </si>
  <si>
    <t>dit,zijn  zijn,de  de,openingstijden  openingstijden,van  van,het  het,sinterklaashuis  sinterklaashuis,oud  oud,beijerland</t>
  </si>
  <si>
    <t>d66,hoeksche  hoeksche,waard  waard,gaat  gaat,weer  weer,de  de,wijken  wijken,vandaag  vandaag,numansdorp  numansdorp,'s  's,gravendeel</t>
  </si>
  <si>
    <t>d66hw,d66  d66,hoeksche  hoeksche,waard  waard,gaat  gaat,weer  weer,de  de,wijken  wijken,vandaag  vandaag,numansdorp  numansdorp,'s</t>
  </si>
  <si>
    <t>bernyschop,rondje  rondje,de  de,staart  staart,oud  oud,beijerland  beijerland,vanmorgen  vanmorgen,hoekschewaard  hoekschewaard,gemeentehw  gemeentehw,gemeenteobl  gemeenteobl,mooieluchten</t>
  </si>
  <si>
    <t>rondje,de  de,staart  staart,oud  oud,beijerland  beijerland,vanmorgen  vanmorgen,hoekschewaard  hoekschewaard,gemeentehw  gemeentehw,gemeenteobl  gemeenteobl,mooieluchten  mooieluchten,natuurfotonl</t>
  </si>
  <si>
    <t>oud,beijerland  andere,dorpen  uit,oud  janmaartendank,hebben  hebben,ontzettend  ontzettend,veel  veel,goede  goede,ideeen  ideeen,voor  voor,oud</t>
  </si>
  <si>
    <t>het,praathuis  praathuis,oud  oud,beijerland  beijerland,dit  dit,damesteam  damesteam,niet  niet,ontevreden  ontevreden,over  over,de  de,opkomst</t>
  </si>
  <si>
    <t>indebuurt0186,foto  foto,s  s,kerstmarkt  kerstmarkt,oud  oud,beijerland  beijerland,en  en,dit  dit,wat  wat,hebben  hebben,gespot</t>
  </si>
  <si>
    <t>oud,beijerland  de,ijsbaan  ijsbaan,oud  en,dit  beijerland,dit  kerstmarkt,oud  tof,oud  beijerland,opent  opent,een  een,verzamelplek</t>
  </si>
  <si>
    <t>foto,s  s,kerstmarkt  kerstmarkt,oud  oud,beijerland  beijerland,en  en,dit  dit,wat  wat,hebben  hebben,gespot</t>
  </si>
  <si>
    <t>tiny,houses  er,komen  komen,7  7,tiny  houses,oud  oud,beijerland  beijerland,dit  dit,waar  waar,en  en,wanneer</t>
  </si>
  <si>
    <t>er,komen  komen,7  7,tiny  tiny,houses  houses,oud  oud,beijerland  beijerland,dit  dit,waar  waar,en  en,wanneer</t>
  </si>
  <si>
    <t>tof,wij  wij,hebben  hebben,een  een,joris  joris,kerstboom  kerstboom,oud  oud,beijerland</t>
  </si>
  <si>
    <t>hopelijk,gaat  gaat,men  men,eerst  eerst,de  de,aansluiting  aansluiting,op  op,de  de,a29  a29,aanpakken  aanpakken,hoekschewaard</t>
  </si>
  <si>
    <t>oud,beijerland  beijerland,hoekschewaard  lezing,muziek  muziek,en  en,het  het,brein  brein,de  de,bibliotheek  bibliotheek,van  van,oud</t>
  </si>
  <si>
    <t>oud,beijerland  indebuurt0186,het  het,verhaal  verhaal,van  van,deze  deze,oliegigant  oliegigant,begon  begon,oud  indebuurt0186,de  de,oude</t>
  </si>
  <si>
    <t>oud,beijerland  beijerland,opent  opent,een  een,verzamelplek  verzamelplek,voor  voor,mensen  mensen,met  met,een  een,creatief  creatief,beroep</t>
  </si>
  <si>
    <t>indebuurt0186,tof  tof,oud  oud,beijerland  beijerland,opent  opent,een  een,verzamelplek  verzamelplek,voor  voor,mensen  mensen,met  met,een</t>
  </si>
  <si>
    <t>oud,beijerland  hoekschewaard,nieuws  beijerland,hoekschewaard  dames,dvo  dvo,uit  uit,oud  beijerland,zijn  zijn,het  het,nieuwe  nieuwe,jaar</t>
  </si>
  <si>
    <t>oud,beijerland  hoeksche,waard  uit,oud  van,de  te,koop  gemeente,hoeksche  beijerland,de  aan,de  de,hoeksche  op,de</t>
  </si>
  <si>
    <t>Top Word Pairs in Tweet by Salience</t>
  </si>
  <si>
    <t>dagen,voor  voor,de  de,verkiezingen  verkiezingen,hoogste  hoogste,tijd  tijd,om  om,onze  onze,nummer  voor,te  te,stellen</t>
  </si>
  <si>
    <t>hwvvd,het  het,nog  nog,10  10,dagen  dagen,voor  voor,de  de,verkiezingen  verkiezingen,hoogste  hoogste,tijd  tijd,om</t>
  </si>
  <si>
    <t>het,7  7,dagen  nummer,7  7,voor  stellen,gert  gert,jan  jan,stapper  stapper,uit  oud,beijerland  beijerland,https</t>
  </si>
  <si>
    <t>andere,dorpen  oud,beijerland  janmaartendank,hebben  hebben,ontzettend  ontzettend,veel  veel,goede  goede,ideeen  ideeen,voor  voor,oud  beijerland,en</t>
  </si>
  <si>
    <t>de,ijsbaan  ijsbaan,oud  en,dit  beijerland,dit  kerstmarkt,oud  tof,oud  beijerland,opent  opent,een  een,verzamelplek  verzamelplek,voor</t>
  </si>
  <si>
    <t>lezing,muziek  muziek,en  en,het  het,brein  brein,de  de,bibliotheek  bibliotheek,van  van,oud  aanrijding,tussen  tussen,fietser</t>
  </si>
  <si>
    <t>indebuurt0186,het  het,verhaal  verhaal,van  van,deze  deze,oliegigant  oliegigant,begon  begon,oud  indebuurt0186,de  de,oude  oude,rabo</t>
  </si>
  <si>
    <t>beijerland,opent  opent,een  een,verzamelplek  verzamelplek,voor  voor,mensen  mensen,met  met,een  een,creatief  creatief,beroep  de,oude</t>
  </si>
  <si>
    <t>dames,dvo  dvo,uit  uit,oud  beijerland,zijn  zijn,het  het,nieuwe  nieuwe,jaar  jaar,goed  goed,gestart  gestart,hoekschewaard</t>
  </si>
  <si>
    <t>hoeksche,waard  te,koop  uit,oud  aan,de  gemeente,hoeksche  van,de  beijerland,de  de,hoeksche  op,de  voor,de</t>
  </si>
  <si>
    <t>Word</t>
  </si>
  <si>
    <t>met</t>
  </si>
  <si>
    <t>zijn</t>
  </si>
  <si>
    <t>hebben</t>
  </si>
  <si>
    <t>januari</t>
  </si>
  <si>
    <t>nieuwe</t>
  </si>
  <si>
    <t>koop</t>
  </si>
  <si>
    <t>heeft</t>
  </si>
  <si>
    <t>s</t>
  </si>
  <si>
    <t>niet</t>
  </si>
  <si>
    <t>komt</t>
  </si>
  <si>
    <t>2019</t>
  </si>
  <si>
    <t>tijd</t>
  </si>
  <si>
    <t>7</t>
  </si>
  <si>
    <t>door</t>
  </si>
  <si>
    <t>wordt</t>
  </si>
  <si>
    <t>om</t>
  </si>
  <si>
    <t>ijsbaan</t>
  </si>
  <si>
    <t>naar</t>
  </si>
  <si>
    <t>komen</t>
  </si>
  <si>
    <t>sinds</t>
  </si>
  <si>
    <t>bij</t>
  </si>
  <si>
    <t>staat</t>
  </si>
  <si>
    <t>tot</t>
  </si>
  <si>
    <t>na</t>
  </si>
  <si>
    <t>kerstmarkt</t>
  </si>
  <si>
    <t>over</t>
  </si>
  <si>
    <t>geen</t>
  </si>
  <si>
    <t>woningen</t>
  </si>
  <si>
    <t>gisteren</t>
  </si>
  <si>
    <t>twee</t>
  </si>
  <si>
    <t>afgelopen</t>
  </si>
  <si>
    <t>deze</t>
  </si>
  <si>
    <t>dat</t>
  </si>
  <si>
    <t>als</t>
  </si>
  <si>
    <t>oude</t>
  </si>
  <si>
    <t>joris</t>
  </si>
  <si>
    <t>stichting</t>
  </si>
  <si>
    <t>tussen</t>
  </si>
  <si>
    <t>je</t>
  </si>
  <si>
    <t>n217</t>
  </si>
  <si>
    <t>open</t>
  </si>
  <si>
    <t>17</t>
  </si>
  <si>
    <t>centrum</t>
  </si>
  <si>
    <t>even</t>
  </si>
  <si>
    <t>hun</t>
  </si>
  <si>
    <t>vier</t>
  </si>
  <si>
    <t>staande</t>
  </si>
  <si>
    <t>01</t>
  </si>
  <si>
    <t>volgende</t>
  </si>
  <si>
    <t>huizen</t>
  </si>
  <si>
    <t>gekomen</t>
  </si>
  <si>
    <t>ook</t>
  </si>
  <si>
    <t>woning</t>
  </si>
  <si>
    <t>wat</t>
  </si>
  <si>
    <t>wil</t>
  </si>
  <si>
    <t>december</t>
  </si>
  <si>
    <t>1</t>
  </si>
  <si>
    <t>8</t>
  </si>
  <si>
    <t>jaar</t>
  </si>
  <si>
    <t>zich</t>
  </si>
  <si>
    <t>roparun</t>
  </si>
  <si>
    <t>tiny</t>
  </si>
  <si>
    <t>hoogste</t>
  </si>
  <si>
    <t>stellen</t>
  </si>
  <si>
    <t>conny</t>
  </si>
  <si>
    <t>verbaas</t>
  </si>
  <si>
    <t>hof</t>
  </si>
  <si>
    <t>6</t>
  </si>
  <si>
    <t>zeven</t>
  </si>
  <si>
    <t>actief</t>
  </si>
  <si>
    <t>college</t>
  </si>
  <si>
    <t>bibliotheek</t>
  </si>
  <si>
    <t>tijdens</t>
  </si>
  <si>
    <t>zaterdag</t>
  </si>
  <si>
    <t>gratis</t>
  </si>
  <si>
    <t>jan</t>
  </si>
  <si>
    <t>bewoners</t>
  </si>
  <si>
    <t>hw</t>
  </si>
  <si>
    <t>vanaf</t>
  </si>
  <si>
    <t>nu</t>
  </si>
  <si>
    <t>doorkomstcomité</t>
  </si>
  <si>
    <t>nog</t>
  </si>
  <si>
    <t>nieuw</t>
  </si>
  <si>
    <t>andere</t>
  </si>
  <si>
    <t>houses</t>
  </si>
  <si>
    <t>kandidaten</t>
  </si>
  <si>
    <t>stelt</t>
  </si>
  <si>
    <t>vertelt</t>
  </si>
  <si>
    <t>terrein</t>
  </si>
  <si>
    <t>18</t>
  </si>
  <si>
    <t>worden</t>
  </si>
  <si>
    <t>kleine</t>
  </si>
  <si>
    <t>servicepunt</t>
  </si>
  <si>
    <t>nellefabriek</t>
  </si>
  <si>
    <t>dicht</t>
  </si>
  <si>
    <t>ã</t>
  </si>
  <si>
    <t>zo</t>
  </si>
  <si>
    <t>keer</t>
  </si>
  <si>
    <t>schaatsen</t>
  </si>
  <si>
    <t>onder</t>
  </si>
  <si>
    <t>wij</t>
  </si>
  <si>
    <t>wonen</t>
  </si>
  <si>
    <t>rembrandt</t>
  </si>
  <si>
    <t>hoeksewaard</t>
  </si>
  <si>
    <t>t</t>
  </si>
  <si>
    <t>veld</t>
  </si>
  <si>
    <t>a29</t>
  </si>
  <si>
    <t>servicepunten</t>
  </si>
  <si>
    <t>droomdag</t>
  </si>
  <si>
    <t>12</t>
  </si>
  <si>
    <t>euro</t>
  </si>
  <si>
    <t>laatste</t>
  </si>
  <si>
    <t>mensen</t>
  </si>
  <si>
    <t>wim</t>
  </si>
  <si>
    <t>kievit</t>
  </si>
  <si>
    <t>kees</t>
  </si>
  <si>
    <t>luchtoorlog</t>
  </si>
  <si>
    <t>monument</t>
  </si>
  <si>
    <t>dorpshelden</t>
  </si>
  <si>
    <t>waar</t>
  </si>
  <si>
    <t>wanneer</t>
  </si>
  <si>
    <t>indebuurt</t>
  </si>
  <si>
    <t>jou</t>
  </si>
  <si>
    <t>kerk</t>
  </si>
  <si>
    <t>protestantse</t>
  </si>
  <si>
    <t>supermarkt</t>
  </si>
  <si>
    <t>sho</t>
  </si>
  <si>
    <t>kunnen</t>
  </si>
  <si>
    <t>nacht</t>
  </si>
  <si>
    <t>binnenkort</t>
  </si>
  <si>
    <t>oost</t>
  </si>
  <si>
    <t>maanden</t>
  </si>
  <si>
    <t>zinkweg</t>
  </si>
  <si>
    <t>expositie</t>
  </si>
  <si>
    <t>gemeentehuis</t>
  </si>
  <si>
    <t>kinderen</t>
  </si>
  <si>
    <t>groot</t>
  </si>
  <si>
    <t>mourik</t>
  </si>
  <si>
    <t>nieuwjaarsloop</t>
  </si>
  <si>
    <t>daar</t>
  </si>
  <si>
    <t>start</t>
  </si>
  <si>
    <t>haar</t>
  </si>
  <si>
    <t>toch</t>
  </si>
  <si>
    <t>alle</t>
  </si>
  <si>
    <t>spuifront</t>
  </si>
  <si>
    <t>mebin</t>
  </si>
  <si>
    <t>28</t>
  </si>
  <si>
    <t>kacheltjes</t>
  </si>
  <si>
    <t>inwoners</t>
  </si>
  <si>
    <t>rotterdam</t>
  </si>
  <si>
    <t>binnenmaas</t>
  </si>
  <si>
    <t>openen</t>
  </si>
  <si>
    <t>voller</t>
  </si>
  <si>
    <t>500</t>
  </si>
  <si>
    <t>mogen</t>
  </si>
  <si>
    <t>moet</t>
  </si>
  <si>
    <t>ze</t>
  </si>
  <si>
    <t>bijna</t>
  </si>
  <si>
    <t>oranje</t>
  </si>
  <si>
    <t>h</t>
  </si>
  <si>
    <t>76</t>
  </si>
  <si>
    <t>dichter</t>
  </si>
  <si>
    <t>4</t>
  </si>
  <si>
    <t>dorpen</t>
  </si>
  <si>
    <t>plaats</t>
  </si>
  <si>
    <t>auto</t>
  </si>
  <si>
    <t>hulp</t>
  </si>
  <si>
    <t>creatief</t>
  </si>
  <si>
    <t>beroep</t>
  </si>
  <si>
    <t>rabo</t>
  </si>
  <si>
    <t>gesloopt</t>
  </si>
  <si>
    <t>terug</t>
  </si>
  <si>
    <t>begon</t>
  </si>
  <si>
    <t>foto</t>
  </si>
  <si>
    <t>gespot</t>
  </si>
  <si>
    <t>beijerla</t>
  </si>
  <si>
    <t>ken</t>
  </si>
  <si>
    <t>5</t>
  </si>
  <si>
    <t>schoffelmeer</t>
  </si>
  <si>
    <t>donderdag</t>
  </si>
  <si>
    <t>drukte</t>
  </si>
  <si>
    <t>belang</t>
  </si>
  <si>
    <t>wijkspreekuur</t>
  </si>
  <si>
    <t>brandweer</t>
  </si>
  <si>
    <t>brandhaard</t>
  </si>
  <si>
    <t>mollen</t>
  </si>
  <si>
    <t>zitten</t>
  </si>
  <si>
    <t>plaatsen</t>
  </si>
  <si>
    <t>kijken</t>
  </si>
  <si>
    <t>poortlaan</t>
  </si>
  <si>
    <t>bachlaan</t>
  </si>
  <si>
    <t>kan</t>
  </si>
  <si>
    <t>kort</t>
  </si>
  <si>
    <t>week</t>
  </si>
  <si>
    <t>dag</t>
  </si>
  <si>
    <t>één</t>
  </si>
  <si>
    <t>brand</t>
  </si>
  <si>
    <t>pand</t>
  </si>
  <si>
    <t>voorstraat</t>
  </si>
  <si>
    <t>mona</t>
  </si>
  <si>
    <t>baartmans</t>
  </si>
  <si>
    <t>zoon</t>
  </si>
  <si>
    <t>terecht</t>
  </si>
  <si>
    <t>stoeptegels</t>
  </si>
  <si>
    <t>veertien</t>
  </si>
  <si>
    <t>ruiten</t>
  </si>
  <si>
    <t>leerlingen</t>
  </si>
  <si>
    <t>profielwerkstukken</t>
  </si>
  <si>
    <t>dief</t>
  </si>
  <si>
    <t>leren</t>
  </si>
  <si>
    <t>coderdojo</t>
  </si>
  <si>
    <t>dát</t>
  </si>
  <si>
    <t>hans</t>
  </si>
  <si>
    <t>sigaren</t>
  </si>
  <si>
    <t>koffiefabriek</t>
  </si>
  <si>
    <t>veel</t>
  </si>
  <si>
    <t>spirit</t>
  </si>
  <si>
    <t>keersluizen</t>
  </si>
  <si>
    <t>vvv</t>
  </si>
  <si>
    <t>verhuist</t>
  </si>
  <si>
    <t>molendijk</t>
  </si>
  <si>
    <t>plaatste</t>
  </si>
  <si>
    <t>bericht</t>
  </si>
  <si>
    <t>website</t>
  </si>
  <si>
    <t>grote</t>
  </si>
  <si>
    <t>â</t>
  </si>
  <si>
    <t>kikkershoek</t>
  </si>
  <si>
    <t>vrijwilligers</t>
  </si>
  <si>
    <t>llerlaatste</t>
  </si>
  <si>
    <t>fit</t>
  </si>
  <si>
    <t>gemeenteraad</t>
  </si>
  <si>
    <t>2</t>
  </si>
  <si>
    <t>ouders</t>
  </si>
  <si>
    <t>autistische</t>
  </si>
  <si>
    <t>pepijn</t>
  </si>
  <si>
    <t>handen</t>
  </si>
  <si>
    <t>zichzelf</t>
  </si>
  <si>
    <t>vincent</t>
  </si>
  <si>
    <t>voormalig</t>
  </si>
  <si>
    <t>meer</t>
  </si>
  <si>
    <t>weg</t>
  </si>
  <si>
    <t>woninginbraken</t>
  </si>
  <si>
    <t>vrijdagmiddag</t>
  </si>
  <si>
    <t>woon</t>
  </si>
  <si>
    <t>zorggebouw</t>
  </si>
  <si>
    <t>kerstdagen</t>
  </si>
  <si>
    <t>elektrische</t>
  </si>
  <si>
    <t>gefuseerd</t>
  </si>
  <si>
    <t>85</t>
  </si>
  <si>
    <t>000</t>
  </si>
  <si>
    <t>dikke</t>
  </si>
  <si>
    <t>buurman</t>
  </si>
  <si>
    <t>els</t>
  </si>
  <si>
    <t>pieter</t>
  </si>
  <si>
    <t>partners</t>
  </si>
  <si>
    <t>werkzaamheden</t>
  </si>
  <si>
    <t>weekend</t>
  </si>
  <si>
    <t>geopend</t>
  </si>
  <si>
    <t>installatiebedrijf</t>
  </si>
  <si>
    <t>d</t>
  </si>
  <si>
    <t>vermaas</t>
  </si>
  <si>
    <t>overgenomen</t>
  </si>
  <si>
    <t>rennes</t>
  </si>
  <si>
    <t>elektro</t>
  </si>
  <si>
    <t>ontwikkeling</t>
  </si>
  <si>
    <t>beijerlandse</t>
  </si>
  <si>
    <t>steeds</t>
  </si>
  <si>
    <t>speciale</t>
  </si>
  <si>
    <t>raakt</t>
  </si>
  <si>
    <t>mooie</t>
  </si>
  <si>
    <t>bezoekers</t>
  </si>
  <si>
    <t>vliet</t>
  </si>
  <si>
    <t>succes</t>
  </si>
  <si>
    <t>vuurwerkvrije</t>
  </si>
  <si>
    <t>zones</t>
  </si>
  <si>
    <t>eerdere</t>
  </si>
  <si>
    <t>osv</t>
  </si>
  <si>
    <t>finaleavond</t>
  </si>
  <si>
    <t>zaalvoetbaltoernooi</t>
  </si>
  <si>
    <t>geslaagd</t>
  </si>
  <si>
    <t>gewonnen</t>
  </si>
  <si>
    <t>bedrag</t>
  </si>
  <si>
    <t>geschonken</t>
  </si>
  <si>
    <t>schenkt</t>
  </si>
  <si>
    <t>vanwege</t>
  </si>
  <si>
    <t>feestelijke</t>
  </si>
  <si>
    <t>heer</t>
  </si>
  <si>
    <t>m</t>
  </si>
  <si>
    <t>vanochtend</t>
  </si>
  <si>
    <t>hoe</t>
  </si>
  <si>
    <t>zien</t>
  </si>
  <si>
    <t>einde</t>
  </si>
  <si>
    <t>gestuntel</t>
  </si>
  <si>
    <t>honderden</t>
  </si>
  <si>
    <t>kerstmannen</t>
  </si>
  <si>
    <t>santa</t>
  </si>
  <si>
    <t>goede</t>
  </si>
  <si>
    <t>altijd</t>
  </si>
  <si>
    <t>aurélie</t>
  </si>
  <si>
    <t>kleef</t>
  </si>
  <si>
    <t>iets</t>
  </si>
  <si>
    <t>ongeluk</t>
  </si>
  <si>
    <t>richting</t>
  </si>
  <si>
    <t>voorlopig</t>
  </si>
  <si>
    <t>fietsbrug</t>
  </si>
  <si>
    <t>langs</t>
  </si>
  <si>
    <t>vol</t>
  </si>
  <si>
    <t>vijf</t>
  </si>
  <si>
    <t>gemeenten</t>
  </si>
  <si>
    <t>afval</t>
  </si>
  <si>
    <t>naast</t>
  </si>
  <si>
    <t>willem</t>
  </si>
  <si>
    <t>maar</t>
  </si>
  <si>
    <t>crucq</t>
  </si>
  <si>
    <t>woensdag</t>
  </si>
  <si>
    <t>wel</t>
  </si>
  <si>
    <t>heel</t>
  </si>
  <si>
    <t>uitgeroepen</t>
  </si>
  <si>
    <t>geeft</t>
  </si>
  <si>
    <t>woonwagenbewoners</t>
  </si>
  <si>
    <t>willen</t>
  </si>
  <si>
    <t>vaste</t>
  </si>
  <si>
    <t>standplaats</t>
  </si>
  <si>
    <t>aansluiting</t>
  </si>
  <si>
    <t>pelt</t>
  </si>
  <si>
    <t>rondom</t>
  </si>
  <si>
    <t>saxofonist</t>
  </si>
  <si>
    <t>julian</t>
  </si>
  <si>
    <t>aangehouden</t>
  </si>
  <si>
    <t>buurtschap</t>
  </si>
  <si>
    <t>intocht</t>
  </si>
  <si>
    <t>eerste</t>
  </si>
  <si>
    <t>cromstrijen</t>
  </si>
  <si>
    <t>kerstvakantie</t>
  </si>
  <si>
    <t>taxi</t>
  </si>
  <si>
    <t>busbaan</t>
  </si>
  <si>
    <t>wethouder</t>
  </si>
  <si>
    <t>piet</t>
  </si>
  <si>
    <t>leenen</t>
  </si>
  <si>
    <t>b</t>
  </si>
  <si>
    <t>laan</t>
  </si>
  <si>
    <t>jongeren</t>
  </si>
  <si>
    <t>partijen</t>
  </si>
  <si>
    <t>mee</t>
  </si>
  <si>
    <t>nationale</t>
  </si>
  <si>
    <t>vlaggen</t>
  </si>
  <si>
    <t>voorwinden</t>
  </si>
  <si>
    <t>minister</t>
  </si>
  <si>
    <t>piershil</t>
  </si>
  <si>
    <t>x</t>
  </si>
  <si>
    <t>leuke</t>
  </si>
  <si>
    <t>staan</t>
  </si>
  <si>
    <t>verhaal</t>
  </si>
  <si>
    <t>oliegigant</t>
  </si>
  <si>
    <t>openingstijden</t>
  </si>
  <si>
    <t>sinterklaashuis</t>
  </si>
  <si>
    <t>favoriete</t>
  </si>
  <si>
    <t>gravendeel</t>
  </si>
  <si>
    <t>dank</t>
  </si>
  <si>
    <t>gert</t>
  </si>
  <si>
    <t>stapper</t>
  </si>
  <si>
    <t>aantal</t>
  </si>
  <si>
    <t>zonnetje</t>
  </si>
  <si>
    <t>gezet</t>
  </si>
  <si>
    <t>kennen</t>
  </si>
  <si>
    <t>jullie</t>
  </si>
  <si>
    <t>zij</t>
  </si>
  <si>
    <t>plekje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</si>
  <si>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</si>
  <si>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</si>
  <si>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</si>
  <si>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</si>
  <si>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</si>
  <si>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</si>
  <si>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</si>
  <si>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</si>
  <si>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</si>
  <si>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</si>
  <si>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</si>
  <si>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</si>
  <si>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</si>
  <si>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</si>
  <si>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</si>
  <si>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</si>
  <si>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</si>
  <si>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</si>
  <si>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</si>
  <si>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</si>
  <si>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</si>
  <si>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</si>
  <si>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</si>
  <si>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</si>
  <si>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</si>
  <si>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</si>
  <si>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</si>
  <si>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</si>
  <si>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</si>
  <si>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</si>
  <si>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</si>
  <si>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Nov</t>
  </si>
  <si>
    <t>1-Nov</t>
  </si>
  <si>
    <t>3 AM</t>
  </si>
  <si>
    <t>1 PM</t>
  </si>
  <si>
    <t>3-Nov</t>
  </si>
  <si>
    <t>4 PM</t>
  </si>
  <si>
    <t>5-Nov</t>
  </si>
  <si>
    <t>11 AM</t>
  </si>
  <si>
    <t>2 PM</t>
  </si>
  <si>
    <t>7 PM</t>
  </si>
  <si>
    <t>6-Nov</t>
  </si>
  <si>
    <t>7 AM</t>
  </si>
  <si>
    <t>8 AM</t>
  </si>
  <si>
    <t>8 PM</t>
  </si>
  <si>
    <t>9 PM</t>
  </si>
  <si>
    <t>7-Nov</t>
  </si>
  <si>
    <t>9 AM</t>
  </si>
  <si>
    <t>12 PM</t>
  </si>
  <si>
    <t>9-Nov</t>
  </si>
  <si>
    <t>10 AM</t>
  </si>
  <si>
    <t>10-Nov</t>
  </si>
  <si>
    <t>11-Nov</t>
  </si>
  <si>
    <t>12-Nov</t>
  </si>
  <si>
    <t>13-Nov</t>
  </si>
  <si>
    <t>14-Nov</t>
  </si>
  <si>
    <t>5 AM</t>
  </si>
  <si>
    <t>6 AM</t>
  </si>
  <si>
    <t>16-Nov</t>
  </si>
  <si>
    <t>17-Nov</t>
  </si>
  <si>
    <t>3 PM</t>
  </si>
  <si>
    <t>5 PM</t>
  </si>
  <si>
    <t>6 PM</t>
  </si>
  <si>
    <t>10 PM</t>
  </si>
  <si>
    <t>18-Nov</t>
  </si>
  <si>
    <t>19-Nov</t>
  </si>
  <si>
    <t>12 AM</t>
  </si>
  <si>
    <t>20-Nov</t>
  </si>
  <si>
    <t>21-Nov</t>
  </si>
  <si>
    <t>22-Nov</t>
  </si>
  <si>
    <t>23-Nov</t>
  </si>
  <si>
    <t>27-Nov</t>
  </si>
  <si>
    <t>28-Nov</t>
  </si>
  <si>
    <t>29-Nov</t>
  </si>
  <si>
    <t>Dec</t>
  </si>
  <si>
    <t>1-Dec</t>
  </si>
  <si>
    <t>4-Dec</t>
  </si>
  <si>
    <t>6-Dec</t>
  </si>
  <si>
    <t>7-Dec</t>
  </si>
  <si>
    <t>8-Dec</t>
  </si>
  <si>
    <t>10-Dec</t>
  </si>
  <si>
    <t>11-Dec</t>
  </si>
  <si>
    <t>12-Dec</t>
  </si>
  <si>
    <t>1 AM</t>
  </si>
  <si>
    <t>13-Dec</t>
  </si>
  <si>
    <t>14-Dec</t>
  </si>
  <si>
    <t>16-Dec</t>
  </si>
  <si>
    <t>11 PM</t>
  </si>
  <si>
    <t>17-Dec</t>
  </si>
  <si>
    <t>18-Dec</t>
  </si>
  <si>
    <t>19-Dec</t>
  </si>
  <si>
    <t>20-Dec</t>
  </si>
  <si>
    <t>23-Dec</t>
  </si>
  <si>
    <t>25-Dec</t>
  </si>
  <si>
    <t>26-Dec</t>
  </si>
  <si>
    <t>27-Dec</t>
  </si>
  <si>
    <t>29-Dec</t>
  </si>
  <si>
    <t>31-Dec</t>
  </si>
  <si>
    <t>Jan</t>
  </si>
  <si>
    <t>2-Jan</t>
  </si>
  <si>
    <t>3-Jan</t>
  </si>
  <si>
    <t>4-Jan</t>
  </si>
  <si>
    <t>5-Jan</t>
  </si>
  <si>
    <t>7-Jan</t>
  </si>
  <si>
    <t>8-Jan</t>
  </si>
  <si>
    <t>9-Jan</t>
  </si>
  <si>
    <t>10-Jan</t>
  </si>
  <si>
    <t>11-Jan</t>
  </si>
  <si>
    <t>13-Jan</t>
  </si>
  <si>
    <t>14-Jan</t>
  </si>
  <si>
    <t>16-Jan</t>
  </si>
  <si>
    <t>17-Jan</t>
  </si>
  <si>
    <t>18-Jan</t>
  </si>
  <si>
    <t>22-Jan</t>
  </si>
  <si>
    <t>128, 128, 128</t>
  </si>
  <si>
    <t>Red</t>
  </si>
  <si>
    <t>G1: oud beijerland van hoeksche op waard aan gemeente voor uit</t>
  </si>
  <si>
    <t>G2: voor oud beijerland onze uit 10 nummer hwvvd ronald dagen</t>
  </si>
  <si>
    <t>G3: rondje staart oud beijerland vanmorgen hoekschewaard gemeentehw gemeenteobl mooieluchten natuurfotonl</t>
  </si>
  <si>
    <t>G4: oud beijerland dit voor indebuurt0186 er van tof opent verzamelplek</t>
  </si>
  <si>
    <t>G5: d66 d66hw hoeksche waard gaat weer wijken vandaag numansdorp 's</t>
  </si>
  <si>
    <t>G7: 10 november 2018 aanvang 11 00 uur veterans day oud</t>
  </si>
  <si>
    <t>Autofill Workbook Results</t>
  </si>
  <si>
    <t>Edge Weight▓16▓99▓0▓True▓Gray▓Red▓▓Edge Weight▓16▓99▓0▓3▓10▓False▓Edge Weight▓16▓99▓0▓35▓12▓False▓▓0▓0▓0▓True▓Black▓Black▓▓Followers▓0▓5316▓0▓162▓1000▓False▓▓0▓0▓0▓0▓0▓False▓▓0▓0▓0▓0▓0▓False▓▓0▓0▓0▓0▓0▓False</t>
  </si>
  <si>
    <t>GraphSource░GraphServerTwitterSearch▓GraphTerm░oud-beijerland hoekschewaard▓ImportDescription░The graph represents a network of 35 Twitter users whose tweets in the requested range contained "oud-beijerland hoekschewaard", or who were replied to or mentioned in those tweets.  The network was obtained from the NodeXL Graph Server on Wednesday, 23 January 2019 at 10:38 UTC.
The requested start date was Wednesday, 23 January 2019 at 01:01 UTC and the maximum number of tweets (going backward in time) was 5,000.
The tweets in the network were tweeted over the 82-day, 13-hour, 50-minute period from Thursday, 01 November 2018 at 03:36 UTC to Tuesday, 22 January 2019 at 17:27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</si>
</sst>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7"/>
      <tableStyleElement type="headerRow" dxfId="446"/>
    </tableStyle>
    <tableStyle name="NodeXL Table" pivot="0" count="1">
      <tableStyleElement type="headerRow" dxfId="44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595104"/>
        <c:axId val="57593889"/>
      </c:barChart>
      <c:catAx>
        <c:axId val="585951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593889"/>
        <c:crosses val="autoZero"/>
        <c:auto val="1"/>
        <c:lblOffset val="100"/>
        <c:noMultiLvlLbl val="0"/>
      </c:catAx>
      <c:valAx>
        <c:axId val="57593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95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oud-beijerland hoekschewaard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Series'!$A$26:$A$223</c:f>
              <c:strCache>
                <c:ptCount val="134"/>
                <c:pt idx="0">
                  <c:v>3 AM
1-Nov
Nov
2018</c:v>
                </c:pt>
                <c:pt idx="1">
                  <c:v>1 PM</c:v>
                </c:pt>
                <c:pt idx="2">
                  <c:v>4 PM
3-Nov</c:v>
                </c:pt>
                <c:pt idx="3">
                  <c:v>11 AM
5-Nov</c:v>
                </c:pt>
                <c:pt idx="4">
                  <c:v>2 PM</c:v>
                </c:pt>
                <c:pt idx="5">
                  <c:v>7 PM</c:v>
                </c:pt>
                <c:pt idx="6">
                  <c:v>7 AM
6-Nov</c:v>
                </c:pt>
                <c:pt idx="7">
                  <c:v>8 AM</c:v>
                </c:pt>
                <c:pt idx="8">
                  <c:v>11 AM</c:v>
                </c:pt>
                <c:pt idx="9">
                  <c:v>7 PM</c:v>
                </c:pt>
                <c:pt idx="10">
                  <c:v>8 PM</c:v>
                </c:pt>
                <c:pt idx="11">
                  <c:v>9 PM</c:v>
                </c:pt>
                <c:pt idx="12">
                  <c:v>7 AM
7-Nov</c:v>
                </c:pt>
                <c:pt idx="13">
                  <c:v>9 AM</c:v>
                </c:pt>
                <c:pt idx="14">
                  <c:v>12 PM</c:v>
                </c:pt>
                <c:pt idx="15">
                  <c:v>10 AM
9-Nov</c:v>
                </c:pt>
                <c:pt idx="16">
                  <c:v>12 PM</c:v>
                </c:pt>
                <c:pt idx="17">
                  <c:v>1 PM</c:v>
                </c:pt>
                <c:pt idx="18">
                  <c:v>1 PM
10-Nov</c:v>
                </c:pt>
                <c:pt idx="19">
                  <c:v>2 PM
11-Nov</c:v>
                </c:pt>
                <c:pt idx="20">
                  <c:v>8 AM
12-Nov</c:v>
                </c:pt>
                <c:pt idx="21">
                  <c:v>11 AM</c:v>
                </c:pt>
                <c:pt idx="22">
                  <c:v>12 PM
13-Nov</c:v>
                </c:pt>
                <c:pt idx="23">
                  <c:v>2 PM</c:v>
                </c:pt>
                <c:pt idx="24">
                  <c:v>5 AM
14-Nov</c:v>
                </c:pt>
                <c:pt idx="25">
                  <c:v>6 AM</c:v>
                </c:pt>
                <c:pt idx="26">
                  <c:v>11 AM</c:v>
                </c:pt>
                <c:pt idx="27">
                  <c:v>1 PM</c:v>
                </c:pt>
                <c:pt idx="28">
                  <c:v>8 AM
16-Nov</c:v>
                </c:pt>
                <c:pt idx="29">
                  <c:v>10 AM</c:v>
                </c:pt>
                <c:pt idx="30">
                  <c:v>12 PM</c:v>
                </c:pt>
                <c:pt idx="31">
                  <c:v>1 PM</c:v>
                </c:pt>
                <c:pt idx="32">
                  <c:v>2 PM
17-Nov</c:v>
                </c:pt>
                <c:pt idx="33">
                  <c:v>3 PM</c:v>
                </c:pt>
                <c:pt idx="34">
                  <c:v>5 PM</c:v>
                </c:pt>
                <c:pt idx="35">
                  <c:v>6 PM</c:v>
                </c:pt>
                <c:pt idx="36">
                  <c:v>10 PM</c:v>
                </c:pt>
                <c:pt idx="37">
                  <c:v>7 AM
18-Nov</c:v>
                </c:pt>
                <c:pt idx="38">
                  <c:v>12 AM
19-Nov</c:v>
                </c:pt>
                <c:pt idx="39">
                  <c:v>4 PM</c:v>
                </c:pt>
                <c:pt idx="40">
                  <c:v>8 PM
20-Nov</c:v>
                </c:pt>
                <c:pt idx="41">
                  <c:v>4 PM
21-Nov</c:v>
                </c:pt>
                <c:pt idx="42">
                  <c:v>6 PM</c:v>
                </c:pt>
                <c:pt idx="43">
                  <c:v>10 AM
22-Nov</c:v>
                </c:pt>
                <c:pt idx="44">
                  <c:v>12 PM
23-Nov</c:v>
                </c:pt>
                <c:pt idx="45">
                  <c:v>1 PM</c:v>
                </c:pt>
                <c:pt idx="46">
                  <c:v>6 PM</c:v>
                </c:pt>
                <c:pt idx="47">
                  <c:v>10 AM
27-Nov</c:v>
                </c:pt>
                <c:pt idx="48">
                  <c:v>2 PM
28-Nov</c:v>
                </c:pt>
                <c:pt idx="49">
                  <c:v>8 PM</c:v>
                </c:pt>
                <c:pt idx="50">
                  <c:v>9 AM
29-Nov</c:v>
                </c:pt>
                <c:pt idx="51">
                  <c:v>2 PM</c:v>
                </c:pt>
                <c:pt idx="52">
                  <c:v>7 AM
1-Dec
Dec</c:v>
                </c:pt>
                <c:pt idx="53">
                  <c:v>9 AM
4-Dec</c:v>
                </c:pt>
                <c:pt idx="54">
                  <c:v>6 PM
6-Dec</c:v>
                </c:pt>
                <c:pt idx="55">
                  <c:v>8 AM
7-Dec</c:v>
                </c:pt>
                <c:pt idx="56">
                  <c:v>8 PM</c:v>
                </c:pt>
                <c:pt idx="57">
                  <c:v>5 PM
8-Dec</c:v>
                </c:pt>
                <c:pt idx="58">
                  <c:v>9 AM
10-Dec</c:v>
                </c:pt>
                <c:pt idx="59">
                  <c:v>4 PM</c:v>
                </c:pt>
                <c:pt idx="60">
                  <c:v>2 PM
11-Dec</c:v>
                </c:pt>
                <c:pt idx="61">
                  <c:v>1 AM
12-Dec</c:v>
                </c:pt>
                <c:pt idx="62">
                  <c:v>1 PM
13-Dec</c:v>
                </c:pt>
                <c:pt idx="63">
                  <c:v>2 PM</c:v>
                </c:pt>
                <c:pt idx="64">
                  <c:v>3 PM</c:v>
                </c:pt>
                <c:pt idx="65">
                  <c:v>5 AM
14-Dec</c:v>
                </c:pt>
                <c:pt idx="66">
                  <c:v>8 AM</c:v>
                </c:pt>
                <c:pt idx="67">
                  <c:v>1 PM</c:v>
                </c:pt>
                <c:pt idx="68">
                  <c:v>12 PM
16-Dec</c:v>
                </c:pt>
                <c:pt idx="69">
                  <c:v>2 PM</c:v>
                </c:pt>
                <c:pt idx="70">
                  <c:v>11 PM</c:v>
                </c:pt>
                <c:pt idx="71">
                  <c:v>5 AM
17-Dec</c:v>
                </c:pt>
                <c:pt idx="72">
                  <c:v>9 AM</c:v>
                </c:pt>
                <c:pt idx="73">
                  <c:v>1 PM</c:v>
                </c:pt>
                <c:pt idx="74">
                  <c:v>2 PM</c:v>
                </c:pt>
                <c:pt idx="75">
                  <c:v>4 PM</c:v>
                </c:pt>
                <c:pt idx="76">
                  <c:v>5 PM</c:v>
                </c:pt>
                <c:pt idx="77">
                  <c:v>9 AM
18-Dec</c:v>
                </c:pt>
                <c:pt idx="78">
                  <c:v>10 AM</c:v>
                </c:pt>
                <c:pt idx="79">
                  <c:v>8 AM
19-Dec</c:v>
                </c:pt>
                <c:pt idx="80">
                  <c:v>11 AM</c:v>
                </c:pt>
                <c:pt idx="81">
                  <c:v>3 PM</c:v>
                </c:pt>
                <c:pt idx="82">
                  <c:v>9 AM
20-Dec</c:v>
                </c:pt>
                <c:pt idx="83">
                  <c:v>10 AM</c:v>
                </c:pt>
                <c:pt idx="84">
                  <c:v>11 AM</c:v>
                </c:pt>
                <c:pt idx="85">
                  <c:v>12 PM</c:v>
                </c:pt>
                <c:pt idx="86">
                  <c:v>4 PM</c:v>
                </c:pt>
                <c:pt idx="87">
                  <c:v>5 PM
23-Dec</c:v>
                </c:pt>
                <c:pt idx="88">
                  <c:v>7 AM
25-Dec</c:v>
                </c:pt>
                <c:pt idx="89">
                  <c:v>4 PM</c:v>
                </c:pt>
                <c:pt idx="90">
                  <c:v>12 PM
26-Dec</c:v>
                </c:pt>
                <c:pt idx="91">
                  <c:v>12 AM
27-Dec</c:v>
                </c:pt>
                <c:pt idx="92">
                  <c:v>11 AM</c:v>
                </c:pt>
                <c:pt idx="93">
                  <c:v>3 PM
29-Dec</c:v>
                </c:pt>
                <c:pt idx="94">
                  <c:v>9 AM
31-Dec</c:v>
                </c:pt>
                <c:pt idx="95">
                  <c:v>11 AM
2-Jan
Jan
2019</c:v>
                </c:pt>
                <c:pt idx="96">
                  <c:v>3 PM</c:v>
                </c:pt>
                <c:pt idx="97">
                  <c:v>4 PM</c:v>
                </c:pt>
                <c:pt idx="98">
                  <c:v>8 AM
3-Jan</c:v>
                </c:pt>
                <c:pt idx="99">
                  <c:v>11 AM</c:v>
                </c:pt>
                <c:pt idx="100">
                  <c:v>5 PM
4-Jan</c:v>
                </c:pt>
                <c:pt idx="101">
                  <c:v>7 AM
5-Jan</c:v>
                </c:pt>
                <c:pt idx="102">
                  <c:v>3 PM</c:v>
                </c:pt>
                <c:pt idx="103">
                  <c:v>3 PM
7-Jan</c:v>
                </c:pt>
                <c:pt idx="104">
                  <c:v>4 PM</c:v>
                </c:pt>
                <c:pt idx="105">
                  <c:v>7 AM
8-Jan</c:v>
                </c:pt>
                <c:pt idx="106">
                  <c:v>2 PM</c:v>
                </c:pt>
                <c:pt idx="107">
                  <c:v>4 PM</c:v>
                </c:pt>
                <c:pt idx="108">
                  <c:v>11 AM
9-Jan</c:v>
                </c:pt>
                <c:pt idx="109">
                  <c:v>9 AM
10-Jan</c:v>
                </c:pt>
                <c:pt idx="110">
                  <c:v>11 AM</c:v>
                </c:pt>
                <c:pt idx="111">
                  <c:v>4 PM</c:v>
                </c:pt>
                <c:pt idx="112">
                  <c:v>2 PM
11-Jan</c:v>
                </c:pt>
                <c:pt idx="113">
                  <c:v>5 AM
13-Jan</c:v>
                </c:pt>
                <c:pt idx="114">
                  <c:v>7 AM</c:v>
                </c:pt>
                <c:pt idx="115">
                  <c:v>12 PM</c:v>
                </c:pt>
                <c:pt idx="116">
                  <c:v>2 PM</c:v>
                </c:pt>
                <c:pt idx="117">
                  <c:v>7 AM
14-Jan</c:v>
                </c:pt>
                <c:pt idx="118">
                  <c:v>12 PM</c:v>
                </c:pt>
                <c:pt idx="119">
                  <c:v>2 PM</c:v>
                </c:pt>
                <c:pt idx="120">
                  <c:v>3 PM</c:v>
                </c:pt>
                <c:pt idx="121">
                  <c:v>6 PM</c:v>
                </c:pt>
                <c:pt idx="122">
                  <c:v>12 PM
16-Jan</c:v>
                </c:pt>
                <c:pt idx="123">
                  <c:v>6 PM</c:v>
                </c:pt>
                <c:pt idx="124">
                  <c:v>7 AM
17-Jan</c:v>
                </c:pt>
                <c:pt idx="125">
                  <c:v>9 AM</c:v>
                </c:pt>
                <c:pt idx="126">
                  <c:v>7 AM
18-Jan</c:v>
                </c:pt>
                <c:pt idx="127">
                  <c:v>10 AM</c:v>
                </c:pt>
                <c:pt idx="128">
                  <c:v>4 PM</c:v>
                </c:pt>
                <c:pt idx="129">
                  <c:v>5 AM
22-Jan</c:v>
                </c:pt>
                <c:pt idx="130">
                  <c:v>7 AM</c:v>
                </c:pt>
                <c:pt idx="131">
                  <c:v>10 AM</c:v>
                </c:pt>
                <c:pt idx="132">
                  <c:v>2 PM</c:v>
                </c:pt>
                <c:pt idx="133">
                  <c:v>5 PM</c:v>
                </c:pt>
              </c:strCache>
            </c:strRef>
          </c:cat>
          <c:val>
            <c:numRef>
              <c:f>'Time Series'!$B$26:$B$223</c:f>
              <c:numCache>
                <c:formatCode>General</c:formatCode>
                <c:ptCount val="134"/>
                <c:pt idx="0">
                  <c:v>1</c:v>
                </c:pt>
                <c:pt idx="1">
                  <c:v>1</c:v>
                </c:pt>
                <c:pt idx="2">
                  <c:v>1</c:v>
                </c:pt>
                <c:pt idx="3">
                  <c:v>1</c:v>
                </c:pt>
                <c:pt idx="4">
                  <c:v>4</c:v>
                </c:pt>
                <c:pt idx="5">
                  <c:v>1</c:v>
                </c:pt>
                <c:pt idx="6">
                  <c:v>1</c:v>
                </c:pt>
                <c:pt idx="7">
                  <c:v>1</c:v>
                </c:pt>
                <c:pt idx="8">
                  <c:v>1</c:v>
                </c:pt>
                <c:pt idx="9">
                  <c:v>1</c:v>
                </c:pt>
                <c:pt idx="10">
                  <c:v>1</c:v>
                </c:pt>
                <c:pt idx="11">
                  <c:v>1</c:v>
                </c:pt>
                <c:pt idx="12">
                  <c:v>2</c:v>
                </c:pt>
                <c:pt idx="13">
                  <c:v>1</c:v>
                </c:pt>
                <c:pt idx="14">
                  <c:v>1</c:v>
                </c:pt>
                <c:pt idx="15">
                  <c:v>1</c:v>
                </c:pt>
                <c:pt idx="16">
                  <c:v>1</c:v>
                </c:pt>
                <c:pt idx="17">
                  <c:v>1</c:v>
                </c:pt>
                <c:pt idx="18">
                  <c:v>1</c:v>
                </c:pt>
                <c:pt idx="19">
                  <c:v>3</c:v>
                </c:pt>
                <c:pt idx="20">
                  <c:v>1</c:v>
                </c:pt>
                <c:pt idx="21">
                  <c:v>1</c:v>
                </c:pt>
                <c:pt idx="22">
                  <c:v>1</c:v>
                </c:pt>
                <c:pt idx="23">
                  <c:v>1</c:v>
                </c:pt>
                <c:pt idx="24">
                  <c:v>1</c:v>
                </c:pt>
                <c:pt idx="25">
                  <c:v>1</c:v>
                </c:pt>
                <c:pt idx="26">
                  <c:v>1</c:v>
                </c:pt>
                <c:pt idx="27">
                  <c:v>1</c:v>
                </c:pt>
                <c:pt idx="28">
                  <c:v>2</c:v>
                </c:pt>
                <c:pt idx="29">
                  <c:v>1</c:v>
                </c:pt>
                <c:pt idx="30">
                  <c:v>1</c:v>
                </c:pt>
                <c:pt idx="31">
                  <c:v>1</c:v>
                </c:pt>
                <c:pt idx="32">
                  <c:v>1</c:v>
                </c:pt>
                <c:pt idx="33">
                  <c:v>1</c:v>
                </c:pt>
                <c:pt idx="34">
                  <c:v>2</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2</c:v>
                </c:pt>
                <c:pt idx="55">
                  <c:v>1</c:v>
                </c:pt>
                <c:pt idx="56">
                  <c:v>2</c:v>
                </c:pt>
                <c:pt idx="57">
                  <c:v>1</c:v>
                </c:pt>
                <c:pt idx="58">
                  <c:v>1</c:v>
                </c:pt>
                <c:pt idx="59">
                  <c:v>1</c:v>
                </c:pt>
                <c:pt idx="60">
                  <c:v>1</c:v>
                </c:pt>
                <c:pt idx="61">
                  <c:v>1</c:v>
                </c:pt>
                <c:pt idx="62">
                  <c:v>1</c:v>
                </c:pt>
                <c:pt idx="63">
                  <c:v>1</c:v>
                </c:pt>
                <c:pt idx="64">
                  <c:v>1</c:v>
                </c:pt>
                <c:pt idx="65">
                  <c:v>1</c:v>
                </c:pt>
                <c:pt idx="66">
                  <c:v>2</c:v>
                </c:pt>
                <c:pt idx="67">
                  <c:v>1</c:v>
                </c:pt>
                <c:pt idx="68">
                  <c:v>1</c:v>
                </c:pt>
                <c:pt idx="69">
                  <c:v>1</c:v>
                </c:pt>
                <c:pt idx="70">
                  <c:v>1</c:v>
                </c:pt>
                <c:pt idx="71">
                  <c:v>1</c:v>
                </c:pt>
                <c:pt idx="72">
                  <c:v>1</c:v>
                </c:pt>
                <c:pt idx="73">
                  <c:v>1</c:v>
                </c:pt>
                <c:pt idx="74">
                  <c:v>4</c:v>
                </c:pt>
                <c:pt idx="75">
                  <c:v>1</c:v>
                </c:pt>
                <c:pt idx="76">
                  <c:v>3</c:v>
                </c:pt>
                <c:pt idx="77">
                  <c:v>1</c:v>
                </c:pt>
                <c:pt idx="78">
                  <c:v>1</c:v>
                </c:pt>
                <c:pt idx="79">
                  <c:v>1</c:v>
                </c:pt>
                <c:pt idx="80">
                  <c:v>1</c:v>
                </c:pt>
                <c:pt idx="81">
                  <c:v>1</c:v>
                </c:pt>
                <c:pt idx="82">
                  <c:v>1</c:v>
                </c:pt>
                <c:pt idx="83">
                  <c:v>1</c:v>
                </c:pt>
                <c:pt idx="84">
                  <c:v>2</c:v>
                </c:pt>
                <c:pt idx="85">
                  <c:v>1</c:v>
                </c:pt>
                <c:pt idx="86">
                  <c:v>1</c:v>
                </c:pt>
                <c:pt idx="87">
                  <c:v>1</c:v>
                </c:pt>
                <c:pt idx="88">
                  <c:v>1</c:v>
                </c:pt>
                <c:pt idx="89">
                  <c:v>1</c:v>
                </c:pt>
                <c:pt idx="90">
                  <c:v>1</c:v>
                </c:pt>
                <c:pt idx="91">
                  <c:v>2</c:v>
                </c:pt>
                <c:pt idx="92">
                  <c:v>1</c:v>
                </c:pt>
                <c:pt idx="93">
                  <c:v>1</c:v>
                </c:pt>
                <c:pt idx="94">
                  <c:v>1</c:v>
                </c:pt>
                <c:pt idx="95">
                  <c:v>1</c:v>
                </c:pt>
                <c:pt idx="96">
                  <c:v>1</c:v>
                </c:pt>
                <c:pt idx="97">
                  <c:v>1</c:v>
                </c:pt>
                <c:pt idx="98">
                  <c:v>2</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2</c:v>
                </c:pt>
                <c:pt idx="113">
                  <c:v>1</c:v>
                </c:pt>
                <c:pt idx="114">
                  <c:v>1</c:v>
                </c:pt>
                <c:pt idx="115">
                  <c:v>1</c:v>
                </c:pt>
                <c:pt idx="116">
                  <c:v>2</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numCache>
            </c:numRef>
          </c:val>
        </c:ser>
        <c:axId val="40229370"/>
        <c:axId val="26520011"/>
      </c:barChart>
      <c:catAx>
        <c:axId val="40229370"/>
        <c:scaling>
          <c:orientation val="minMax"/>
        </c:scaling>
        <c:axPos val="b"/>
        <c:delete val="0"/>
        <c:numFmt formatCode="General" sourceLinked="1"/>
        <c:majorTickMark val="out"/>
        <c:minorTickMark val="none"/>
        <c:tickLblPos val="nextTo"/>
        <c:crossAx val="26520011"/>
        <c:crosses val="autoZero"/>
        <c:auto val="1"/>
        <c:lblOffset val="100"/>
        <c:noMultiLvlLbl val="0"/>
      </c:catAx>
      <c:valAx>
        <c:axId val="26520011"/>
        <c:scaling>
          <c:orientation val="minMax"/>
        </c:scaling>
        <c:axPos val="l"/>
        <c:majorGridlines/>
        <c:delete val="0"/>
        <c:numFmt formatCode="General" sourceLinked="1"/>
        <c:majorTickMark val="out"/>
        <c:minorTickMark val="none"/>
        <c:tickLblPos val="nextTo"/>
        <c:crossAx val="402293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8582954"/>
        <c:axId val="34593403"/>
      </c:barChart>
      <c:catAx>
        <c:axId val="485829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593403"/>
        <c:crosses val="autoZero"/>
        <c:auto val="1"/>
        <c:lblOffset val="100"/>
        <c:noMultiLvlLbl val="0"/>
      </c:catAx>
      <c:valAx>
        <c:axId val="345934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82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905172"/>
        <c:axId val="50602229"/>
      </c:barChart>
      <c:catAx>
        <c:axId val="429051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602229"/>
        <c:crosses val="autoZero"/>
        <c:auto val="1"/>
        <c:lblOffset val="100"/>
        <c:noMultiLvlLbl val="0"/>
      </c:catAx>
      <c:valAx>
        <c:axId val="50602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05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766878"/>
        <c:axId val="5139855"/>
      </c:barChart>
      <c:catAx>
        <c:axId val="527668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39855"/>
        <c:crosses val="autoZero"/>
        <c:auto val="1"/>
        <c:lblOffset val="100"/>
        <c:noMultiLvlLbl val="0"/>
      </c:catAx>
      <c:valAx>
        <c:axId val="5139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66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258696"/>
        <c:axId val="13675081"/>
      </c:barChart>
      <c:catAx>
        <c:axId val="462586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675081"/>
        <c:crosses val="autoZero"/>
        <c:auto val="1"/>
        <c:lblOffset val="100"/>
        <c:noMultiLvlLbl val="0"/>
      </c:catAx>
      <c:valAx>
        <c:axId val="13675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58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5966866"/>
        <c:axId val="33939747"/>
      </c:barChart>
      <c:catAx>
        <c:axId val="559668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939747"/>
        <c:crosses val="autoZero"/>
        <c:auto val="1"/>
        <c:lblOffset val="100"/>
        <c:noMultiLvlLbl val="0"/>
      </c:catAx>
      <c:valAx>
        <c:axId val="33939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966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7022268"/>
        <c:axId val="64764957"/>
      </c:barChart>
      <c:catAx>
        <c:axId val="3702226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764957"/>
        <c:crosses val="autoZero"/>
        <c:auto val="1"/>
        <c:lblOffset val="100"/>
        <c:noMultiLvlLbl val="0"/>
      </c:catAx>
      <c:valAx>
        <c:axId val="64764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222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6013702"/>
        <c:axId val="11470135"/>
      </c:barChart>
      <c:catAx>
        <c:axId val="460137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1470135"/>
        <c:crosses val="autoZero"/>
        <c:auto val="1"/>
        <c:lblOffset val="100"/>
        <c:noMultiLvlLbl val="0"/>
      </c:catAx>
      <c:valAx>
        <c:axId val="11470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13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6122352"/>
        <c:axId val="56665713"/>
      </c:barChart>
      <c:catAx>
        <c:axId val="36122352"/>
        <c:scaling>
          <c:orientation val="minMax"/>
        </c:scaling>
        <c:axPos val="b"/>
        <c:delete val="1"/>
        <c:majorTickMark val="out"/>
        <c:minorTickMark val="none"/>
        <c:tickLblPos val="none"/>
        <c:crossAx val="56665713"/>
        <c:crosses val="autoZero"/>
        <c:auto val="1"/>
        <c:lblOffset val="100"/>
        <c:noMultiLvlLbl val="0"/>
      </c:catAx>
      <c:valAx>
        <c:axId val="56665713"/>
        <c:scaling>
          <c:orientation val="minMax"/>
        </c:scaling>
        <c:axPos val="l"/>
        <c:delete val="1"/>
        <c:majorTickMark val="out"/>
        <c:minorTickMark val="none"/>
        <c:tickLblPos val="none"/>
        <c:crossAx val="361223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5" refreshedBy="Marc Smith" refreshedVersion="5">
  <cacheSource type="worksheet">
    <worksheetSource ref="A2:BL15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m/>
        <s v="d66 d66hw hoekschewaard nusamenvooruit"/>
        <s v="hoekschewaard"/>
        <s v="verkiezingen hoekschewaard"/>
        <s v="kerstboom"/>
        <s v="hoekschewaard hw"/>
        <s v="hoekschewaard nieuws"/>
        <s v="strijen piershil vvd"/>
        <s v="carolaschouten carolaschouten"/>
        <s v="tweedewereldoorlog"/>
        <s v="vvd vvd heinenoord"/>
        <s v="strijen"/>
        <s v="sinterklaas numansdorp sinterklaas"/>
        <s v="sinterklaas"/>
        <s v="politie"/>
        <s v="puttershoek puttershoek"/>
        <s v="dijken"/>
        <s v="ongeval"/>
        <s v="mijnsheerenland"/>
        <s v="vvd"/>
        <s v="achmea"/>
        <s v="rabobank"/>
        <s v="bergenopzoom rotterdam barendrecht rijkswaterstaat"/>
        <s v="numansdorp"/>
        <s v="puttershoek numansdorp"/>
        <s v="numansdorp numansdorp"/>
        <s v="voedselbank voedselbanken voedselbank"/>
        <s v="brandweer jumb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5">
        <d v="2018-11-05T14:57:16.000"/>
        <d v="2018-11-07T07:26:06.000"/>
        <d v="2018-11-07T07:26:33.000"/>
        <d v="2018-11-06T08:52:20.000"/>
        <d v="2018-11-06T21:13:20.000"/>
        <d v="2018-11-11T14:58:48.000"/>
        <d v="2018-11-05T14:56:35.000"/>
        <d v="2018-11-12T08:12:57.000"/>
        <d v="2018-11-14T06:02:44.000"/>
        <d v="2018-11-16T13:48:37.000"/>
        <d v="2018-11-17T14:49:42.000"/>
        <d v="2018-11-17T17:02:52.000"/>
        <d v="2018-11-17T17:38:50.000"/>
        <d v="2018-11-17T15:49:46.000"/>
        <d v="2018-11-17T18:17:19.000"/>
        <d v="2018-11-06T07:50:27.000"/>
        <d v="2018-11-06T19:36:34.000"/>
        <d v="2018-11-11T14:26:42.000"/>
        <d v="2018-11-14T05:25:14.000"/>
        <d v="2018-11-07T09:04:51.000"/>
        <d v="2018-11-11T14:27:19.000"/>
        <d v="2018-11-18T07:08:11.000"/>
        <d v="2018-11-21T16:51:04.000"/>
        <d v="2018-12-07T20:11:36.000"/>
        <d v="2018-12-08T17:07:02.000"/>
        <d v="2018-12-13T14:20:04.000"/>
        <d v="2018-12-14T08:05:51.000"/>
        <d v="2018-12-16T14:10:15.000"/>
        <d v="2018-12-23T17:44:31.000"/>
        <d v="2018-11-12T11:27:06.000"/>
        <d v="2019-01-02T15:07:54.000"/>
        <d v="2018-12-17T14:28:10.000"/>
        <d v="2019-01-13T14:45:48.000"/>
        <d v="2018-11-05T14:33:43.000"/>
        <d v="2018-12-17T14:22:44.000"/>
        <d v="2019-01-14T15:11:43.000"/>
        <d v="2018-11-03T16:00:12.000"/>
        <d v="2018-11-05T14:16:04.000"/>
        <d v="2018-11-13T12:00:21.000"/>
        <d v="2018-11-16T08:34:13.000"/>
        <d v="2018-11-23T18:44:43.000"/>
        <d v="2018-11-29T14:21:04.000"/>
        <d v="2018-12-01T07:15:25.000"/>
        <d v="2018-12-04T09:45:44.000"/>
        <d v="2018-12-07T20:11:14.000"/>
        <d v="2018-12-13T13:32:36.000"/>
        <d v="2018-12-16T12:08:51.000"/>
        <d v="2018-12-17T14:04:37.000"/>
        <d v="2018-12-18T10:08:09.000"/>
        <d v="2019-01-03T08:00:24.000"/>
        <d v="2019-01-13T14:29:11.000"/>
        <d v="2019-01-14T14:54:02.000"/>
        <d v="2019-01-14T18:10:31.000"/>
        <d v="2018-12-06T18:03:32.000"/>
        <d v="2019-01-08T16:03:55.000"/>
        <d v="2019-01-16T12:45:23.000"/>
        <d v="2018-11-01T03:36:19.000"/>
        <d v="2018-11-01T13:11:27.000"/>
        <d v="2018-11-05T11:07:15.000"/>
        <d v="2018-11-05T19:27:27.000"/>
        <d v="2018-11-06T11:07:13.000"/>
        <d v="2018-11-06T20:32:56.000"/>
        <d v="2018-11-07T12:38:08.000"/>
        <d v="2018-11-09T10:43:15.000"/>
        <d v="2018-11-09T12:13:18.000"/>
        <d v="2018-11-09T13:58:30.000"/>
        <d v="2018-11-10T13:13:41.000"/>
        <d v="2018-11-13T14:57:12.000"/>
        <d v="2018-11-14T11:15:14.000"/>
        <d v="2018-11-14T13:40:28.000"/>
        <d v="2018-11-16T08:45:45.000"/>
        <d v="2018-11-16T10:50:33.000"/>
        <d v="2018-11-16T12:40:08.000"/>
        <d v="2018-11-17T22:34:25.000"/>
        <d v="2018-11-19T00:39:50.000"/>
        <d v="2018-11-19T16:11:30.000"/>
        <d v="2018-11-20T20:11:43.000"/>
        <d v="2018-11-21T18:12:06.000"/>
        <d v="2018-11-22T10:31:10.000"/>
        <d v="2018-11-23T12:30:20.000"/>
        <d v="2018-11-23T13:02:06.000"/>
        <d v="2018-11-27T10:10:32.000"/>
        <d v="2018-11-28T14:05:41.000"/>
        <d v="2018-11-28T20:27:22.000"/>
        <d v="2018-11-29T09:12:32.000"/>
        <d v="2018-12-06T18:33:34.000"/>
        <d v="2018-12-07T08:33:25.000"/>
        <d v="2018-12-10T09:23:51.000"/>
        <d v="2018-12-10T16:43:27.000"/>
        <d v="2018-12-11T14:22:16.000"/>
        <d v="2018-12-12T01:37:21.000"/>
        <d v="2018-12-13T15:12:14.000"/>
        <d v="2018-12-14T05:08:05.000"/>
        <d v="2018-12-14T08:53:13.000"/>
        <d v="2018-12-14T13:13:34.000"/>
        <d v="2018-12-16T23:31:08.000"/>
        <d v="2018-12-17T05:41:11.000"/>
        <d v="2018-12-17T09:11:09.000"/>
        <d v="2018-12-17T13:36:31.000"/>
        <d v="2018-12-17T14:36:14.000"/>
        <d v="2018-12-17T16:31:43.000"/>
        <d v="2018-12-17T17:36:29.000"/>
        <d v="2018-12-17T17:36:30.000"/>
        <d v="2018-12-17T17:46:28.000"/>
        <d v="2018-12-18T09:16:15.000"/>
        <d v="2018-12-19T08:26:12.000"/>
        <d v="2018-12-19T11:56:23.000"/>
        <d v="2018-12-19T15:16:34.000"/>
        <d v="2018-12-20T09:06:21.000"/>
        <d v="2018-12-20T10:51:24.000"/>
        <d v="2018-12-20T11:21:27.000"/>
        <d v="2018-12-20T11:51:20.000"/>
        <d v="2018-12-20T12:36:48.000"/>
        <d v="2018-12-20T16:16:51.000"/>
        <d v="2018-12-25T07:08:18.000"/>
        <d v="2018-12-25T16:58:27.000"/>
        <d v="2018-12-26T12:11:10.000"/>
        <d v="2018-12-27T00:26:12.000"/>
        <d v="2018-12-27T00:26:13.000"/>
        <d v="2018-12-27T11:11:24.000"/>
        <d v="2018-12-29T15:49:23.000"/>
        <d v="2018-12-31T09:44:11.000"/>
        <d v="2019-01-02T11:12:27.000"/>
        <d v="2019-01-02T16:28:39.000"/>
        <d v="2019-01-03T08:52:27.000"/>
        <d v="2019-01-03T11:32:15.000"/>
        <d v="2019-01-04T17:19:40.000"/>
        <d v="2019-01-05T07:24:22.000"/>
        <d v="2019-01-05T15:54:26.000"/>
        <d v="2019-01-07T15:41:27.000"/>
        <d v="2019-01-07T16:16:41.000"/>
        <d v="2019-01-08T07:26:12.000"/>
        <d v="2019-01-08T14:41:34.000"/>
        <d v="2019-01-09T11:36:27.000"/>
        <d v="2019-01-10T09:02:36.000"/>
        <d v="2019-01-10T11:12:34.000"/>
        <d v="2019-01-10T16:12:32.000"/>
        <d v="2019-01-11T14:12:23.000"/>
        <d v="2019-01-11T14:47:35.000"/>
        <d v="2019-01-13T05:18:22.000"/>
        <d v="2019-01-13T07:33:33.000"/>
        <d v="2019-01-13T12:33:20.000"/>
        <d v="2019-01-14T07:38:25.000"/>
        <d v="2019-01-14T12:18:41.000"/>
        <d v="2019-01-16T18:19:26.000"/>
        <d v="2019-01-17T07:14:18.000"/>
        <d v="2019-01-17T09:34:32.000"/>
        <d v="2019-01-18T07:29:49.000"/>
        <d v="2019-01-18T10:39:15.000"/>
        <d v="2019-01-18T16:30:09.000"/>
        <d v="2019-01-22T05:06:19.000"/>
        <d v="2019-01-22T07:41:13.000"/>
        <d v="2019-01-22T10:41:25.000"/>
        <d v="2019-01-22T14:46:45.000"/>
        <d v="2019-01-22T17:27:04.000"/>
      </sharedItems>
      <fieldGroup par="66" base="22">
        <rangePr groupBy="hours" autoEnd="1" autoStart="1" startDate="2018-11-01T03:36:19.000" endDate="2019-01-22T17:27:04.000"/>
        <groupItems count="26">
          <s v="&lt;11/1/2018"/>
          <s v="12 AM"/>
          <s v="1 AM"/>
          <s v="2 AM"/>
          <s v="3 AM"/>
          <s v="4 AM"/>
          <s v="5 AM"/>
          <s v="6 AM"/>
          <s v="7 AM"/>
          <s v="8 AM"/>
          <s v="9 AM"/>
          <s v="10 AM"/>
          <s v="11 AM"/>
          <s v="12 PM"/>
          <s v="1 PM"/>
          <s v="2 PM"/>
          <s v="3 PM"/>
          <s v="4 PM"/>
          <s v="5 PM"/>
          <s v="6 PM"/>
          <s v="7 PM"/>
          <s v="8 PM"/>
          <s v="9 PM"/>
          <s v="10 PM"/>
          <s v="11 PM"/>
          <s v="&gt;1/2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1-01T03:36:19.000" endDate="2019-01-22T17:27:04.000"/>
        <groupItems count="368">
          <s v="&lt;11/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19"/>
        </groupItems>
      </fieldGroup>
    </cacheField>
    <cacheField name="Months" databaseField="0">
      <sharedItems containsMixedTypes="0" count="0"/>
      <fieldGroup base="22">
        <rangePr groupBy="months" autoEnd="1" autoStart="1" startDate="2018-11-01T03:36:19.000" endDate="2019-01-22T17:27:04.000"/>
        <groupItems count="14">
          <s v="&lt;11/1/2018"/>
          <s v="Jan"/>
          <s v="Feb"/>
          <s v="Mar"/>
          <s v="Apr"/>
          <s v="May"/>
          <s v="Jun"/>
          <s v="Jul"/>
          <s v="Aug"/>
          <s v="Sep"/>
          <s v="Oct"/>
          <s v="Nov"/>
          <s v="Dec"/>
          <s v="&gt;1/22/2019"/>
        </groupItems>
      </fieldGroup>
    </cacheField>
    <cacheField name="Years" databaseField="0">
      <sharedItems containsMixedTypes="0" count="0"/>
      <fieldGroup base="22">
        <rangePr groupBy="years" autoEnd="1" autoStart="1" startDate="2018-11-01T03:36:19.000" endDate="2019-01-22T17:27:04.000"/>
        <groupItems count="4">
          <s v="&lt;11/1/2018"/>
          <s v="2018"/>
          <s v="2019"/>
          <s v="&gt;1/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5">
  <r>
    <s v="odilasibrijns"/>
    <s v="hwvvd"/>
    <m/>
    <m/>
    <m/>
    <m/>
    <m/>
    <m/>
    <m/>
    <m/>
    <s v="No"/>
    <n v="3"/>
    <m/>
    <m/>
    <x v="0"/>
    <d v="2018-11-05T14:57:16.000"/>
    <s v="RT @HWVVD: De afgelopen maanden hebben we een aantal dorpshelden in het zonnetje gezet. Na onder andere Nieuw-Beijerland, Strijen, Oud-Beij…"/>
    <m/>
    <m/>
    <x v="0"/>
    <m/>
    <s v="http://pbs.twimg.com/profile_images/864968876714545152/SzvXg9R9_normal.jpg"/>
    <x v="0"/>
    <s v="https://twitter.com/#!/odilasibrijns/status/1059459638008135681"/>
    <m/>
    <m/>
    <s v="1059459638008135681"/>
    <m/>
    <b v="0"/>
    <n v="0"/>
    <s v=""/>
    <b v="0"/>
    <s v="nl"/>
    <m/>
    <s v=""/>
    <b v="0"/>
    <n v="1"/>
    <s v="1059459467354537984"/>
    <s v="Twitter for iPhone"/>
    <b v="0"/>
    <s v="1059459467354537984"/>
    <s v="Tweet"/>
    <n v="0"/>
    <n v="0"/>
    <m/>
    <m/>
    <m/>
    <m/>
    <m/>
    <m/>
    <m/>
    <m/>
    <n v="1"/>
    <s v="2"/>
    <s v="2"/>
    <n v="0"/>
    <n v="0"/>
    <n v="0"/>
    <n v="0"/>
    <n v="0"/>
    <n v="0"/>
    <n v="22"/>
    <n v="100"/>
    <n v="22"/>
  </r>
  <r>
    <s v="wo2hwnl"/>
    <s v="wo2hwnl"/>
    <m/>
    <m/>
    <m/>
    <m/>
    <m/>
    <m/>
    <m/>
    <m/>
    <s v="No"/>
    <n v="4"/>
    <m/>
    <m/>
    <x v="1"/>
    <d v="2018-11-07T07:26:06.000"/>
    <s v="10 november 2018, aanvang 11.00 uur, Veterans Day Oud-Beijerland https://t.co/DaqLWvjEyk https://t.co/rrj8iIC0W9"/>
    <s v="https://wo2-hoekschewaard.nl/herdenking/2018-herdenkingsceremonie-veterans-day/"/>
    <s v="wo2-hoekschewaard.nl"/>
    <x v="0"/>
    <s v="https://pbs.twimg.com/media/DrYgxphXQAAV9Q-.jpg"/>
    <s v="https://pbs.twimg.com/media/DrYgxphXQAAV9Q-.jpg"/>
    <x v="1"/>
    <s v="https://twitter.com/#!/wo2hwnl/status/1060070876157300736"/>
    <m/>
    <m/>
    <s v="1060070876157300736"/>
    <m/>
    <b v="0"/>
    <n v="0"/>
    <s v=""/>
    <b v="0"/>
    <s v="nl"/>
    <m/>
    <s v=""/>
    <b v="0"/>
    <n v="1"/>
    <s v=""/>
    <s v="Twitter Web Client"/>
    <b v="0"/>
    <s v="1060070876157300736"/>
    <s v="Tweet"/>
    <n v="0"/>
    <n v="0"/>
    <m/>
    <m/>
    <m/>
    <m/>
    <m/>
    <m/>
    <m/>
    <m/>
    <n v="1"/>
    <s v="7"/>
    <s v="7"/>
    <n v="0"/>
    <n v="0"/>
    <n v="0"/>
    <n v="0"/>
    <n v="0"/>
    <n v="0"/>
    <n v="11"/>
    <n v="100"/>
    <n v="11"/>
  </r>
  <r>
    <s v="piershilcom"/>
    <s v="wo2hwnl"/>
    <m/>
    <m/>
    <m/>
    <m/>
    <m/>
    <m/>
    <m/>
    <m/>
    <s v="No"/>
    <n v="5"/>
    <m/>
    <m/>
    <x v="0"/>
    <d v="2018-11-07T07:26:33.000"/>
    <s v="RT @wo2hwnl: 10 november 2018, aanvang 11.00 uur, Veterans Day Oud-Beijerland https://t.co/DaqLWvjEyk https://t.co/rrj8iIC0W9"/>
    <s v="https://wo2-hoekschewaard.nl/herdenking/2018-herdenkingsceremonie-veterans-day/"/>
    <s v="wo2-hoekschewaard.nl"/>
    <x v="0"/>
    <s v="https://pbs.twimg.com/media/DrYgxphXQAAV9Q-.jpg"/>
    <s v="https://pbs.twimg.com/media/DrYgxphXQAAV9Q-.jpg"/>
    <x v="2"/>
    <s v="https://twitter.com/#!/piershilcom/status/1060070987746734080"/>
    <m/>
    <m/>
    <s v="1060070987746734080"/>
    <m/>
    <b v="0"/>
    <n v="0"/>
    <s v=""/>
    <b v="0"/>
    <s v="nl"/>
    <m/>
    <s v=""/>
    <b v="0"/>
    <n v="1"/>
    <s v="1060070876157300736"/>
    <s v="Twitter Web Client"/>
    <b v="0"/>
    <s v="1060070876157300736"/>
    <s v="Tweet"/>
    <n v="0"/>
    <n v="0"/>
    <m/>
    <m/>
    <m/>
    <m/>
    <m/>
    <m/>
    <m/>
    <m/>
    <n v="1"/>
    <s v="7"/>
    <s v="7"/>
    <n v="0"/>
    <n v="0"/>
    <n v="0"/>
    <n v="0"/>
    <n v="0"/>
    <n v="0"/>
    <n v="13"/>
    <n v="100"/>
    <n v="13"/>
  </r>
  <r>
    <s v="marijkeboorsma"/>
    <s v="hwvvd"/>
    <m/>
    <m/>
    <m/>
    <m/>
    <m/>
    <m/>
    <m/>
    <m/>
    <s v="No"/>
    <n v="6"/>
    <m/>
    <m/>
    <x v="0"/>
    <d v="2018-11-06T08:52:20.000"/>
    <s v="RT @HWVVD: Kennen jullie onze kandidaten al? Conny Verbaas uit Oud-Beijerland staat op plaats 10. Zij stelt zich even voor. En vertelt in e…"/>
    <m/>
    <m/>
    <x v="0"/>
    <m/>
    <s v="http://pbs.twimg.com/profile_images/421351567321608193/J9wuhHtb_normal.jpeg"/>
    <x v="3"/>
    <s v="https://twitter.com/#!/marijkeboorsma/status/1059730187494023168"/>
    <m/>
    <m/>
    <s v="1059730187494023168"/>
    <m/>
    <b v="0"/>
    <n v="0"/>
    <s v=""/>
    <b v="0"/>
    <s v="nl"/>
    <m/>
    <s v=""/>
    <b v="0"/>
    <n v="1"/>
    <s v="1059714614580166657"/>
    <s v="Twitter Lite"/>
    <b v="0"/>
    <s v="1059714614580166657"/>
    <s v="Tweet"/>
    <n v="0"/>
    <n v="0"/>
    <m/>
    <m/>
    <m/>
    <m/>
    <m/>
    <m/>
    <m/>
    <m/>
    <n v="3"/>
    <s v="2"/>
    <s v="2"/>
    <n v="0"/>
    <n v="0"/>
    <n v="0"/>
    <n v="0"/>
    <n v="0"/>
    <n v="0"/>
    <n v="25"/>
    <n v="100"/>
    <n v="25"/>
  </r>
  <r>
    <s v="marijkeboorsma"/>
    <s v="hwvvd"/>
    <m/>
    <m/>
    <m/>
    <m/>
    <m/>
    <m/>
    <m/>
    <m/>
    <s v="No"/>
    <n v="7"/>
    <m/>
    <m/>
    <x v="0"/>
    <d v="2018-11-06T21:13:20.000"/>
    <s v="RT @HWVVD: Ken je onze kandidaten al? Op nummer 5 staat Ronald Schoffelmeer uit Oud-Beijerland. Ronald stelt zich even voor en vertelt over…"/>
    <m/>
    <m/>
    <x v="0"/>
    <m/>
    <s v="http://pbs.twimg.com/profile_images/421351567321608193/J9wuhHtb_normal.jpeg"/>
    <x v="4"/>
    <s v="https://twitter.com/#!/marijkeboorsma/status/1059916667906605057"/>
    <m/>
    <m/>
    <s v="1059916667906605057"/>
    <m/>
    <b v="0"/>
    <n v="0"/>
    <s v=""/>
    <b v="0"/>
    <s v="nl"/>
    <m/>
    <s v=""/>
    <b v="0"/>
    <n v="1"/>
    <s v="1059892313491759104"/>
    <s v="Twitter Lite"/>
    <b v="0"/>
    <s v="1059892313491759104"/>
    <s v="Tweet"/>
    <n v="0"/>
    <n v="0"/>
    <m/>
    <m/>
    <m/>
    <m/>
    <m/>
    <m/>
    <m/>
    <m/>
    <n v="3"/>
    <s v="2"/>
    <s v="2"/>
    <n v="0"/>
    <n v="0"/>
    <n v="0"/>
    <n v="0"/>
    <n v="0"/>
    <n v="0"/>
    <n v="24"/>
    <n v="100"/>
    <n v="24"/>
  </r>
  <r>
    <s v="marijkeboorsma"/>
    <s v="hwvvd"/>
    <m/>
    <m/>
    <m/>
    <m/>
    <m/>
    <m/>
    <m/>
    <m/>
    <s v="No"/>
    <n v="8"/>
    <m/>
    <m/>
    <x v="0"/>
    <d v="2018-11-11T14:58:48.000"/>
    <s v="RT @HWVVD: Het is nog 10 dagen voor de verkiezingen! Hoogste tijd om onze nummer 10 aan jou voor te stellen: Conny Verbaas uit Oud-Beijerla…"/>
    <m/>
    <m/>
    <x v="0"/>
    <m/>
    <s v="http://pbs.twimg.com/profile_images/421351567321608193/J9wuhHtb_normal.jpeg"/>
    <x v="5"/>
    <s v="https://twitter.com/#!/marijkeboorsma/status/1061634353598476293"/>
    <m/>
    <m/>
    <s v="1061634353598476293"/>
    <m/>
    <b v="0"/>
    <n v="0"/>
    <s v=""/>
    <b v="0"/>
    <s v="nl"/>
    <m/>
    <s v=""/>
    <b v="0"/>
    <n v="3"/>
    <s v="1061626274005823488"/>
    <s v="Twitter Lite"/>
    <b v="0"/>
    <s v="1061626274005823488"/>
    <s v="Tweet"/>
    <n v="0"/>
    <n v="0"/>
    <m/>
    <m/>
    <m/>
    <m/>
    <m/>
    <m/>
    <m/>
    <m/>
    <n v="3"/>
    <s v="2"/>
    <s v="2"/>
    <n v="0"/>
    <n v="0"/>
    <n v="0"/>
    <n v="0"/>
    <n v="0"/>
    <n v="0"/>
    <n v="26"/>
    <n v="100"/>
    <n v="26"/>
  </r>
  <r>
    <s v="hwvvd"/>
    <s v="stichtingnu"/>
    <m/>
    <m/>
    <m/>
    <m/>
    <m/>
    <m/>
    <m/>
    <m/>
    <s v="No"/>
    <n v="9"/>
    <m/>
    <m/>
    <x v="0"/>
    <d v="2018-11-05T14:56:35.000"/>
    <s v="De afgelopen maanden hebben we een aantal dorpshelden in het zonnetje gezet. Na onder andere Nieuw-Beijerland, Strijen, Oud-Beijerland en Piershil was nu Numansdorp aan de beurt. Vrijwilligers van @StichtingNU zijn onze dorpshelden! https://t.co/FhrH3VSsjp https://t.co/8s81JrZ4d6"/>
    <s v="https://hoekschewaard.vvd.nl/nieuws/32330/stichting-nu-dorpsheld-van-numansdorp"/>
    <s v="vvd.nl"/>
    <x v="0"/>
    <s v="https://pbs.twimg.com/media/DrP0gv1XQAA0Y6F.jpg"/>
    <s v="https://pbs.twimg.com/media/DrP0gv1XQAA0Y6F.jpg"/>
    <x v="6"/>
    <s v="https://twitter.com/#!/hwvvd/status/1059459467354537984"/>
    <m/>
    <m/>
    <s v="1059459467354537984"/>
    <m/>
    <b v="0"/>
    <n v="1"/>
    <s v=""/>
    <b v="0"/>
    <s v="nl"/>
    <m/>
    <s v=""/>
    <b v="0"/>
    <n v="1"/>
    <s v=""/>
    <s v="Twitter Web Client"/>
    <b v="0"/>
    <s v="1059459467354537984"/>
    <s v="Tweet"/>
    <n v="0"/>
    <n v="0"/>
    <m/>
    <m/>
    <m/>
    <m/>
    <m/>
    <m/>
    <m/>
    <m/>
    <n v="1"/>
    <s v="2"/>
    <s v="2"/>
    <n v="0"/>
    <n v="0"/>
    <n v="0"/>
    <n v="0"/>
    <n v="0"/>
    <n v="0"/>
    <n v="34"/>
    <n v="100"/>
    <n v="34"/>
  </r>
  <r>
    <s v="leonvannoort"/>
    <s v="hwvvd"/>
    <m/>
    <m/>
    <m/>
    <m/>
    <m/>
    <m/>
    <m/>
    <m/>
    <s v="No"/>
    <n v="10"/>
    <m/>
    <m/>
    <x v="0"/>
    <d v="2018-11-12T08:12:57.000"/>
    <s v="RT @HWVVD: Het is nog 10 dagen voor de verkiezingen! Hoogste tijd om onze nummer 10 aan jou voor te stellen: Conny Verbaas uit Oud-Beijerla…"/>
    <m/>
    <m/>
    <x v="0"/>
    <m/>
    <s v="http://pbs.twimg.com/profile_images/888395500227108865/PHQWzJ7U_normal.jpg"/>
    <x v="7"/>
    <s v="https://twitter.com/#!/leonvannoort/status/1061894604386131968"/>
    <m/>
    <m/>
    <s v="1061894604386131968"/>
    <m/>
    <b v="0"/>
    <n v="0"/>
    <s v=""/>
    <b v="0"/>
    <s v="nl"/>
    <m/>
    <s v=""/>
    <b v="0"/>
    <n v="4"/>
    <s v="1061626274005823488"/>
    <s v="TweetCaster for Android"/>
    <b v="0"/>
    <s v="1061626274005823488"/>
    <s v="Tweet"/>
    <n v="0"/>
    <n v="0"/>
    <m/>
    <m/>
    <m/>
    <m/>
    <m/>
    <m/>
    <m/>
    <m/>
    <n v="2"/>
    <s v="2"/>
    <s v="2"/>
    <n v="0"/>
    <n v="0"/>
    <n v="0"/>
    <n v="0"/>
    <n v="0"/>
    <n v="0"/>
    <n v="26"/>
    <n v="100"/>
    <n v="26"/>
  </r>
  <r>
    <s v="leonvannoort"/>
    <s v="hwvvd"/>
    <m/>
    <m/>
    <m/>
    <m/>
    <m/>
    <m/>
    <m/>
    <m/>
    <s v="No"/>
    <n v="11"/>
    <m/>
    <m/>
    <x v="0"/>
    <d v="2018-11-14T06:02:44.000"/>
    <s v="RT @HWVVD: Het is 7 dagen voor de verkiezingen. Hoogste tijd om onze nummer 7 voor te stellen: Gert-Jan Stapper uit Oud-Beijerland! https:/…"/>
    <m/>
    <m/>
    <x v="0"/>
    <m/>
    <s v="http://pbs.twimg.com/profile_images/888395500227108865/PHQWzJ7U_normal.jpg"/>
    <x v="8"/>
    <s v="https://twitter.com/#!/leonvannoort/status/1062586611043569664"/>
    <m/>
    <m/>
    <s v="1062586611043569664"/>
    <m/>
    <b v="0"/>
    <n v="0"/>
    <s v=""/>
    <b v="0"/>
    <s v="nl"/>
    <m/>
    <s v=""/>
    <b v="0"/>
    <n v="1"/>
    <s v="1062577172798423040"/>
    <s v="TweetCaster for Android"/>
    <b v="0"/>
    <s v="1062577172798423040"/>
    <s v="Tweet"/>
    <n v="0"/>
    <n v="0"/>
    <m/>
    <m/>
    <m/>
    <m/>
    <m/>
    <m/>
    <m/>
    <m/>
    <n v="2"/>
    <s v="2"/>
    <s v="2"/>
    <n v="0"/>
    <n v="0"/>
    <n v="0"/>
    <n v="0"/>
    <n v="0"/>
    <n v="0"/>
    <n v="25"/>
    <n v="100"/>
    <n v="25"/>
  </r>
  <r>
    <s v="jon_hermans"/>
    <s v="jon_hermans"/>
    <m/>
    <m/>
    <m/>
    <m/>
    <m/>
    <m/>
    <m/>
    <m/>
    <s v="No"/>
    <n v="12"/>
    <m/>
    <m/>
    <x v="1"/>
    <d v="2018-11-16T13:48:37.000"/>
    <s v="Dit zijn de openingstijden van het Sinterklaashuis in Oud-Beijerland https://t.co/d0meXOholt"/>
    <s v="https://indebuurt.nl/hoekschewaard/sinterklaas/openingstijden-van-het-sinterklaashuis-in-oud-beijerland~52661/?utm_source=twitter&amp;utm_medium=socialbuttons-top&amp;utm_campaign=sharing"/>
    <s v="indebuurt.nl"/>
    <x v="0"/>
    <m/>
    <s v="http://pbs.twimg.com/profile_images/675593796583890944/1mevulh-_normal.jpg"/>
    <x v="9"/>
    <s v="https://twitter.com/#!/jon_hermans/status/1063428630494306305"/>
    <m/>
    <m/>
    <s v="1063428630494306305"/>
    <m/>
    <b v="0"/>
    <n v="1"/>
    <s v=""/>
    <b v="0"/>
    <s v="nl"/>
    <m/>
    <s v=""/>
    <b v="0"/>
    <n v="0"/>
    <s v=""/>
    <s v="Twitter Web Client"/>
    <b v="0"/>
    <s v="1063428630494306305"/>
    <s v="Tweet"/>
    <n v="0"/>
    <n v="0"/>
    <m/>
    <m/>
    <m/>
    <m/>
    <m/>
    <m/>
    <m/>
    <m/>
    <n v="1"/>
    <s v="1"/>
    <s v="1"/>
    <n v="0"/>
    <n v="0"/>
    <n v="0"/>
    <n v="0"/>
    <n v="0"/>
    <n v="0"/>
    <n v="10"/>
    <n v="100"/>
    <n v="10"/>
  </r>
  <r>
    <s v="d66hw"/>
    <s v="d66_ll"/>
    <m/>
    <m/>
    <m/>
    <m/>
    <m/>
    <m/>
    <m/>
    <m/>
    <s v="No"/>
    <n v="13"/>
    <m/>
    <m/>
    <x v="0"/>
    <d v="2018-11-17T14:49:42.000"/>
    <s v="D66 Hoeksche Waard gaat weer de wijken in. Vandaag Numansdorp, 's Gravendeel en Oud-Beijerland. Met dank aan hulp uit @D66Rotterdam en @D66_LL _x000a__x000a_#d66 #d66hw #hoekschewaard #nusamenvooruit https://t.co/TuWFKFNyl2"/>
    <m/>
    <m/>
    <x v="1"/>
    <s v="https://pbs.twimg.com/media/DsNmPerXgAAm5cf.jpg"/>
    <s v="https://pbs.twimg.com/media/DsNmPerXgAAm5cf.jpg"/>
    <x v="10"/>
    <s v="https://twitter.com/#!/d66hw/status/1063806391343828992"/>
    <m/>
    <m/>
    <s v="1063806391343828992"/>
    <m/>
    <b v="0"/>
    <n v="4"/>
    <s v=""/>
    <b v="0"/>
    <s v="nl"/>
    <m/>
    <s v=""/>
    <b v="0"/>
    <n v="1"/>
    <s v=""/>
    <s v="Twitter for iPad"/>
    <b v="0"/>
    <s v="1063806391343828992"/>
    <s v="Tweet"/>
    <n v="0"/>
    <n v="0"/>
    <m/>
    <m/>
    <m/>
    <m/>
    <m/>
    <m/>
    <m/>
    <m/>
    <n v="1"/>
    <s v="5"/>
    <s v="5"/>
    <m/>
    <m/>
    <m/>
    <m/>
    <m/>
    <m/>
    <m/>
    <m/>
    <m/>
  </r>
  <r>
    <s v="miranda3286"/>
    <s v="d66hw"/>
    <m/>
    <m/>
    <m/>
    <m/>
    <m/>
    <m/>
    <m/>
    <m/>
    <s v="No"/>
    <n v="15"/>
    <m/>
    <m/>
    <x v="0"/>
    <d v="2018-11-17T17:02:52.000"/>
    <s v="RT @d66hw: D66 Hoeksche Waard gaat weer de wijken in. Vandaag Numansdorp, 's Gravendeel en Oud-Beijerland. Met dank aan hulp uit @D66Rotter…"/>
    <m/>
    <m/>
    <x v="0"/>
    <m/>
    <s v="http://pbs.twimg.com/profile_images/1073554197147201537/2IVy8PNR_normal.jpg"/>
    <x v="11"/>
    <s v="https://twitter.com/#!/miranda3286/status/1063839902033428480"/>
    <m/>
    <m/>
    <s v="1063839902033428480"/>
    <m/>
    <b v="0"/>
    <n v="0"/>
    <s v=""/>
    <b v="0"/>
    <s v="nl"/>
    <m/>
    <s v=""/>
    <b v="0"/>
    <n v="1"/>
    <s v="1063806391343828992"/>
    <s v="Twitter for iPhone"/>
    <b v="0"/>
    <s v="1063806391343828992"/>
    <s v="Tweet"/>
    <n v="0"/>
    <n v="0"/>
    <m/>
    <m/>
    <m/>
    <m/>
    <m/>
    <m/>
    <m/>
    <m/>
    <n v="1"/>
    <s v="5"/>
    <s v="5"/>
    <n v="0"/>
    <n v="0"/>
    <n v="0"/>
    <n v="0"/>
    <n v="0"/>
    <n v="0"/>
    <n v="23"/>
    <n v="100"/>
    <n v="23"/>
  </r>
  <r>
    <s v="apis1apis"/>
    <s v="natuurfotonl"/>
    <m/>
    <m/>
    <m/>
    <m/>
    <m/>
    <m/>
    <m/>
    <m/>
    <s v="No"/>
    <n v="16"/>
    <m/>
    <m/>
    <x v="0"/>
    <d v="2018-11-17T17:38:50.000"/>
    <s v="RT @BernySchop: Rondje de Staart Oud-Beijerland vanmorgen. #hoekschewaard @GemeenteHw @gemeenteOBL @mooieluchten @NatuurfotoNL https://t.co…"/>
    <m/>
    <m/>
    <x v="2"/>
    <m/>
    <s v="http://pbs.twimg.com/profile_images/3108554519/85a1457d11eb38e3ebac7bca7a60202c_normal.jpeg"/>
    <x v="12"/>
    <s v="https://twitter.com/#!/apis1apis/status/1063848952238403584"/>
    <m/>
    <m/>
    <s v="1063848952238403584"/>
    <m/>
    <b v="0"/>
    <n v="0"/>
    <s v=""/>
    <b v="0"/>
    <s v="nl"/>
    <m/>
    <s v=""/>
    <b v="0"/>
    <n v="2"/>
    <s v="1063821507636408320"/>
    <s v="Twitter for iPhone"/>
    <b v="0"/>
    <s v="1063821507636408320"/>
    <s v="Tweet"/>
    <n v="0"/>
    <n v="0"/>
    <m/>
    <m/>
    <m/>
    <m/>
    <m/>
    <m/>
    <m/>
    <m/>
    <n v="1"/>
    <s v="3"/>
    <s v="3"/>
    <m/>
    <m/>
    <m/>
    <m/>
    <m/>
    <m/>
    <m/>
    <m/>
    <m/>
  </r>
  <r>
    <s v="bernyschop"/>
    <s v="natuurfotonl"/>
    <m/>
    <m/>
    <m/>
    <m/>
    <m/>
    <m/>
    <m/>
    <m/>
    <s v="No"/>
    <n v="21"/>
    <m/>
    <m/>
    <x v="0"/>
    <d v="2018-11-17T15:49:46.000"/>
    <s v="Rondje de Staart Oud-Beijerland vanmorgen. #hoekschewaard @GemeenteHw @gemeenteOBL @mooieluchten @NatuurfotoNL https://t.co/4GIEG6uJDn"/>
    <m/>
    <m/>
    <x v="2"/>
    <s v="https://pbs.twimg.com/media/DsN0AnFXQAA-IEK.jpg"/>
    <s v="https://pbs.twimg.com/media/DsN0AnFXQAA-IEK.jpg"/>
    <x v="13"/>
    <s v="https://twitter.com/#!/bernyschop/status/1063821507636408320"/>
    <m/>
    <m/>
    <s v="1063821507636408320"/>
    <m/>
    <b v="0"/>
    <n v="7"/>
    <s v=""/>
    <b v="0"/>
    <s v="nl"/>
    <m/>
    <s v=""/>
    <b v="0"/>
    <n v="2"/>
    <s v=""/>
    <s v="Twitter for iPad"/>
    <b v="0"/>
    <s v="1063821507636408320"/>
    <s v="Tweet"/>
    <n v="0"/>
    <n v="0"/>
    <s v="4.3726738,51.6929055 _x000a_4.5350122,51.6929055 _x000a_4.5350122,51.7884077 _x000a_4.3726738,51.7884077"/>
    <s v="The Netherlands"/>
    <s v="NL"/>
    <s v="Cromstrijen, Nederland"/>
    <s v="3095a52a41901e55"/>
    <s v="Cromstrijen"/>
    <s v="city"/>
    <s v="https://api.twitter.com/1.1/geo/id/3095a52a41901e55.json"/>
    <n v="1"/>
    <s v="3"/>
    <s v="3"/>
    <m/>
    <m/>
    <m/>
    <m/>
    <m/>
    <m/>
    <m/>
    <m/>
    <m/>
  </r>
  <r>
    <s v="mooieluchten"/>
    <s v="natuurfotonl"/>
    <m/>
    <m/>
    <m/>
    <m/>
    <m/>
    <m/>
    <m/>
    <m/>
    <s v="No"/>
    <n v="22"/>
    <m/>
    <m/>
    <x v="0"/>
    <d v="2018-11-17T18:17:19.000"/>
    <s v="RT @BernySchop: Rondje de Staart Oud-Beijerland vanmorgen. #hoekschewaard @GemeenteHw @gemeenteOBL @mooieluchten @NatuurfotoNL https://t.co…"/>
    <m/>
    <m/>
    <x v="2"/>
    <m/>
    <s v="http://pbs.twimg.com/profile_images/473211780991574016/AenxuEdh_normal.jpeg"/>
    <x v="14"/>
    <s v="https://twitter.com/#!/mooieluchten/status/1063858636194283520"/>
    <m/>
    <m/>
    <s v="1063858636194283520"/>
    <m/>
    <b v="0"/>
    <n v="0"/>
    <s v=""/>
    <b v="0"/>
    <s v="nl"/>
    <m/>
    <s v=""/>
    <b v="0"/>
    <n v="2"/>
    <s v="1063821507636408320"/>
    <s v="Twitter for iPhone"/>
    <b v="0"/>
    <s v="1063821507636408320"/>
    <s v="Tweet"/>
    <n v="0"/>
    <n v="0"/>
    <m/>
    <m/>
    <m/>
    <m/>
    <m/>
    <m/>
    <m/>
    <m/>
    <n v="1"/>
    <s v="3"/>
    <s v="3"/>
    <m/>
    <m/>
    <m/>
    <m/>
    <m/>
    <m/>
    <m/>
    <m/>
    <m/>
  </r>
  <r>
    <s v="hwvvd"/>
    <s v="hwvvd"/>
    <m/>
    <m/>
    <m/>
    <m/>
    <m/>
    <m/>
    <m/>
    <m/>
    <s v="No"/>
    <n v="29"/>
    <m/>
    <m/>
    <x v="1"/>
    <d v="2018-11-06T07:50:27.000"/>
    <s v="Kennen jullie onze kandidaten al? Conny Verbaas uit Oud-Beijerland staat op plaats 10. Zij stelt zich even voor. En vertelt in een kort filmpje wat haar favoriete plekje in de Hoeksche Waard is! https://t.co/blW9Zu6cM5"/>
    <s v="https://hoekschewaard.vvd.nl/info/2660/conny-verbaas-een-vitaal-centrum-met-haven"/>
    <s v="vvd.nl"/>
    <x v="0"/>
    <m/>
    <s v="http://pbs.twimg.com/profile_images/1037411907253272579/n7blnL5U_normal.jpg"/>
    <x v="15"/>
    <s v="https://twitter.com/#!/hwvvd/status/1059714614580166657"/>
    <m/>
    <m/>
    <s v="1059714614580166657"/>
    <m/>
    <b v="0"/>
    <n v="1"/>
    <s v=""/>
    <b v="0"/>
    <s v="nl"/>
    <m/>
    <s v=""/>
    <b v="0"/>
    <n v="1"/>
    <s v=""/>
    <s v="Twitter Web Client"/>
    <b v="0"/>
    <s v="1059714614580166657"/>
    <s v="Tweet"/>
    <n v="0"/>
    <n v="0"/>
    <m/>
    <m/>
    <m/>
    <m/>
    <m/>
    <m/>
    <m/>
    <m/>
    <n v="4"/>
    <s v="2"/>
    <s v="2"/>
    <n v="0"/>
    <n v="0"/>
    <n v="0"/>
    <n v="0"/>
    <n v="0"/>
    <n v="0"/>
    <n v="34"/>
    <n v="100"/>
    <n v="34"/>
  </r>
  <r>
    <s v="hwvvd"/>
    <s v="hwvvd"/>
    <m/>
    <m/>
    <m/>
    <m/>
    <m/>
    <m/>
    <m/>
    <m/>
    <s v="No"/>
    <n v="30"/>
    <m/>
    <m/>
    <x v="1"/>
    <d v="2018-11-06T19:36:34.000"/>
    <s v="Ken je onze kandidaten al? Op nummer 5 staat Ronald Schoffelmeer uit Oud-Beijerland. Ronald stelt zich even voor en vertelt over zijn mooiste plekje in de Hoeksche Waard. Kijken! https://t.co/9hlUld91WV"/>
    <s v="https://hoekschewaard.vvd.nl/info/2661/ronald-schoffelmeer-op-historische-grond"/>
    <s v="vvd.nl"/>
    <x v="0"/>
    <m/>
    <s v="http://pbs.twimg.com/profile_images/1037411907253272579/n7blnL5U_normal.jpg"/>
    <x v="16"/>
    <s v="https://twitter.com/#!/hwvvd/status/1059892313491759104"/>
    <m/>
    <m/>
    <s v="1059892313491759104"/>
    <m/>
    <b v="0"/>
    <n v="2"/>
    <s v=""/>
    <b v="0"/>
    <s v="nl"/>
    <m/>
    <s v=""/>
    <b v="0"/>
    <n v="1"/>
    <s v=""/>
    <s v="Twitter for iPad"/>
    <b v="0"/>
    <s v="1059892313491759104"/>
    <s v="Tweet"/>
    <n v="0"/>
    <n v="0"/>
    <m/>
    <m/>
    <m/>
    <m/>
    <m/>
    <m/>
    <m/>
    <m/>
    <n v="4"/>
    <s v="2"/>
    <s v="2"/>
    <n v="0"/>
    <n v="0"/>
    <n v="0"/>
    <n v="0"/>
    <n v="0"/>
    <n v="0"/>
    <n v="30"/>
    <n v="100"/>
    <n v="30"/>
  </r>
  <r>
    <s v="hwvvd"/>
    <s v="hwvvd"/>
    <m/>
    <m/>
    <m/>
    <m/>
    <m/>
    <m/>
    <m/>
    <m/>
    <s v="No"/>
    <n v="31"/>
    <m/>
    <m/>
    <x v="1"/>
    <d v="2018-11-11T14:26:42.000"/>
    <s v="Het is nog 10 dagen voor de verkiezingen! Hoogste tijd om onze nummer 10 aan jou voor te stellen: Conny Verbaas uit Oud-Beijerland! https://t.co/raKzdGRcw4 https://t.co/3sI1c9KEjT"/>
    <s v="https://hoekschewaard.vvd.nl/nieuws/32412/conny-verbaas-nummer-10-stelt-zich-voor"/>
    <s v="vvd.nl"/>
    <x v="0"/>
    <s v="https://pbs.twimg.com/media/DrunKjxXQAEPwDK.jpg"/>
    <s v="https://pbs.twimg.com/media/DrunKjxXQAEPwDK.jpg"/>
    <x v="17"/>
    <s v="https://twitter.com/#!/hwvvd/status/1061626274005823488"/>
    <m/>
    <m/>
    <s v="1061626274005823488"/>
    <m/>
    <b v="0"/>
    <n v="5"/>
    <s v=""/>
    <b v="0"/>
    <s v="nl"/>
    <m/>
    <s v=""/>
    <b v="0"/>
    <n v="3"/>
    <s v=""/>
    <s v="Twitter Web Client"/>
    <b v="0"/>
    <s v="1061626274005823488"/>
    <s v="Tweet"/>
    <n v="0"/>
    <n v="0"/>
    <m/>
    <m/>
    <m/>
    <m/>
    <m/>
    <m/>
    <m/>
    <m/>
    <n v="4"/>
    <s v="2"/>
    <s v="2"/>
    <n v="0"/>
    <n v="0"/>
    <n v="0"/>
    <n v="0"/>
    <n v="0"/>
    <n v="0"/>
    <n v="24"/>
    <n v="100"/>
    <n v="24"/>
  </r>
  <r>
    <s v="hwvvd"/>
    <s v="hwvvd"/>
    <m/>
    <m/>
    <m/>
    <m/>
    <m/>
    <m/>
    <m/>
    <m/>
    <s v="No"/>
    <n v="32"/>
    <m/>
    <m/>
    <x v="1"/>
    <d v="2018-11-14T05:25:14.000"/>
    <s v="Het is 7 dagen voor de verkiezingen. Hoogste tijd om onze nummer 7 voor te stellen: Gert-Jan Stapper uit Oud-Beijerland! https://t.co/Jlb6zPiepy https://t.co/WCPxDtcoCe"/>
    <s v="https://hoekschewaard.vvd.nl/mensen/7958/gert-jan-stapper"/>
    <s v="vvd.nl"/>
    <x v="0"/>
    <s v="https://pbs.twimg.com/media/Dr8ITWBWkAEFpf3.jpg"/>
    <s v="https://pbs.twimg.com/media/Dr8ITWBWkAEFpf3.jpg"/>
    <x v="18"/>
    <s v="https://twitter.com/#!/hwvvd/status/1062577172798423040"/>
    <m/>
    <m/>
    <s v="1062577172798423040"/>
    <m/>
    <b v="0"/>
    <n v="0"/>
    <s v=""/>
    <b v="0"/>
    <s v="nl"/>
    <m/>
    <s v=""/>
    <b v="0"/>
    <n v="1"/>
    <s v=""/>
    <s v="Twitter for Android"/>
    <b v="0"/>
    <s v="1062577172798423040"/>
    <s v="Tweet"/>
    <n v="0"/>
    <n v="0"/>
    <m/>
    <m/>
    <m/>
    <m/>
    <m/>
    <m/>
    <m/>
    <m/>
    <n v="4"/>
    <s v="2"/>
    <s v="2"/>
    <n v="0"/>
    <n v="0"/>
    <n v="0"/>
    <n v="0"/>
    <n v="0"/>
    <n v="0"/>
    <n v="22"/>
    <n v="100"/>
    <n v="22"/>
  </r>
  <r>
    <s v="leonhoekvvd"/>
    <s v="hwvvd"/>
    <m/>
    <m/>
    <m/>
    <m/>
    <m/>
    <m/>
    <m/>
    <m/>
    <s v="No"/>
    <n v="33"/>
    <m/>
    <m/>
    <x v="0"/>
    <d v="2018-11-07T09:04:51.000"/>
    <s v="RT @HWVVD: Ken je onze kandidaten al? Op nummer 5 staat Ronald Schoffelmeer uit Oud-Beijerland. Ronald stelt zich even voor en vertelt over…"/>
    <m/>
    <m/>
    <x v="0"/>
    <m/>
    <s v="http://pbs.twimg.com/profile_images/1011881747351572480/7pZHTrjn_normal.jpg"/>
    <x v="19"/>
    <s v="https://twitter.com/#!/leonhoekvvd/status/1060095727542718464"/>
    <m/>
    <m/>
    <s v="1060095727542718464"/>
    <m/>
    <b v="0"/>
    <n v="0"/>
    <s v=""/>
    <b v="0"/>
    <s v="nl"/>
    <m/>
    <s v=""/>
    <b v="0"/>
    <n v="2"/>
    <s v="1059892313491759104"/>
    <s v="Twitter for iPad"/>
    <b v="0"/>
    <s v="1059892313491759104"/>
    <s v="Tweet"/>
    <n v="0"/>
    <n v="0"/>
    <m/>
    <m/>
    <m/>
    <m/>
    <m/>
    <m/>
    <m/>
    <m/>
    <n v="2"/>
    <s v="2"/>
    <s v="2"/>
    <n v="0"/>
    <n v="0"/>
    <n v="0"/>
    <n v="0"/>
    <n v="0"/>
    <n v="0"/>
    <n v="24"/>
    <n v="100"/>
    <n v="24"/>
  </r>
  <r>
    <s v="leonhoekvvd"/>
    <s v="hwvvd"/>
    <m/>
    <m/>
    <m/>
    <m/>
    <m/>
    <m/>
    <m/>
    <m/>
    <s v="No"/>
    <n v="34"/>
    <m/>
    <m/>
    <x v="0"/>
    <d v="2018-11-11T14:27:19.000"/>
    <s v="RT @HWVVD: Het is nog 10 dagen voor de verkiezingen! Hoogste tijd om onze nummer 10 aan jou voor te stellen: Conny Verbaas uit Oud-Beijerla…"/>
    <m/>
    <m/>
    <x v="0"/>
    <m/>
    <s v="http://pbs.twimg.com/profile_images/1011881747351572480/7pZHTrjn_normal.jpg"/>
    <x v="20"/>
    <s v="https://twitter.com/#!/leonhoekvvd/status/1061626429455122433"/>
    <m/>
    <m/>
    <s v="1061626429455122433"/>
    <m/>
    <b v="0"/>
    <n v="0"/>
    <s v=""/>
    <b v="0"/>
    <s v="nl"/>
    <m/>
    <s v=""/>
    <b v="0"/>
    <n v="3"/>
    <s v="1061626274005823488"/>
    <s v="Twitter Web Client"/>
    <b v="0"/>
    <s v="1061626274005823488"/>
    <s v="Tweet"/>
    <n v="0"/>
    <n v="0"/>
    <m/>
    <m/>
    <m/>
    <m/>
    <m/>
    <m/>
    <m/>
    <m/>
    <n v="2"/>
    <s v="2"/>
    <s v="2"/>
    <n v="0"/>
    <n v="0"/>
    <n v="0"/>
    <n v="0"/>
    <n v="0"/>
    <n v="0"/>
    <n v="26"/>
    <n v="100"/>
    <n v="26"/>
  </r>
  <r>
    <s v="leonhoekvvd"/>
    <s v="janmaartendank"/>
    <m/>
    <m/>
    <m/>
    <m/>
    <m/>
    <m/>
    <m/>
    <m/>
    <s v="No"/>
    <n v="35"/>
    <m/>
    <m/>
    <x v="2"/>
    <d v="2018-11-18T07:08:11.000"/>
    <s v="@janmaartendank We hebben ontzettend veel goede ideeen voor Oud-Beijerland EN alle andere dorpen. Kijk hier maar: https://t.co/qqLG7XEzch. Als je iets van Oud-Beijerland vindt ben je niet automatisch tegen de andere dorpen hoor! 🤔"/>
    <s v="https://hoekschewaard.vvd.nl/standpunten/6044/doen-initiatieven-in-de-dorpen"/>
    <s v="vvd.nl"/>
    <x v="0"/>
    <m/>
    <s v="http://pbs.twimg.com/profile_images/1011881747351572480/7pZHTrjn_normal.jpg"/>
    <x v="21"/>
    <s v="https://twitter.com/#!/leonhoekvvd/status/1064052631302230016"/>
    <m/>
    <m/>
    <s v="1064052631302230016"/>
    <s v="1063905727230734337"/>
    <b v="0"/>
    <n v="2"/>
    <s v="112845165"/>
    <b v="0"/>
    <s v="nl"/>
    <m/>
    <s v=""/>
    <b v="0"/>
    <n v="0"/>
    <s v=""/>
    <s v="Twitter for Android"/>
    <b v="0"/>
    <s v="1063905727230734337"/>
    <s v="Tweet"/>
    <n v="0"/>
    <n v="0"/>
    <m/>
    <m/>
    <m/>
    <m/>
    <m/>
    <m/>
    <m/>
    <m/>
    <n v="1"/>
    <s v="2"/>
    <s v="2"/>
    <n v="0"/>
    <n v="0"/>
    <n v="0"/>
    <n v="0"/>
    <n v="0"/>
    <n v="0"/>
    <n v="33"/>
    <n v="100"/>
    <n v="33"/>
  </r>
  <r>
    <s v="sannewaldekker"/>
    <s v="rtv_rijnmond"/>
    <m/>
    <m/>
    <m/>
    <m/>
    <m/>
    <m/>
    <m/>
    <m/>
    <s v="No"/>
    <n v="36"/>
    <m/>
    <m/>
    <x v="0"/>
    <d v="2018-11-21T16:51:04.000"/>
    <s v="In het Praathuis in Oud-Beijerland is dit damesteam niet ontevreden over de opkomst. En gezellig is het sowieso! #verkiezingen #HoekscheWaard @RTV_Rijnmond https://t.co/x4At3W0TP0"/>
    <m/>
    <m/>
    <x v="3"/>
    <s v="https://pbs.twimg.com/media/DsioZ4lWoAA7Ppw.jpg"/>
    <s v="https://pbs.twimg.com/media/DsioZ4lWoAA7Ppw.jpg"/>
    <x v="22"/>
    <s v="https://twitter.com/#!/sannewaldekker/status/1065286485925081088"/>
    <m/>
    <m/>
    <s v="1065286485925081088"/>
    <m/>
    <b v="0"/>
    <n v="1"/>
    <s v=""/>
    <b v="0"/>
    <s v="nl"/>
    <m/>
    <s v=""/>
    <b v="0"/>
    <n v="0"/>
    <s v=""/>
    <s v="Twitter for iPhone"/>
    <b v="0"/>
    <s v="1065286485925081088"/>
    <s v="Tweet"/>
    <n v="0"/>
    <n v="0"/>
    <m/>
    <m/>
    <m/>
    <m/>
    <m/>
    <m/>
    <m/>
    <m/>
    <n v="1"/>
    <s v="6"/>
    <s v="6"/>
    <n v="0"/>
    <n v="0"/>
    <n v="0"/>
    <n v="0"/>
    <n v="0"/>
    <n v="0"/>
    <n v="22"/>
    <n v="100"/>
    <n v="22"/>
  </r>
  <r>
    <s v="oudbeijerland"/>
    <s v="indebuurt0186"/>
    <m/>
    <m/>
    <m/>
    <m/>
    <m/>
    <m/>
    <m/>
    <m/>
    <s v="No"/>
    <n v="37"/>
    <m/>
    <m/>
    <x v="0"/>
    <d v="2018-12-07T20:11:36.000"/>
    <s v="RT @indebuurt0186: Foto’s! Kerstmarkt in Oud-Beijerland en dit is wat we hebben gespot - https://t.co/Bf5u7OYFUR https://t.co/r1zkCGcegz"/>
    <s v="https://indebuurt.nl/hoekschewaard/doen/fotos-kerstmarkt-in-oud-beijerland-en-dit-is-wat-we-hebben-gespot~53476/?utm_source=twitter&amp;utm_medium=tweet"/>
    <s v="indebuurt.nl"/>
    <x v="0"/>
    <s v="https://pbs.twimg.com/media/Dt1vqVsWkAAhCnd.jpg"/>
    <s v="https://pbs.twimg.com/media/Dt1vqVsWkAAhCnd.jpg"/>
    <x v="23"/>
    <s v="https://twitter.com/#!/oudbeijerland/status/1071135155350331392"/>
    <m/>
    <m/>
    <s v="1071135155350331392"/>
    <m/>
    <b v="0"/>
    <n v="0"/>
    <s v=""/>
    <b v="0"/>
    <s v="nl"/>
    <m/>
    <s v=""/>
    <b v="0"/>
    <n v="1"/>
    <s v="1071135062253547521"/>
    <s v="Twitter for iPhone"/>
    <b v="0"/>
    <s v="1071135062253547521"/>
    <s v="Tweet"/>
    <n v="0"/>
    <n v="0"/>
    <m/>
    <m/>
    <m/>
    <m/>
    <m/>
    <m/>
    <m/>
    <m/>
    <n v="1"/>
    <s v="4"/>
    <s v="4"/>
    <n v="0"/>
    <n v="0"/>
    <n v="0"/>
    <n v="0"/>
    <n v="0"/>
    <n v="0"/>
    <n v="15"/>
    <n v="100"/>
    <n v="15"/>
  </r>
  <r>
    <s v="ernestmaas55"/>
    <s v="ernestmaas55"/>
    <m/>
    <m/>
    <m/>
    <m/>
    <m/>
    <m/>
    <m/>
    <m/>
    <s v="No"/>
    <n v="38"/>
    <m/>
    <m/>
    <x v="1"/>
    <d v="2018-12-08T17:07:02.000"/>
    <s v="Foto’s! Kerstmarkt in Oud-Beijerland en dit is wat we hebben gespot https://t.co/Sl5E6MmM5K"/>
    <s v="https://indebuurt.nl/hoekschewaard/doen/fotos-kerstmarkt-in-oud-beijerland-en-dit-is-wat-we-hebben-gespot~53476/?utm_source=twitter&amp;utm_medium=socialbuttons-bottom&amp;utm_campaign=sharing"/>
    <s v="indebuurt.nl"/>
    <x v="0"/>
    <m/>
    <s v="http://pbs.twimg.com/profile_images/959596562879041536/CIPzG43g_normal.jpg"/>
    <x v="24"/>
    <s v="https://twitter.com/#!/ernestmaas55/status/1071451097242451968"/>
    <m/>
    <m/>
    <s v="1071451097242451968"/>
    <m/>
    <b v="0"/>
    <n v="1"/>
    <s v=""/>
    <b v="0"/>
    <s v="nl"/>
    <m/>
    <s v=""/>
    <b v="0"/>
    <n v="0"/>
    <s v=""/>
    <s v="Twitter Web Client"/>
    <b v="0"/>
    <s v="1071451097242451968"/>
    <s v="Tweet"/>
    <n v="0"/>
    <n v="0"/>
    <m/>
    <m/>
    <m/>
    <m/>
    <m/>
    <m/>
    <m/>
    <m/>
    <n v="1"/>
    <s v="1"/>
    <s v="1"/>
    <n v="0"/>
    <n v="0"/>
    <n v="0"/>
    <n v="0"/>
    <n v="0"/>
    <n v="0"/>
    <n v="13"/>
    <n v="100"/>
    <n v="13"/>
  </r>
  <r>
    <s v="huizentweetsnl"/>
    <s v="huizentweetsnl"/>
    <m/>
    <m/>
    <m/>
    <m/>
    <m/>
    <m/>
    <m/>
    <m/>
    <s v="No"/>
    <n v="39"/>
    <m/>
    <m/>
    <x v="1"/>
    <d v="2018-12-13T14:20:04.000"/>
    <s v="Er komen 7 tiny houses in Oud-Beijerland: dit is waar en wanneer - indebuurt Hoeksche Waard - indebuurt: Er komen 7 tiny houses in Oud-Beijerland: dit is waar en wanneer - indebuurt Hoeksche Waard  indebuurt De kogel is door de kerk: er mogen tiny houses… https://t.co/DH1IBxxZOw"/>
    <s v="https://indebuurt.nl/hoekschewaard/wonen/er-komen-7-tiny-houses-in-oud-beijerland-dit-is-waar-en-wanneer~53698/?utm_source=dlvr.it&amp;utm_medium=twitter"/>
    <s v="indebuurt.nl"/>
    <x v="0"/>
    <m/>
    <s v="http://pbs.twimg.com/profile_images/2455274973/sztua7fccovbj6rqewrx_normal.jpeg"/>
    <x v="25"/>
    <s v="https://twitter.com/#!/huizentweetsnl/status/1073221015218450433"/>
    <m/>
    <m/>
    <s v="1073221015218450433"/>
    <m/>
    <b v="0"/>
    <n v="0"/>
    <s v=""/>
    <b v="0"/>
    <s v="nl"/>
    <m/>
    <s v=""/>
    <b v="0"/>
    <n v="0"/>
    <s v=""/>
    <s v="dlvr.it"/>
    <b v="0"/>
    <s v="1073221015218450433"/>
    <s v="Tweet"/>
    <n v="0"/>
    <n v="0"/>
    <m/>
    <m/>
    <m/>
    <m/>
    <m/>
    <m/>
    <m/>
    <m/>
    <n v="1"/>
    <s v="1"/>
    <s v="1"/>
    <n v="0"/>
    <n v="0"/>
    <n v="0"/>
    <n v="0"/>
    <n v="0"/>
    <n v="0"/>
    <n v="44"/>
    <n v="100"/>
    <n v="44"/>
  </r>
  <r>
    <s v="ariegoudswaard4"/>
    <s v="ariegoudswaard4"/>
    <m/>
    <m/>
    <m/>
    <m/>
    <m/>
    <m/>
    <m/>
    <m/>
    <s v="No"/>
    <n v="40"/>
    <m/>
    <m/>
    <x v="1"/>
    <d v="2018-12-14T08:05:51.000"/>
    <s v="Er komen 7 tiny houses in Oud-Beijerland: dit is waar en wanneer https://t.co/Hs4FyFh1EP"/>
    <s v="https://indebuurt.nl/hoekschewaard/wonen/er-komen-7-tiny-houses-in-oud-beijerland-dit-is-waar-en-wanneer~53698/?utm_source=twitter&amp;utm_medium=socialbuttons-bottom&amp;utm_campaign=sharing"/>
    <s v="indebuurt.nl"/>
    <x v="0"/>
    <m/>
    <s v="http://pbs.twimg.com/profile_images/1073425483306553344/OtVw5NQi_normal.jpg"/>
    <x v="26"/>
    <s v="https://twitter.com/#!/ariegoudswaard4/status/1073489229634768897"/>
    <m/>
    <m/>
    <s v="1073489229634768897"/>
    <m/>
    <b v="0"/>
    <n v="0"/>
    <s v=""/>
    <b v="0"/>
    <s v="nl"/>
    <m/>
    <s v=""/>
    <b v="0"/>
    <n v="0"/>
    <s v=""/>
    <s v="Twitter for Android"/>
    <b v="0"/>
    <s v="1073489229634768897"/>
    <s v="Tweet"/>
    <n v="0"/>
    <n v="0"/>
    <m/>
    <m/>
    <m/>
    <m/>
    <m/>
    <m/>
    <m/>
    <m/>
    <n v="1"/>
    <s v="1"/>
    <s v="1"/>
    <n v="0"/>
    <n v="0"/>
    <n v="0"/>
    <n v="0"/>
    <n v="0"/>
    <n v="0"/>
    <n v="13"/>
    <n v="100"/>
    <n v="13"/>
  </r>
  <r>
    <s v="leonard1972"/>
    <s v="leonard1972"/>
    <m/>
    <m/>
    <m/>
    <m/>
    <m/>
    <m/>
    <m/>
    <m/>
    <s v="No"/>
    <n v="41"/>
    <m/>
    <m/>
    <x v="1"/>
    <d v="2018-12-16T14:10:15.000"/>
    <s v="Tof! Wij hebben een Joris’ #Kerstboom in Oud-Beijerland https://t.co/Dg58xqLYOE"/>
    <s v="https://indebuurt.nl/hoekschewaard/genieten-van-hoeksche-waard/tof-wij-hebben-een-joris-kerstboom~53783/?utm_source=twitter&amp;utm_medium=socialbuttons-top&amp;utm_campaign=sharing"/>
    <s v="indebuurt.nl"/>
    <x v="4"/>
    <m/>
    <s v="http://pbs.twimg.com/profile_images/1056545071993098241/ondDVx2b_normal.jpg"/>
    <x v="27"/>
    <s v="https://twitter.com/#!/leonard1972/status/1074305708986908675"/>
    <m/>
    <m/>
    <s v="1074305708986908675"/>
    <m/>
    <b v="0"/>
    <n v="0"/>
    <s v=""/>
    <b v="0"/>
    <s v="nl"/>
    <m/>
    <s v=""/>
    <b v="0"/>
    <n v="0"/>
    <s v=""/>
    <s v="Twitter Web Client"/>
    <b v="0"/>
    <s v="1074305708986908675"/>
    <s v="Tweet"/>
    <n v="0"/>
    <n v="0"/>
    <m/>
    <m/>
    <m/>
    <m/>
    <m/>
    <m/>
    <m/>
    <m/>
    <n v="1"/>
    <s v="1"/>
    <s v="1"/>
    <n v="0"/>
    <n v="0"/>
    <n v="0"/>
    <n v="0"/>
    <n v="0"/>
    <n v="0"/>
    <n v="9"/>
    <n v="100"/>
    <n v="9"/>
  </r>
  <r>
    <s v="edkrokket"/>
    <s v="edkrokket"/>
    <m/>
    <m/>
    <m/>
    <m/>
    <m/>
    <m/>
    <m/>
    <m/>
    <s v="No"/>
    <n v="42"/>
    <m/>
    <m/>
    <x v="1"/>
    <d v="2018-12-23T17:44:31.000"/>
    <s v="Hopelijk gaat men eerst de aansluiting op de A29 aanpakken. #HoekscheWaard #HW _x000a__x000a_Langgekoesterde wens van gemeente Oud-Beijerland komt uit https://t.co/r0fcOA56hr"/>
    <s v="https://www.ad.nl/hoeksche-waard/langgekoesterde-wens-van-gemeente-oud-beijerland-komt-uit~aecd02db/"/>
    <s v="ad.nl"/>
    <x v="5"/>
    <m/>
    <s v="http://pbs.twimg.com/profile_images/1070707872810582017/VNKb1VKh_normal.jpg"/>
    <x v="28"/>
    <s v="https://twitter.com/#!/edkrokket/status/1076896345229791232"/>
    <m/>
    <m/>
    <s v="1076896345229791232"/>
    <m/>
    <b v="0"/>
    <n v="0"/>
    <s v=""/>
    <b v="0"/>
    <s v="nl"/>
    <m/>
    <s v=""/>
    <b v="0"/>
    <n v="0"/>
    <s v=""/>
    <s v="Twitter for iPad"/>
    <b v="0"/>
    <s v="1076896345229791232"/>
    <s v="Tweet"/>
    <n v="0"/>
    <n v="0"/>
    <m/>
    <m/>
    <m/>
    <m/>
    <m/>
    <m/>
    <m/>
    <m/>
    <n v="1"/>
    <s v="1"/>
    <s v="1"/>
    <n v="0"/>
    <n v="0"/>
    <n v="0"/>
    <n v="0"/>
    <n v="0"/>
    <n v="0"/>
    <n v="20"/>
    <n v="100"/>
    <n v="20"/>
  </r>
  <r>
    <s v="hoekschnieuws"/>
    <s v="hoekschnieuws"/>
    <m/>
    <m/>
    <m/>
    <m/>
    <m/>
    <m/>
    <m/>
    <m/>
    <s v="No"/>
    <n v="43"/>
    <m/>
    <m/>
    <x v="1"/>
    <d v="2018-11-12T11:27:06.000"/>
    <s v="Aanrijding tussen fietser en auto op de Sabinarotonde in Oud-Beijerland https://t.co/diARI4ZilE #hoekschewaard"/>
    <s v="https://www.hoekschnieuws.nl/2018/11/12/aanrijding-tussen-fietser-en-auto-op-de-sabinarotonde-in-oud-beijerland/"/>
    <s v="hoekschnieuws.nl"/>
    <x v="2"/>
    <m/>
    <s v="http://pbs.twimg.com/profile_images/1045048124811751425/daqkHURm_normal.jpg"/>
    <x v="29"/>
    <s v="https://twitter.com/#!/hoekschnieuws/status/1061943463917297664"/>
    <m/>
    <m/>
    <s v="1061943463917297664"/>
    <m/>
    <b v="0"/>
    <n v="0"/>
    <s v=""/>
    <b v="0"/>
    <s v="nl"/>
    <m/>
    <s v=""/>
    <b v="0"/>
    <n v="0"/>
    <s v=""/>
    <s v="Echofon"/>
    <b v="0"/>
    <s v="1061943463917297664"/>
    <s v="Tweet"/>
    <n v="0"/>
    <n v="0"/>
    <m/>
    <m/>
    <m/>
    <m/>
    <m/>
    <m/>
    <m/>
    <m/>
    <n v="2"/>
    <s v="1"/>
    <s v="1"/>
    <n v="0"/>
    <n v="0"/>
    <n v="0"/>
    <n v="0"/>
    <n v="0"/>
    <n v="0"/>
    <n v="12"/>
    <n v="100"/>
    <n v="12"/>
  </r>
  <r>
    <s v="hoekschnieuws"/>
    <s v="hoekschnieuws"/>
    <m/>
    <m/>
    <m/>
    <m/>
    <m/>
    <m/>
    <m/>
    <m/>
    <s v="No"/>
    <n v="44"/>
    <m/>
    <m/>
    <x v="1"/>
    <d v="2019-01-02T15:07:54.000"/>
    <s v="Lezing Muziek en het brein in de bibliotheek van Oud-Beijerland https://t.co/UZzfswtpJX #hoekschewaard"/>
    <s v="https://www.hoekschnieuws.nl/2019/01/02/lezing-muziek-en-het-brein-in-de-bibliotheek-van-oud-beijerland/"/>
    <s v="hoekschnieuws.nl"/>
    <x v="2"/>
    <m/>
    <s v="http://pbs.twimg.com/profile_images/1045048124811751425/daqkHURm_normal.jpg"/>
    <x v="30"/>
    <s v="https://twitter.com/#!/hoekschnieuws/status/1080480813152649216"/>
    <m/>
    <m/>
    <s v="1080480813152649216"/>
    <m/>
    <b v="0"/>
    <n v="0"/>
    <s v=""/>
    <b v="0"/>
    <s v="nl"/>
    <m/>
    <s v=""/>
    <b v="0"/>
    <n v="0"/>
    <s v=""/>
    <s v="Echofon"/>
    <b v="0"/>
    <s v="1080480813152649216"/>
    <s v="Tweet"/>
    <n v="0"/>
    <n v="0"/>
    <m/>
    <m/>
    <m/>
    <m/>
    <m/>
    <m/>
    <m/>
    <m/>
    <n v="2"/>
    <s v="1"/>
    <s v="1"/>
    <n v="0"/>
    <n v="0"/>
    <n v="0"/>
    <n v="0"/>
    <n v="0"/>
    <n v="0"/>
    <n v="12"/>
    <n v="100"/>
    <n v="12"/>
  </r>
  <r>
    <s v="jumboboa"/>
    <s v="indebuurt0186"/>
    <m/>
    <m/>
    <m/>
    <m/>
    <m/>
    <m/>
    <m/>
    <m/>
    <s v="No"/>
    <n v="45"/>
    <m/>
    <m/>
    <x v="0"/>
    <d v="2018-12-17T14:28:10.000"/>
    <s v="RT @indebuurt0186: De oude Rabo in Oud-Beijerland wordt gesloopt en dit komt er voor terug - https://t.co/LUyuzDq2Fp https://t.co/h5LclIt4zP"/>
    <s v="https://indebuurt.nl/hoekschewaard/nieuws/de-oude-rabo-in-oud-beijerland-wordt-gesloopt-en-dit-komt-er-voor-terug~53842/?utm_source=twitter&amp;utm_medium=tweet"/>
    <s v="indebuurt.nl"/>
    <x v="0"/>
    <s v="https://pbs.twimg.com/media/Dun7pptXgAAvknI.jpg"/>
    <s v="https://pbs.twimg.com/media/Dun7pptXgAAvknI.jpg"/>
    <x v="31"/>
    <s v="https://twitter.com/#!/jumboboa/status/1074672606228434945"/>
    <m/>
    <m/>
    <s v="1074672606228434945"/>
    <m/>
    <b v="0"/>
    <n v="0"/>
    <s v=""/>
    <b v="0"/>
    <s v="nl"/>
    <m/>
    <s v=""/>
    <b v="0"/>
    <n v="1"/>
    <s v="1074666681102934017"/>
    <s v="Twitter for Android"/>
    <b v="0"/>
    <s v="1074666681102934017"/>
    <s v="Tweet"/>
    <n v="0"/>
    <n v="0"/>
    <m/>
    <m/>
    <m/>
    <m/>
    <m/>
    <m/>
    <m/>
    <m/>
    <n v="2"/>
    <s v="4"/>
    <s v="4"/>
    <n v="0"/>
    <n v="0"/>
    <n v="0"/>
    <n v="0"/>
    <n v="0"/>
    <n v="0"/>
    <n v="16"/>
    <n v="100"/>
    <n v="16"/>
  </r>
  <r>
    <s v="jumboboa"/>
    <s v="indebuurt0186"/>
    <m/>
    <m/>
    <m/>
    <m/>
    <m/>
    <m/>
    <m/>
    <m/>
    <s v="No"/>
    <n v="46"/>
    <m/>
    <m/>
    <x v="0"/>
    <d v="2019-01-13T14:45:48.000"/>
    <s v="RT @indebuurt0186: Het verhaal van deze oliegigant begon in Oud-Beijerland - https://t.co/nkdKZcIASa https://t.co/kHpfF2kmmU"/>
    <s v="https://indebuurt.nl/hoekschewaard/bedrijvigheid/het-verhaal-van-deze-oliegigant-begon-in-oud-beijerland~54751/?utm_source=twitter&amp;utm_medium=tweet"/>
    <s v="indebuurt.nl"/>
    <x v="0"/>
    <s v="https://pbs.twimg.com/media/DwzEMktW0AIFub3.jpg"/>
    <s v="https://pbs.twimg.com/media/DwzEMktW0AIFub3.jpg"/>
    <x v="32"/>
    <s v="https://twitter.com/#!/jumboboa/status/1084461514768203776"/>
    <m/>
    <m/>
    <s v="1084461514768203776"/>
    <m/>
    <b v="0"/>
    <n v="0"/>
    <s v=""/>
    <b v="0"/>
    <s v="nl"/>
    <m/>
    <s v=""/>
    <b v="0"/>
    <n v="1"/>
    <s v="1084457332715737089"/>
    <s v="Twitter for Android"/>
    <b v="0"/>
    <s v="1084457332715737089"/>
    <s v="Tweet"/>
    <n v="0"/>
    <n v="0"/>
    <m/>
    <m/>
    <m/>
    <m/>
    <m/>
    <m/>
    <m/>
    <m/>
    <n v="2"/>
    <s v="4"/>
    <s v="4"/>
    <n v="0"/>
    <n v="0"/>
    <n v="0"/>
    <n v="0"/>
    <n v="0"/>
    <n v="0"/>
    <n v="11"/>
    <n v="100"/>
    <n v="11"/>
  </r>
  <r>
    <s v="jveverdingen"/>
    <s v="indebuurt0186"/>
    <m/>
    <m/>
    <m/>
    <m/>
    <m/>
    <m/>
    <m/>
    <m/>
    <s v="No"/>
    <n v="47"/>
    <m/>
    <m/>
    <x v="0"/>
    <d v="2018-11-05T14:33:43.000"/>
    <s v="RT @indebuurt0186: 8 x leuke huizen in Oud-Beijerland die nu te koop staan - https://t.co/TrHIKXhxOa https://t.co/Pak1lgT68G"/>
    <s v="https://indebuurt.nl/hoekschewaard/wonen/8-x-leuke-huizen-in-oud-beijerland-die-nu-te-koop-staan~52148/?utm_source=twitter&amp;utm_medium=tweet"/>
    <s v="indebuurt.nl"/>
    <x v="0"/>
    <s v="https://pbs.twimg.com/media/DrPrf1XWwAAlEf3.jpg"/>
    <s v="https://pbs.twimg.com/media/DrPrf1XWwAAlEf3.jpg"/>
    <x v="33"/>
    <s v="https://twitter.com/#!/jveverdingen/status/1059453710852648961"/>
    <m/>
    <m/>
    <s v="1059453710852648961"/>
    <m/>
    <b v="0"/>
    <n v="0"/>
    <s v=""/>
    <b v="0"/>
    <s v="nl"/>
    <m/>
    <s v=""/>
    <b v="0"/>
    <n v="1"/>
    <s v="1059449271634800640"/>
    <s v="Twitter for Android"/>
    <b v="0"/>
    <s v="1059449271634800640"/>
    <s v="Tweet"/>
    <n v="0"/>
    <n v="0"/>
    <m/>
    <m/>
    <m/>
    <m/>
    <m/>
    <m/>
    <m/>
    <m/>
    <n v="1"/>
    <s v="4"/>
    <s v="4"/>
    <n v="0"/>
    <n v="0"/>
    <n v="1"/>
    <n v="7.142857142857143"/>
    <n v="0"/>
    <n v="0"/>
    <n v="13"/>
    <n v="92.85714285714286"/>
    <n v="14"/>
  </r>
  <r>
    <s v="jveverdingen"/>
    <s v="jveverdingen"/>
    <m/>
    <m/>
    <m/>
    <m/>
    <m/>
    <m/>
    <m/>
    <m/>
    <s v="No"/>
    <n v="48"/>
    <m/>
    <m/>
    <x v="1"/>
    <d v="2018-12-17T14:22:44.000"/>
    <s v="De oude Rabo in Oud-Beijerland wordt gesloopt en dit komt er voor terug https://t.co/qnyYjsZZCT"/>
    <s v="https://indebuurt.nl/hoekschewaard/nieuws/de-oude-rabo-in-oud-beijerland-wordt-gesloopt-en-dit-komt-er-voor-terug~53842/?utm_source=twitter&amp;utm_medium=socialbuttons-top&amp;utm_campaign=sharing"/>
    <s v="indebuurt.nl"/>
    <x v="0"/>
    <m/>
    <s v="http://pbs.twimg.com/profile_images/898452928255598592/LifjSnhc_normal.jpg"/>
    <x v="34"/>
    <s v="https://twitter.com/#!/jveverdingen/status/1074671240588247040"/>
    <m/>
    <m/>
    <s v="1074671240588247040"/>
    <m/>
    <b v="0"/>
    <n v="0"/>
    <s v=""/>
    <b v="0"/>
    <s v="nl"/>
    <m/>
    <s v=""/>
    <b v="0"/>
    <n v="0"/>
    <s v=""/>
    <s v="Twitter Web Client"/>
    <b v="0"/>
    <s v="1074671240588247040"/>
    <s v="Tweet"/>
    <n v="0"/>
    <n v="0"/>
    <m/>
    <m/>
    <m/>
    <m/>
    <m/>
    <m/>
    <m/>
    <m/>
    <n v="2"/>
    <s v="4"/>
    <s v="4"/>
    <n v="0"/>
    <n v="0"/>
    <n v="0"/>
    <n v="0"/>
    <n v="0"/>
    <n v="0"/>
    <n v="14"/>
    <n v="100"/>
    <n v="14"/>
  </r>
  <r>
    <s v="jveverdingen"/>
    <s v="jveverdingen"/>
    <m/>
    <m/>
    <m/>
    <m/>
    <m/>
    <m/>
    <m/>
    <m/>
    <s v="No"/>
    <n v="49"/>
    <m/>
    <m/>
    <x v="1"/>
    <d v="2019-01-14T15:11:43.000"/>
    <s v="In Oud-Beijerland opent een verzamelplek voor mensen met een creatief beroep https://t.co/z99V6l5rTC"/>
    <s v="https://indebuurt.nl/hoekschewaard/nieuws/tof-in-oud-beijerland-opent-een-verzamelplaats-voor-mensen-met-een-creatief-beroep~54896/?utm_source=twitter&amp;utm_medium=socialbuttons-top&amp;utm_campaign=sharing"/>
    <s v="indebuurt.nl"/>
    <x v="0"/>
    <m/>
    <s v="http://pbs.twimg.com/profile_images/898452928255598592/LifjSnhc_normal.jpg"/>
    <x v="35"/>
    <s v="https://twitter.com/#!/jveverdingen/status/1084830425766391809"/>
    <m/>
    <m/>
    <s v="1084830425766391809"/>
    <m/>
    <b v="0"/>
    <n v="0"/>
    <s v=""/>
    <b v="0"/>
    <s v="nl"/>
    <m/>
    <s v=""/>
    <b v="0"/>
    <n v="0"/>
    <s v=""/>
    <s v="Twitter for Android"/>
    <b v="0"/>
    <s v="1084830425766391809"/>
    <s v="Tweet"/>
    <n v="0"/>
    <n v="0"/>
    <m/>
    <m/>
    <m/>
    <m/>
    <m/>
    <m/>
    <m/>
    <m/>
    <n v="2"/>
    <s v="4"/>
    <s v="4"/>
    <n v="0"/>
    <n v="0"/>
    <n v="0"/>
    <n v="0"/>
    <n v="0"/>
    <n v="0"/>
    <n v="12"/>
    <n v="100"/>
    <n v="12"/>
  </r>
  <r>
    <s v="indebuurt0186"/>
    <s v="indebuurt0186"/>
    <m/>
    <m/>
    <m/>
    <m/>
    <m/>
    <m/>
    <m/>
    <m/>
    <s v="No"/>
    <n v="50"/>
    <m/>
    <m/>
    <x v="1"/>
    <d v="2018-11-03T16:00:12.000"/>
    <s v="Leuk volgens Jolanda: ‘Leff in Oud-Beijerland is mijn favoriete restaurant’ - https://t.co/daRa0dw5l3 https://t.co/3hAGAmt4Qr"/>
    <s v="https://indebuurt.nl/hoekschewaard/hoeksche-waarders/favorieten-van/leuk-volgens-jolanda-leff-in-oud-beijerland-is-mijn-favoriete-restaurant~52108/?utm_source=twitter&amp;utm_medium=tweet"/>
    <s v="indebuurt.nl"/>
    <x v="0"/>
    <s v="https://pbs.twimg.com/media/DrFwJmuXcAAR5lF.jpg"/>
    <s v="https://pbs.twimg.com/media/DrFwJmuXcAAR5lF.jpg"/>
    <x v="36"/>
    <s v="https://twitter.com/#!/indebuurt0186/status/1058750700832911361"/>
    <m/>
    <m/>
    <s v="1058750700832911361"/>
    <m/>
    <b v="0"/>
    <n v="0"/>
    <s v=""/>
    <b v="0"/>
    <s v="nl"/>
    <m/>
    <s v=""/>
    <b v="0"/>
    <n v="0"/>
    <s v=""/>
    <s v="indebuurt0186"/>
    <b v="0"/>
    <s v="1058750700832911361"/>
    <s v="Tweet"/>
    <n v="0"/>
    <n v="0"/>
    <m/>
    <m/>
    <m/>
    <m/>
    <m/>
    <m/>
    <m/>
    <m/>
    <n v="16"/>
    <s v="4"/>
    <s v="4"/>
    <n v="0"/>
    <n v="0"/>
    <n v="0"/>
    <n v="0"/>
    <n v="0"/>
    <n v="0"/>
    <n v="11"/>
    <n v="100"/>
    <n v="11"/>
  </r>
  <r>
    <s v="indebuurt0186"/>
    <s v="indebuurt0186"/>
    <m/>
    <m/>
    <m/>
    <m/>
    <m/>
    <m/>
    <m/>
    <m/>
    <s v="No"/>
    <n v="51"/>
    <m/>
    <m/>
    <x v="1"/>
    <d v="2018-11-05T14:16:04.000"/>
    <s v="8 x leuke huizen in Oud-Beijerland die nu te koop staan - https://t.co/TrHIKXhxOa https://t.co/Pak1lgT68G"/>
    <s v="https://indebuurt.nl/hoekschewaard/wonen/8-x-leuke-huizen-in-oud-beijerland-die-nu-te-koop-staan~52148/?utm_source=twitter&amp;utm_medium=tweet"/>
    <s v="indebuurt.nl"/>
    <x v="0"/>
    <s v="https://pbs.twimg.com/media/DrPrf1XWwAAlEf3.jpg"/>
    <s v="https://pbs.twimg.com/media/DrPrf1XWwAAlEf3.jpg"/>
    <x v="37"/>
    <s v="https://twitter.com/#!/indebuurt0186/status/1059449271634800640"/>
    <m/>
    <m/>
    <s v="1059449271634800640"/>
    <m/>
    <b v="0"/>
    <n v="0"/>
    <s v=""/>
    <b v="0"/>
    <s v="nl"/>
    <m/>
    <s v=""/>
    <b v="0"/>
    <n v="1"/>
    <s v=""/>
    <s v="indebuurt0186"/>
    <b v="0"/>
    <s v="1059449271634800640"/>
    <s v="Tweet"/>
    <n v="0"/>
    <n v="0"/>
    <m/>
    <m/>
    <m/>
    <m/>
    <m/>
    <m/>
    <m/>
    <m/>
    <n v="16"/>
    <s v="4"/>
    <s v="4"/>
    <n v="0"/>
    <n v="0"/>
    <n v="1"/>
    <n v="8.333333333333334"/>
    <n v="0"/>
    <n v="0"/>
    <n v="11"/>
    <n v="91.66666666666667"/>
    <n v="12"/>
  </r>
  <r>
    <s v="indebuurt0186"/>
    <s v="indebuurt0186"/>
    <m/>
    <m/>
    <m/>
    <m/>
    <m/>
    <m/>
    <m/>
    <m/>
    <s v="No"/>
    <n v="52"/>
    <m/>
    <m/>
    <x v="1"/>
    <d v="2018-11-13T12:00:21.000"/>
    <s v="Snik! Deze kledingwinkel in Oud-Beijerland stopt er mee (en geeft korting!) - https://t.co/f1eD87MBtd https://t.co/udiKI7bMZK"/>
    <s v="https://indebuurt.nl/hoekschewaard/winkelen/snik-deze-kledingwinkel-in-oud-beijerland-stopt-er-mee-en-geeft-korting~52490/?utm_source=twitter&amp;utm_medium=tweet"/>
    <s v="indebuurt.nl"/>
    <x v="0"/>
    <s v="https://pbs.twimg.com/media/Dr4ZJ2WX4AE2dZO.jpg"/>
    <s v="https://pbs.twimg.com/media/Dr4ZJ2WX4AE2dZO.jpg"/>
    <x v="38"/>
    <s v="https://twitter.com/#!/indebuurt0186/status/1062314221688549378"/>
    <m/>
    <m/>
    <s v="1062314221688549378"/>
    <m/>
    <b v="0"/>
    <n v="0"/>
    <s v=""/>
    <b v="0"/>
    <s v="nl"/>
    <m/>
    <s v=""/>
    <b v="0"/>
    <n v="0"/>
    <s v=""/>
    <s v="indebuurt0186"/>
    <b v="0"/>
    <s v="1062314221688549378"/>
    <s v="Tweet"/>
    <n v="0"/>
    <n v="0"/>
    <m/>
    <m/>
    <m/>
    <m/>
    <m/>
    <m/>
    <m/>
    <m/>
    <n v="16"/>
    <s v="4"/>
    <s v="4"/>
    <n v="0"/>
    <n v="0"/>
    <n v="0"/>
    <n v="0"/>
    <n v="0"/>
    <n v="0"/>
    <n v="12"/>
    <n v="100"/>
    <n v="12"/>
  </r>
  <r>
    <s v="indebuurt0186"/>
    <s v="indebuurt0186"/>
    <m/>
    <m/>
    <m/>
    <m/>
    <m/>
    <m/>
    <m/>
    <m/>
    <s v="No"/>
    <n v="53"/>
    <m/>
    <m/>
    <x v="1"/>
    <d v="2018-11-16T08:34:13.000"/>
    <s v="Dit zijn de openingstijden van het Sinterklaashuis in Oud-Beijerland - https://t.co/wpPgGRleU5 https://t.co/w4vrD5RlAj"/>
    <s v="https://indebuurt.nl/hoekschewaard/sinterklaas/openingstijden-van-het-sinterklaashuis-in-oud-beijerland~52661/?utm_source=twitter&amp;utm_medium=tweet"/>
    <s v="indebuurt.nl"/>
    <x v="0"/>
    <s v="https://pbs.twimg.com/media/DsHGvcnX4AA59ji.jpg"/>
    <s v="https://pbs.twimg.com/media/DsHGvcnX4AA59ji.jpg"/>
    <x v="39"/>
    <s v="https://twitter.com/#!/indebuurt0186/status/1063349507813986304"/>
    <m/>
    <m/>
    <s v="1063349507813986304"/>
    <m/>
    <b v="0"/>
    <n v="0"/>
    <s v=""/>
    <b v="0"/>
    <s v="nl"/>
    <m/>
    <s v=""/>
    <b v="0"/>
    <n v="0"/>
    <s v=""/>
    <s v="indebuurt0186"/>
    <b v="0"/>
    <s v="1063349507813986304"/>
    <s v="Tweet"/>
    <n v="0"/>
    <n v="0"/>
    <m/>
    <m/>
    <m/>
    <m/>
    <m/>
    <m/>
    <m/>
    <m/>
    <n v="16"/>
    <s v="4"/>
    <s v="4"/>
    <n v="0"/>
    <n v="0"/>
    <n v="0"/>
    <n v="0"/>
    <n v="0"/>
    <n v="0"/>
    <n v="10"/>
    <n v="100"/>
    <n v="10"/>
  </r>
  <r>
    <s v="indebuurt0186"/>
    <s v="indebuurt0186"/>
    <m/>
    <m/>
    <m/>
    <m/>
    <m/>
    <m/>
    <m/>
    <m/>
    <s v="No"/>
    <n v="54"/>
    <m/>
    <m/>
    <x v="1"/>
    <d v="2018-11-23T18:44:43.000"/>
    <s v="VIDEO! De opbouw van de ijsbaan in Oud-Beijerland begon vandaag - https://t.co/x6IvlEsbQc https://t.co/B9M5GBQTTS"/>
    <s v="https://indebuurt.nl/hoekschewaard/nieuws/de-opbouw-van-de-ijsbaan-in-oud-beijerland-begon-vandaag~52998/?utm_source=twitter&amp;utm_medium=tweet"/>
    <s v="indebuurt.nl"/>
    <x v="0"/>
    <s v="https://pbs.twimg.com/media/DstVmb0XgAEzZCG.jpg"/>
    <s v="https://pbs.twimg.com/media/DstVmb0XgAEzZCG.jpg"/>
    <x v="40"/>
    <s v="https://twitter.com/#!/indebuurt0186/status/1066039859012386818"/>
    <m/>
    <m/>
    <s v="1066039859012386818"/>
    <m/>
    <b v="0"/>
    <n v="0"/>
    <s v=""/>
    <b v="0"/>
    <s v="nl"/>
    <m/>
    <s v=""/>
    <b v="0"/>
    <n v="0"/>
    <s v=""/>
    <s v="indebuurt0186"/>
    <b v="0"/>
    <s v="1066039859012386818"/>
    <s v="Tweet"/>
    <n v="0"/>
    <n v="0"/>
    <m/>
    <m/>
    <m/>
    <m/>
    <m/>
    <m/>
    <m/>
    <m/>
    <n v="16"/>
    <s v="4"/>
    <s v="4"/>
    <n v="0"/>
    <n v="0"/>
    <n v="0"/>
    <n v="0"/>
    <n v="0"/>
    <n v="0"/>
    <n v="11"/>
    <n v="100"/>
    <n v="11"/>
  </r>
  <r>
    <s v="indebuurt0186"/>
    <s v="indebuurt0186"/>
    <m/>
    <m/>
    <m/>
    <m/>
    <m/>
    <m/>
    <m/>
    <m/>
    <s v="No"/>
    <n v="55"/>
    <m/>
    <m/>
    <x v="1"/>
    <d v="2018-11-29T14:21:04.000"/>
    <s v="Kerstmarkt in Oud-Beijerland: dit is handig om te weten - https://t.co/zIfrNEEBUF https://t.co/RCiOI7xe3R"/>
    <s v="https://indebuurt.nl/hoekschewaard/doen/kerstmarkt-in-oud-beijerland-dit-is-handig-om-te-weten~53171/?utm_source=twitter&amp;utm_medium=tweet"/>
    <s v="indebuurt.nl"/>
    <x v="0"/>
    <s v="https://pbs.twimg.com/media/DtLSy-SWoAAkTT1.jpg"/>
    <s v="https://pbs.twimg.com/media/DtLSy-SWoAAkTT1.jpg"/>
    <x v="41"/>
    <s v="https://twitter.com/#!/indebuurt0186/status/1068147837085630469"/>
    <m/>
    <m/>
    <s v="1068147837085630469"/>
    <m/>
    <b v="0"/>
    <n v="0"/>
    <s v=""/>
    <b v="0"/>
    <s v="nl"/>
    <m/>
    <s v=""/>
    <b v="0"/>
    <n v="0"/>
    <s v=""/>
    <s v="indebuurt0186"/>
    <b v="0"/>
    <s v="1068147837085630469"/>
    <s v="Tweet"/>
    <n v="0"/>
    <n v="0"/>
    <m/>
    <m/>
    <m/>
    <m/>
    <m/>
    <m/>
    <m/>
    <m/>
    <n v="16"/>
    <s v="4"/>
    <s v="4"/>
    <n v="0"/>
    <n v="0"/>
    <n v="0"/>
    <n v="0"/>
    <n v="0"/>
    <n v="0"/>
    <n v="10"/>
    <n v="100"/>
    <n v="10"/>
  </r>
  <r>
    <s v="indebuurt0186"/>
    <s v="indebuurt0186"/>
    <m/>
    <m/>
    <m/>
    <m/>
    <m/>
    <m/>
    <m/>
    <m/>
    <s v="No"/>
    <n v="56"/>
    <m/>
    <m/>
    <x v="1"/>
    <d v="2018-12-01T07:15:25.000"/>
    <s v="Oud-Beijerland heeft 3 nieuwe straatnamen nodig en jij mag ze bedenken - https://t.co/Cw9qZhfl5T https://t.co/DteKbyB4Sy"/>
    <s v="https://indebuurt.nl/hoekschewaard/gemeente/oud-beijerland-heeft-3-nieuwe-straatnamen-nodig~53227/?utm_source=twitter&amp;utm_medium=tweet"/>
    <s v="indebuurt.nl"/>
    <x v="0"/>
    <s v="https://pbs.twimg.com/media/DtUEjaDWwAE16BO.jpg"/>
    <s v="https://pbs.twimg.com/media/DtUEjaDWwAE16BO.jpg"/>
    <x v="42"/>
    <s v="https://twitter.com/#!/indebuurt0186/status/1068765495116087297"/>
    <m/>
    <m/>
    <s v="1068765495116087297"/>
    <m/>
    <b v="0"/>
    <n v="0"/>
    <s v=""/>
    <b v="0"/>
    <s v="nl"/>
    <m/>
    <s v=""/>
    <b v="0"/>
    <n v="0"/>
    <s v=""/>
    <s v="indebuurt0186"/>
    <b v="0"/>
    <s v="1068765495116087297"/>
    <s v="Tweet"/>
    <n v="0"/>
    <n v="0"/>
    <m/>
    <m/>
    <m/>
    <m/>
    <m/>
    <m/>
    <m/>
    <m/>
    <n v="16"/>
    <s v="4"/>
    <s v="4"/>
    <n v="0"/>
    <n v="0"/>
    <n v="0"/>
    <n v="0"/>
    <n v="0"/>
    <n v="0"/>
    <n v="12"/>
    <n v="100"/>
    <n v="12"/>
  </r>
  <r>
    <s v="indebuurt0186"/>
    <s v="indebuurt0186"/>
    <m/>
    <m/>
    <m/>
    <m/>
    <m/>
    <m/>
    <m/>
    <m/>
    <s v="No"/>
    <n v="57"/>
    <m/>
    <m/>
    <x v="1"/>
    <d v="2018-12-04T09:45:44.000"/>
    <s v="Wil je schaatsen? Handige info over de ijsbaan in Oud-Beijerland op een rij - https://t.co/E2YFVL7nLF https://t.co/daZtNb2ia4"/>
    <s v="https://indebuurt.nl/hoekschewaard/doen/wil-je-schaatsen-handige-info-over-de-ijsbaan-in-oud-beijerland-op-een-rij~53184/?utm_source=twitter&amp;utm_medium=tweet"/>
    <s v="indebuurt.nl"/>
    <x v="0"/>
    <s v="https://pbs.twimg.com/media/DtkDuomWwAAOU7Z.jpg"/>
    <s v="https://pbs.twimg.com/media/DtkDuomWwAAOU7Z.jpg"/>
    <x v="43"/>
    <s v="https://twitter.com/#!/indebuurt0186/status/1069890488357044225"/>
    <m/>
    <m/>
    <s v="1069890488357044225"/>
    <m/>
    <b v="0"/>
    <n v="0"/>
    <s v=""/>
    <b v="0"/>
    <s v="nl"/>
    <m/>
    <s v=""/>
    <b v="0"/>
    <n v="0"/>
    <s v=""/>
    <s v="indebuurt0186"/>
    <b v="0"/>
    <s v="1069890488357044225"/>
    <s v="Tweet"/>
    <n v="0"/>
    <n v="0"/>
    <m/>
    <m/>
    <m/>
    <m/>
    <m/>
    <m/>
    <m/>
    <m/>
    <n v="16"/>
    <s v="4"/>
    <s v="4"/>
    <n v="0"/>
    <n v="0"/>
    <n v="0"/>
    <n v="0"/>
    <n v="0"/>
    <n v="0"/>
    <n v="14"/>
    <n v="100"/>
    <n v="14"/>
  </r>
  <r>
    <s v="indebuurt0186"/>
    <s v="indebuurt0186"/>
    <m/>
    <m/>
    <m/>
    <m/>
    <m/>
    <m/>
    <m/>
    <m/>
    <s v="No"/>
    <n v="58"/>
    <m/>
    <m/>
    <x v="1"/>
    <d v="2018-12-07T20:11:14.000"/>
    <s v="Foto’s! Kerstmarkt in Oud-Beijerland en dit is wat we hebben gespot - https://t.co/Bf5u7OYFUR https://t.co/r1zkCGcegz"/>
    <s v="https://indebuurt.nl/hoekschewaard/doen/fotos-kerstmarkt-in-oud-beijerland-en-dit-is-wat-we-hebben-gespot~53476/?utm_source=twitter&amp;utm_medium=tweet"/>
    <s v="indebuurt.nl"/>
    <x v="0"/>
    <s v="https://pbs.twimg.com/media/Dt1vqVsWkAAhCnd.jpg"/>
    <s v="https://pbs.twimg.com/media/Dt1vqVsWkAAhCnd.jpg"/>
    <x v="44"/>
    <s v="https://twitter.com/#!/indebuurt0186/status/1071135062253547521"/>
    <m/>
    <m/>
    <s v="1071135062253547521"/>
    <m/>
    <b v="0"/>
    <n v="3"/>
    <s v=""/>
    <b v="0"/>
    <s v="nl"/>
    <m/>
    <s v=""/>
    <b v="0"/>
    <n v="1"/>
    <s v=""/>
    <s v="indebuurt0186"/>
    <b v="0"/>
    <s v="1071135062253547521"/>
    <s v="Tweet"/>
    <n v="0"/>
    <n v="0"/>
    <m/>
    <m/>
    <m/>
    <m/>
    <m/>
    <m/>
    <m/>
    <m/>
    <n v="16"/>
    <s v="4"/>
    <s v="4"/>
    <n v="0"/>
    <n v="0"/>
    <n v="0"/>
    <n v="0"/>
    <n v="0"/>
    <n v="0"/>
    <n v="13"/>
    <n v="100"/>
    <n v="13"/>
  </r>
  <r>
    <s v="indebuurt0186"/>
    <s v="indebuurt0186"/>
    <m/>
    <m/>
    <m/>
    <m/>
    <m/>
    <m/>
    <m/>
    <m/>
    <s v="No"/>
    <n v="59"/>
    <m/>
    <m/>
    <x v="1"/>
    <d v="2018-12-13T13:32:36.000"/>
    <s v="Er komen 7 tiny houses in Oud-Beijerland: dit is waar en wanneer - https://t.co/iPw5edJh4l https://t.co/EQRW0vl0gD"/>
    <s v="https://indebuurt.nl/hoekschewaard/wonen/er-komen-7-tiny-houses-in-oud-beijerland-dit-is-waar-en-wanneer~53698/?utm_source=twitter&amp;utm_medium=tweet"/>
    <s v="indebuurt.nl"/>
    <x v="0"/>
    <s v="https://pbs.twimg.com/media/DuTN9pzWoAI09rF.jpg"/>
    <s v="https://pbs.twimg.com/media/DuTN9pzWoAI09rF.jpg"/>
    <x v="45"/>
    <s v="https://twitter.com/#!/indebuurt0186/status/1073209072948834304"/>
    <m/>
    <m/>
    <s v="1073209072948834304"/>
    <m/>
    <b v="0"/>
    <n v="0"/>
    <s v=""/>
    <b v="0"/>
    <s v="nl"/>
    <m/>
    <s v=""/>
    <b v="0"/>
    <n v="0"/>
    <s v=""/>
    <s v="indebuurt0186"/>
    <b v="0"/>
    <s v="1073209072948834304"/>
    <s v="Tweet"/>
    <n v="0"/>
    <n v="0"/>
    <m/>
    <m/>
    <m/>
    <m/>
    <m/>
    <m/>
    <m/>
    <m/>
    <n v="16"/>
    <s v="4"/>
    <s v="4"/>
    <n v="0"/>
    <n v="0"/>
    <n v="0"/>
    <n v="0"/>
    <n v="0"/>
    <n v="0"/>
    <n v="13"/>
    <n v="100"/>
    <n v="13"/>
  </r>
  <r>
    <s v="indebuurt0186"/>
    <s v="indebuurt0186"/>
    <m/>
    <m/>
    <m/>
    <m/>
    <m/>
    <m/>
    <m/>
    <m/>
    <s v="No"/>
    <n v="60"/>
    <m/>
    <m/>
    <x v="1"/>
    <d v="2018-12-16T12:08:51.000"/>
    <s v="Tof! Wij hebben een Joris’ Kerstboom in Oud-Beijerland - https://t.co/dcdtrAQnVD https://t.co/Cj7ifo86tg"/>
    <s v="https://indebuurt.nl/hoekschewaard/genieten-van-hoeksche-waard/tof-wij-hebben-een-joris-kerstboom~53783/?utm_source=twitter&amp;utm_medium=tweet"/>
    <s v="indebuurt.nl"/>
    <x v="0"/>
    <s v="https://pbs.twimg.com/media/DuiXkKNW4AAyhk_.jpg"/>
    <s v="https://pbs.twimg.com/media/DuiXkKNW4AAyhk_.jpg"/>
    <x v="46"/>
    <s v="https://twitter.com/#!/indebuurt0186/status/1074275160415526913"/>
    <m/>
    <m/>
    <s v="1074275160415526913"/>
    <m/>
    <b v="0"/>
    <n v="0"/>
    <s v=""/>
    <b v="0"/>
    <s v="nl"/>
    <m/>
    <s v=""/>
    <b v="0"/>
    <n v="0"/>
    <s v=""/>
    <s v="indebuurt0186"/>
    <b v="0"/>
    <s v="1074275160415526913"/>
    <s v="Tweet"/>
    <n v="0"/>
    <n v="0"/>
    <m/>
    <m/>
    <m/>
    <m/>
    <m/>
    <m/>
    <m/>
    <m/>
    <n v="16"/>
    <s v="4"/>
    <s v="4"/>
    <n v="0"/>
    <n v="0"/>
    <n v="0"/>
    <n v="0"/>
    <n v="0"/>
    <n v="0"/>
    <n v="9"/>
    <n v="100"/>
    <n v="9"/>
  </r>
  <r>
    <s v="indebuurt0186"/>
    <s v="indebuurt0186"/>
    <m/>
    <m/>
    <m/>
    <m/>
    <m/>
    <m/>
    <m/>
    <m/>
    <s v="No"/>
    <n v="61"/>
    <m/>
    <m/>
    <x v="1"/>
    <d v="2018-12-17T14:04:37.000"/>
    <s v="De oude Rabo in Oud-Beijerland wordt gesloopt en dit komt er voor terug - https://t.co/LUyuzDq2Fp https://t.co/h5LclIt4zP"/>
    <s v="https://indebuurt.nl/hoekschewaard/nieuws/de-oude-rabo-in-oud-beijerland-wordt-gesloopt-en-dit-komt-er-voor-terug~53842/?utm_source=twitter&amp;utm_medium=tweet"/>
    <s v="indebuurt.nl"/>
    <x v="0"/>
    <s v="https://pbs.twimg.com/media/Dun7pptXgAAvknI.jpg"/>
    <s v="https://pbs.twimg.com/media/Dun7pptXgAAvknI.jpg"/>
    <x v="47"/>
    <s v="https://twitter.com/#!/indebuurt0186/status/1074666681102934017"/>
    <m/>
    <m/>
    <s v="1074666681102934017"/>
    <m/>
    <b v="0"/>
    <n v="1"/>
    <s v=""/>
    <b v="0"/>
    <s v="nl"/>
    <m/>
    <s v=""/>
    <b v="0"/>
    <n v="1"/>
    <s v=""/>
    <s v="indebuurt0186"/>
    <b v="0"/>
    <s v="1074666681102934017"/>
    <s v="Tweet"/>
    <n v="0"/>
    <n v="0"/>
    <m/>
    <m/>
    <m/>
    <m/>
    <m/>
    <m/>
    <m/>
    <m/>
    <n v="16"/>
    <s v="4"/>
    <s v="4"/>
    <n v="0"/>
    <n v="0"/>
    <n v="0"/>
    <n v="0"/>
    <n v="0"/>
    <n v="0"/>
    <n v="14"/>
    <n v="100"/>
    <n v="14"/>
  </r>
  <r>
    <s v="indebuurt0186"/>
    <s v="indebuurt0186"/>
    <m/>
    <m/>
    <m/>
    <m/>
    <m/>
    <m/>
    <m/>
    <m/>
    <s v="No"/>
    <n v="62"/>
    <m/>
    <m/>
    <x v="1"/>
    <d v="2018-12-18T10:08:09.000"/>
    <s v="Maria is ijsmeester in Oud-Beijerland: ‘Het leukst vind ik kleine kinderen leren schaatsen’ - https://t.co/97bHD4Upot https://t.co/8arMKapdTm"/>
    <s v="https://indebuurt.nl/hoekschewaard/hoeksche-waarders/maria-is-ijsmeester-en-leert-kinderen-in-een-half-uur-schaatsen~53741/?utm_source=twitter&amp;utm_medium=tweet"/>
    <s v="indebuurt.nl"/>
    <x v="0"/>
    <s v="https://pbs.twimg.com/media/DusPHYnWwAAVmAr.jpg"/>
    <s v="https://pbs.twimg.com/media/DusPHYnWwAAVmAr.jpg"/>
    <x v="48"/>
    <s v="https://twitter.com/#!/indebuurt0186/status/1074969557469667328"/>
    <m/>
    <m/>
    <s v="1074969557469667328"/>
    <m/>
    <b v="0"/>
    <n v="0"/>
    <s v=""/>
    <b v="0"/>
    <s v="nl"/>
    <m/>
    <s v=""/>
    <b v="0"/>
    <n v="0"/>
    <s v=""/>
    <s v="indebuurt0186"/>
    <b v="0"/>
    <s v="1074969557469667328"/>
    <s v="Tweet"/>
    <n v="0"/>
    <n v="0"/>
    <m/>
    <m/>
    <m/>
    <m/>
    <m/>
    <m/>
    <m/>
    <m/>
    <n v="16"/>
    <s v="4"/>
    <s v="4"/>
    <n v="0"/>
    <n v="0"/>
    <n v="0"/>
    <n v="0"/>
    <n v="0"/>
    <n v="0"/>
    <n v="14"/>
    <n v="100"/>
    <n v="14"/>
  </r>
  <r>
    <s v="indebuurt0186"/>
    <s v="indebuurt0186"/>
    <m/>
    <m/>
    <m/>
    <m/>
    <m/>
    <m/>
    <m/>
    <m/>
    <s v="No"/>
    <n v="63"/>
    <m/>
    <m/>
    <x v="1"/>
    <d v="2019-01-03T08:00:24.000"/>
    <s v="Laatste kans: de ijsbaan in Oud-Beijerland gaat binnenkort dicht - https://t.co/4puAUNkiQX https://t.co/VA1e4PLhl5"/>
    <s v="https://indebuurt.nl/hoekschewaard/doen/laatste-kans-de-ijsbaan-in-oud-beijerland-gaat-binnenkort-dicht~54430/?utm_source=twitter&amp;utm_medium=tweet"/>
    <s v="indebuurt.nl"/>
    <x v="0"/>
    <s v="https://pbs.twimg.com/media/Dv-LUKqWwAE-V7z.jpg"/>
    <s v="https://pbs.twimg.com/media/Dv-LUKqWwAE-V7z.jpg"/>
    <x v="49"/>
    <s v="https://twitter.com/#!/indebuurt0186/status/1080735616457949184"/>
    <m/>
    <m/>
    <s v="1080735616457949184"/>
    <m/>
    <b v="0"/>
    <n v="0"/>
    <s v=""/>
    <b v="0"/>
    <s v="nl"/>
    <m/>
    <s v=""/>
    <b v="0"/>
    <n v="0"/>
    <s v=""/>
    <s v="indebuurt0186"/>
    <b v="0"/>
    <s v="1080735616457949184"/>
    <s v="Tweet"/>
    <n v="0"/>
    <n v="0"/>
    <m/>
    <m/>
    <m/>
    <m/>
    <m/>
    <m/>
    <m/>
    <m/>
    <n v="16"/>
    <s v="4"/>
    <s v="4"/>
    <n v="0"/>
    <n v="0"/>
    <n v="0"/>
    <n v="0"/>
    <n v="0"/>
    <n v="0"/>
    <n v="10"/>
    <n v="100"/>
    <n v="10"/>
  </r>
  <r>
    <s v="indebuurt0186"/>
    <s v="indebuurt0186"/>
    <m/>
    <m/>
    <m/>
    <m/>
    <m/>
    <m/>
    <m/>
    <m/>
    <s v="No"/>
    <n v="64"/>
    <m/>
    <m/>
    <x v="1"/>
    <d v="2019-01-13T14:29:11.000"/>
    <s v="Het verhaal van deze oliegigant begon in Oud-Beijerland - https://t.co/nkdKZcIASa https://t.co/kHpfF2kmmU"/>
    <s v="https://indebuurt.nl/hoekschewaard/bedrijvigheid/het-verhaal-van-deze-oliegigant-begon-in-oud-beijerland~54751/?utm_source=twitter&amp;utm_medium=tweet"/>
    <s v="indebuurt.nl"/>
    <x v="0"/>
    <s v="https://pbs.twimg.com/media/DwzEMktW0AIFub3.jpg"/>
    <s v="https://pbs.twimg.com/media/DwzEMktW0AIFub3.jpg"/>
    <x v="50"/>
    <s v="https://twitter.com/#!/indebuurt0186/status/1084457332715737089"/>
    <m/>
    <m/>
    <s v="1084457332715737089"/>
    <m/>
    <b v="0"/>
    <n v="1"/>
    <s v=""/>
    <b v="0"/>
    <s v="nl"/>
    <m/>
    <s v=""/>
    <b v="0"/>
    <n v="1"/>
    <s v=""/>
    <s v="indebuurt0186"/>
    <b v="0"/>
    <s v="1084457332715737089"/>
    <s v="Tweet"/>
    <n v="0"/>
    <n v="0"/>
    <m/>
    <m/>
    <m/>
    <m/>
    <m/>
    <m/>
    <m/>
    <m/>
    <n v="16"/>
    <s v="4"/>
    <s v="4"/>
    <n v="0"/>
    <n v="0"/>
    <n v="0"/>
    <n v="0"/>
    <n v="0"/>
    <n v="0"/>
    <n v="9"/>
    <n v="100"/>
    <n v="9"/>
  </r>
  <r>
    <s v="indebuurt0186"/>
    <s v="indebuurt0186"/>
    <m/>
    <m/>
    <m/>
    <m/>
    <m/>
    <m/>
    <m/>
    <m/>
    <s v="No"/>
    <n v="65"/>
    <m/>
    <m/>
    <x v="1"/>
    <d v="2019-01-14T14:54:02.000"/>
    <s v="Tof! In Oud-Beijerland opent een verzamelplek voor mensen met een creatief beroep - https://t.co/FBrVaaJERl https://t.co/Uivziyvc6D"/>
    <s v="https://indebuurt.nl/hoekschewaard/nieuws/tof-in-oud-beijerland-opent-een-verzamelplaats-voor-mensen-met-een-creatief-beroep~54896/?utm_source=twitter&amp;utm_medium=tweet"/>
    <s v="indebuurt.nl"/>
    <x v="0"/>
    <s v="https://pbs.twimg.com/media/Dw4TeheWsAAebnG.jpg"/>
    <s v="https://pbs.twimg.com/media/Dw4TeheWsAAebnG.jpg"/>
    <x v="51"/>
    <s v="https://twitter.com/#!/indebuurt0186/status/1084825977564352514"/>
    <m/>
    <m/>
    <s v="1084825977564352514"/>
    <m/>
    <b v="0"/>
    <n v="1"/>
    <s v=""/>
    <b v="0"/>
    <s v="nl"/>
    <m/>
    <s v=""/>
    <b v="0"/>
    <n v="1"/>
    <s v=""/>
    <s v="indebuurt0186"/>
    <b v="0"/>
    <s v="1084825977564352514"/>
    <s v="Tweet"/>
    <n v="0"/>
    <n v="0"/>
    <m/>
    <m/>
    <m/>
    <m/>
    <m/>
    <m/>
    <m/>
    <m/>
    <n v="16"/>
    <s v="4"/>
    <s v="4"/>
    <n v="0"/>
    <n v="0"/>
    <n v="0"/>
    <n v="0"/>
    <n v="0"/>
    <n v="0"/>
    <n v="13"/>
    <n v="100"/>
    <n v="13"/>
  </r>
  <r>
    <s v="3goudzoekers"/>
    <s v="indebuurt0186"/>
    <m/>
    <m/>
    <m/>
    <m/>
    <m/>
    <m/>
    <m/>
    <m/>
    <s v="No"/>
    <n v="66"/>
    <m/>
    <m/>
    <x v="0"/>
    <d v="2019-01-14T18:10:31.000"/>
    <s v="RT @indebuurt0186: Tof! In Oud-Beijerland opent een verzamelplek voor mensen met een creatief beroep - https://t.co/FBrVaaJERl https://t.co…"/>
    <s v="https://indebuurt.nl/hoekschewaard/nieuws/tof-in-oud-beijerland-opent-een-verzamelplaats-voor-mensen-met-een-creatief-beroep~54896/?utm_source=twitter&amp;utm_medium=tweet"/>
    <s v="indebuurt.nl"/>
    <x v="0"/>
    <m/>
    <s v="http://pbs.twimg.com/profile_images/986854228441387009/PZSWMXq-_normal.jpg"/>
    <x v="52"/>
    <s v="https://twitter.com/#!/3goudzoekers/status/1084875422255538178"/>
    <m/>
    <m/>
    <s v="1084875422255538178"/>
    <m/>
    <b v="0"/>
    <n v="0"/>
    <s v=""/>
    <b v="0"/>
    <s v="nl"/>
    <m/>
    <s v=""/>
    <b v="0"/>
    <n v="1"/>
    <s v="1084825977564352514"/>
    <s v="Twitter for Android"/>
    <b v="0"/>
    <s v="1084825977564352514"/>
    <s v="Tweet"/>
    <n v="0"/>
    <n v="0"/>
    <m/>
    <m/>
    <m/>
    <m/>
    <m/>
    <m/>
    <m/>
    <m/>
    <n v="1"/>
    <s v="4"/>
    <s v="4"/>
    <n v="0"/>
    <n v="0"/>
    <n v="0"/>
    <n v="0"/>
    <n v="0"/>
    <n v="0"/>
    <n v="15"/>
    <n v="100"/>
    <n v="15"/>
  </r>
  <r>
    <s v="hoekschewaardnl"/>
    <s v="hoekschewaardnl"/>
    <m/>
    <m/>
    <m/>
    <m/>
    <m/>
    <m/>
    <m/>
    <m/>
    <s v="No"/>
    <n v="67"/>
    <m/>
    <m/>
    <x v="1"/>
    <d v="2018-12-06T18:03:32.000"/>
    <s v="Kerstmarkt in Oud-Beijerland https://t.co/2hJIKTWApe #hoekschewaard #nieuws https://t.co/NyizmA0mf0"/>
    <s v="https://www.hoekschewaard.nl/nl/nieuws/kerstmarkt-in-oud-beijerland/2903"/>
    <s v="hoekschewaard.nl"/>
    <x v="6"/>
    <s v="https://pbs.twimg.com/media/DtwI1_FWwAA-qlq.jpg"/>
    <s v="https://pbs.twimg.com/media/DtwI1_FWwAA-qlq.jpg"/>
    <x v="53"/>
    <s v="https://twitter.com/#!/hoekschewaardnl/status/1070740537051963394"/>
    <m/>
    <m/>
    <s v="1070740537051963394"/>
    <m/>
    <b v="0"/>
    <n v="0"/>
    <s v=""/>
    <b v="0"/>
    <s v="nl"/>
    <m/>
    <s v=""/>
    <b v="0"/>
    <n v="0"/>
    <s v=""/>
    <s v="Hoekschewaard2017"/>
    <b v="0"/>
    <s v="1070740537051963394"/>
    <s v="Tweet"/>
    <n v="0"/>
    <n v="0"/>
    <m/>
    <m/>
    <m/>
    <m/>
    <m/>
    <m/>
    <m/>
    <m/>
    <n v="3"/>
    <s v="1"/>
    <s v="1"/>
    <n v="0"/>
    <n v="0"/>
    <n v="0"/>
    <n v="0"/>
    <n v="0"/>
    <n v="0"/>
    <n v="6"/>
    <n v="100"/>
    <n v="6"/>
  </r>
  <r>
    <s v="hoekschewaardnl"/>
    <s v="hoekschewaardnl"/>
    <m/>
    <m/>
    <m/>
    <m/>
    <m/>
    <m/>
    <m/>
    <m/>
    <s v="No"/>
    <n v="68"/>
    <m/>
    <m/>
    <x v="1"/>
    <d v="2019-01-08T16:03:55.000"/>
    <s v="Start cursus Eerste Hulp aan Kinderen in Oud-Beijerland https://t.co/9KOj2zbrV8 #hoekschewaard #nieuws https://t.co/RF2xsF8jkC"/>
    <s v="https://www.hoekschewaard.nl/nl/nieuws/start-cursus-eerste-hulp-aan-kinderen-in-oud-beijerland/2992"/>
    <s v="hoekschewaard.nl"/>
    <x v="6"/>
    <s v="https://pbs.twimg.com/media/DwZp7sXXcAAoq9e.jpg"/>
    <s v="https://pbs.twimg.com/media/DwZp7sXXcAAoq9e.jpg"/>
    <x v="54"/>
    <s v="https://twitter.com/#!/hoekschewaardnl/status/1082669236911247365"/>
    <m/>
    <m/>
    <s v="1082669236911247365"/>
    <m/>
    <b v="0"/>
    <n v="0"/>
    <s v=""/>
    <b v="0"/>
    <s v="nl"/>
    <m/>
    <s v=""/>
    <b v="0"/>
    <n v="0"/>
    <s v=""/>
    <s v="Hoekschewaard2017"/>
    <b v="0"/>
    <s v="1082669236911247365"/>
    <s v="Tweet"/>
    <n v="0"/>
    <n v="0"/>
    <m/>
    <m/>
    <m/>
    <m/>
    <m/>
    <m/>
    <m/>
    <m/>
    <n v="3"/>
    <s v="1"/>
    <s v="1"/>
    <n v="0"/>
    <n v="0"/>
    <n v="0"/>
    <n v="0"/>
    <n v="0"/>
    <n v="0"/>
    <n v="11"/>
    <n v="100"/>
    <n v="11"/>
  </r>
  <r>
    <s v="hoekschewaardnl"/>
    <s v="hoekschewaardnl"/>
    <m/>
    <m/>
    <m/>
    <m/>
    <m/>
    <m/>
    <m/>
    <m/>
    <s v="No"/>
    <n v="69"/>
    <m/>
    <m/>
    <x v="1"/>
    <d v="2019-01-16T12:45:23.000"/>
    <s v="Dames DVO uit Oud-Beijerland zijn het nieuwe jaar goed gestart https://t.co/9afWUVusq4 #hoekschewaard #nieuws https://t.co/nEQKwWNSvz"/>
    <s v="https://www.hoekschewaard.nl/nl/nieuws/dames-dvo-uit-oud-beijerland-zijn-het-nieuwe-jaar-goed-gestart/3018"/>
    <s v="hoekschewaard.nl"/>
    <x v="6"/>
    <s v="https://pbs.twimg.com/media/DxCJNcRXgAAz4CS.jpg"/>
    <s v="https://pbs.twimg.com/media/DxCJNcRXgAAz4CS.jpg"/>
    <x v="55"/>
    <s v="https://twitter.com/#!/hoekschewaardnl/status/1085518376368254976"/>
    <m/>
    <m/>
    <s v="1085518376368254976"/>
    <m/>
    <b v="0"/>
    <n v="0"/>
    <s v=""/>
    <b v="0"/>
    <s v="nl"/>
    <m/>
    <s v=""/>
    <b v="0"/>
    <n v="0"/>
    <s v=""/>
    <s v="Hoekschewaard2017"/>
    <b v="0"/>
    <s v="1085518376368254976"/>
    <s v="Tweet"/>
    <n v="0"/>
    <n v="0"/>
    <m/>
    <m/>
    <m/>
    <m/>
    <m/>
    <m/>
    <m/>
    <m/>
    <n v="3"/>
    <s v="1"/>
    <s v="1"/>
    <n v="0"/>
    <n v="0"/>
    <n v="0"/>
    <n v="0"/>
    <n v="0"/>
    <n v="0"/>
    <n v="13"/>
    <n v="100"/>
    <n v="13"/>
  </r>
  <r>
    <s v="hoekschewaard_n"/>
    <s v="hoekschewaard_n"/>
    <m/>
    <m/>
    <m/>
    <m/>
    <m/>
    <m/>
    <m/>
    <m/>
    <s v="No"/>
    <n v="70"/>
    <m/>
    <m/>
    <x v="1"/>
    <d v="2018-11-01T03:36:19.000"/>
    <s v="Stichting Nu uitgeroepen tot de dorpsheld van Numansdorp https://t.co/tFpeKCVWfR Na de eerdere dorpshelden van Nieuw-Beijerland, #Strijen, #Piershil en Oud-Beijerland heeft de #VVD Hoeksche waard Stichting..."/>
    <s v="https://drimble.nl/regio/zuid-holland/hoeksche-waard/55404235/stichting-nu-uitgeroepen-tot-de-dorpsheld-van-numansdorp.html"/>
    <s v="drimble.nl"/>
    <x v="7"/>
    <m/>
    <s v="http://pbs.twimg.com/profile_images/1258862154/hoekschewaard_normal.jpg"/>
    <x v="56"/>
    <s v="https://twitter.com/#!/hoekschewaard_n/status/1057838722945814528"/>
    <m/>
    <m/>
    <s v="1057838722945814528"/>
    <m/>
    <b v="0"/>
    <n v="0"/>
    <s v=""/>
    <b v="0"/>
    <s v="nl"/>
    <m/>
    <s v=""/>
    <b v="0"/>
    <n v="0"/>
    <s v=""/>
    <s v="IFTTT"/>
    <b v="0"/>
    <s v="1057838722945814528"/>
    <s v="Tweet"/>
    <n v="0"/>
    <n v="0"/>
    <m/>
    <m/>
    <m/>
    <m/>
    <m/>
    <m/>
    <m/>
    <m/>
    <n v="99"/>
    <s v="1"/>
    <s v="1"/>
    <n v="0"/>
    <n v="0"/>
    <n v="0"/>
    <n v="0"/>
    <n v="0"/>
    <n v="0"/>
    <n v="26"/>
    <n v="100"/>
    <n v="26"/>
  </r>
  <r>
    <s v="hoekschewaard_n"/>
    <s v="hoekschewaard_n"/>
    <m/>
    <m/>
    <m/>
    <m/>
    <m/>
    <m/>
    <m/>
    <m/>
    <s v="No"/>
    <n v="71"/>
    <m/>
    <m/>
    <x v="1"/>
    <d v="2018-11-01T13:11:27.000"/>
    <s v="Ondertekening intentieverklaring multifunctionele accommodatie ´Boezem &amp;amp; Co´ https://t.co/6UArOKKJeR Oud-Beijerland - In de Burgerzaal van het gemeentehuis ontmoette wethouder Piet van Leenen deze week een wel heel gemêleerd..."/>
    <s v="https://drimble.nl/regio/zuid-holland/hoeksche-waard/55419024/ondertekening-intentieverklaring-multifunctionele-accommodatie-boezem-co.html"/>
    <s v="drimble.nl"/>
    <x v="0"/>
    <m/>
    <s v="http://pbs.twimg.com/profile_images/1258862154/hoekschewaard_normal.jpg"/>
    <x v="57"/>
    <s v="https://twitter.com/#!/hoekschewaard_n/status/1057983456930603009"/>
    <m/>
    <m/>
    <s v="1057983456930603009"/>
    <m/>
    <b v="0"/>
    <n v="0"/>
    <s v=""/>
    <b v="0"/>
    <s v="nl"/>
    <m/>
    <s v=""/>
    <b v="0"/>
    <n v="0"/>
    <s v=""/>
    <s v="IFTTT"/>
    <b v="0"/>
    <s v="1057983456930603009"/>
    <s v="Tweet"/>
    <n v="0"/>
    <n v="0"/>
    <m/>
    <m/>
    <m/>
    <m/>
    <m/>
    <m/>
    <m/>
    <m/>
    <n v="99"/>
    <s v="1"/>
    <s v="1"/>
    <n v="0"/>
    <n v="0"/>
    <n v="0"/>
    <n v="0"/>
    <n v="0"/>
    <n v="0"/>
    <n v="26"/>
    <n v="100"/>
    <n v="26"/>
  </r>
  <r>
    <s v="hoekschewaard_n"/>
    <s v="hoekschewaard_n"/>
    <m/>
    <m/>
    <m/>
    <m/>
    <m/>
    <m/>
    <m/>
    <m/>
    <s v="No"/>
    <n v="72"/>
    <m/>
    <m/>
    <x v="1"/>
    <d v="2018-11-05T11:07:15.000"/>
    <s v="Progressief HW: maak ijsbaan gratis voor iedereen https://t.co/XLjueRQBwG De kunstijsbaan die deze winter op De Vliet in het centrum van Oud-Beijerland wordt opgebouwd moet altijd gratis toegankelijk..."/>
    <s v="https://drimble.nl/regio/zuid-holland/hoeksche-waard/55501762/progressief-hw-maak-ijsbaan-gratis-voor-iedereen.html"/>
    <s v="drimble.nl"/>
    <x v="0"/>
    <m/>
    <s v="http://pbs.twimg.com/profile_images/1258862154/hoekschewaard_normal.jpg"/>
    <x v="58"/>
    <s v="https://twitter.com/#!/hoekschewaard_n/status/1059401752481533954"/>
    <m/>
    <m/>
    <s v="1059401752481533954"/>
    <m/>
    <b v="0"/>
    <n v="0"/>
    <s v=""/>
    <b v="0"/>
    <s v="nl"/>
    <m/>
    <s v=""/>
    <b v="0"/>
    <n v="0"/>
    <s v=""/>
    <s v="IFTTT"/>
    <b v="0"/>
    <s v="1059401752481533954"/>
    <s v="Tweet"/>
    <n v="0"/>
    <n v="0"/>
    <m/>
    <m/>
    <m/>
    <m/>
    <m/>
    <m/>
    <m/>
    <m/>
    <n v="99"/>
    <s v="1"/>
    <s v="1"/>
    <n v="0"/>
    <n v="0"/>
    <n v="1"/>
    <n v="3.7037037037037037"/>
    <n v="0"/>
    <n v="0"/>
    <n v="26"/>
    <n v="96.29629629629629"/>
    <n v="27"/>
  </r>
  <r>
    <s v="hoekschewaard_n"/>
    <s v="hoekschewaard_n"/>
    <m/>
    <m/>
    <m/>
    <m/>
    <m/>
    <m/>
    <m/>
    <m/>
    <s v="No"/>
    <n v="73"/>
    <m/>
    <m/>
    <x v="1"/>
    <d v="2018-11-05T19:27:27.000"/>
    <s v="Minister #CarolaSchouten: serieus tussen het fruit, olijk op het schoolplein https://t.co/ehc2qBdrSJ #CarolaSchouten liet vanmiddag bij haar bezoek aan Oud-Beijerland twee kanten van zichzelf zien. De minister was Landbouw,..."/>
    <s v="https://drimble.nl/regio/zuid-holland/hoeksche-waard/55515593/minister-carola-schouten-serieus-tussen-het-fruit-olijk-op-het-schoolplein.html"/>
    <s v="drimble.nl"/>
    <x v="8"/>
    <m/>
    <s v="http://pbs.twimg.com/profile_images/1258862154/hoekschewaard_normal.jpg"/>
    <x v="59"/>
    <s v="https://twitter.com/#!/hoekschewaard_n/status/1059527634525282304"/>
    <m/>
    <m/>
    <s v="1059527634525282304"/>
    <m/>
    <b v="0"/>
    <n v="0"/>
    <s v=""/>
    <b v="0"/>
    <s v="nl"/>
    <m/>
    <s v=""/>
    <b v="0"/>
    <n v="0"/>
    <s v=""/>
    <s v="IFTTT"/>
    <b v="0"/>
    <s v="1059527634525282304"/>
    <s v="Tweet"/>
    <n v="0"/>
    <n v="0"/>
    <m/>
    <m/>
    <m/>
    <m/>
    <m/>
    <m/>
    <m/>
    <m/>
    <n v="99"/>
    <s v="1"/>
    <s v="1"/>
    <n v="0"/>
    <n v="0"/>
    <n v="0"/>
    <n v="0"/>
    <n v="0"/>
    <n v="0"/>
    <n v="28"/>
    <n v="100"/>
    <n v="28"/>
  </r>
  <r>
    <s v="hoekschewaard_n"/>
    <s v="hoekschewaard_n"/>
    <m/>
    <m/>
    <m/>
    <m/>
    <m/>
    <m/>
    <m/>
    <m/>
    <s v="No"/>
    <n v="74"/>
    <m/>
    <m/>
    <x v="1"/>
    <d v="2018-11-06T11:07:13.000"/>
    <s v="Drie nieuwe winkels in Voorwinden-pand https://t.co/tgmnwBT1PD Het winkelpand van Voorwinden aan de Scheepmakershaven in Oud-Beijerland raakt voller en voller. Volgende maand openen Stefan..."/>
    <s v="https://drimble.nl/regio/zuid-holland/hoeksche-waard/55601259/drie-nieuwe-winkels-in-voorwinden-pand.html"/>
    <s v="drimble.nl"/>
    <x v="0"/>
    <m/>
    <s v="http://pbs.twimg.com/profile_images/1258862154/hoekschewaard_normal.jpg"/>
    <x v="60"/>
    <s v="https://twitter.com/#!/hoekschewaard_n/status/1059764134705852416"/>
    <m/>
    <m/>
    <s v="1059764134705852416"/>
    <m/>
    <b v="0"/>
    <n v="0"/>
    <s v=""/>
    <b v="0"/>
    <s v="nl"/>
    <m/>
    <s v=""/>
    <b v="0"/>
    <n v="0"/>
    <s v=""/>
    <s v="IFTTT"/>
    <b v="0"/>
    <s v="1059764134705852416"/>
    <s v="Tweet"/>
    <n v="0"/>
    <n v="0"/>
    <m/>
    <m/>
    <m/>
    <m/>
    <m/>
    <m/>
    <m/>
    <m/>
    <n v="99"/>
    <s v="1"/>
    <s v="1"/>
    <n v="0"/>
    <n v="0"/>
    <n v="0"/>
    <n v="0"/>
    <n v="0"/>
    <n v="0"/>
    <n v="24"/>
    <n v="100"/>
    <n v="24"/>
  </r>
  <r>
    <s v="hoekschewaard_n"/>
    <s v="hoekschewaard_n"/>
    <m/>
    <m/>
    <m/>
    <m/>
    <m/>
    <m/>
    <m/>
    <m/>
    <s v="No"/>
    <n v="75"/>
    <m/>
    <m/>
    <x v="1"/>
    <d v="2018-11-06T20:32:56.000"/>
    <s v="Luchtoorlog monument in Oud-Beijerland opgeknapt! https://t.co/SBAjtoY8q2 Oud-Beijerland - Vandaag zijn rondom de paal van het Hoeksche Waard luchtoorlog monument in Oud-Beijerland posters aangebracht..."/>
    <s v="https://drimble.nl/regio/zuid-holland/hoeksche-waard/55616421/luchtoorlog-monument-in-oud-beijerland-opgeknapt.html"/>
    <s v="drimble.nl"/>
    <x v="0"/>
    <m/>
    <s v="http://pbs.twimg.com/profile_images/1258862154/hoekschewaard_normal.jpg"/>
    <x v="61"/>
    <s v="https://twitter.com/#!/hoekschewaard_n/status/1059906500313997312"/>
    <m/>
    <m/>
    <s v="1059906500313997312"/>
    <m/>
    <b v="0"/>
    <n v="0"/>
    <s v=""/>
    <b v="0"/>
    <s v="nl"/>
    <m/>
    <s v=""/>
    <b v="0"/>
    <n v="0"/>
    <s v=""/>
    <s v="IFTTT"/>
    <b v="0"/>
    <s v="1059906500313997312"/>
    <s v="Tweet"/>
    <n v="0"/>
    <n v="0"/>
    <m/>
    <m/>
    <m/>
    <m/>
    <m/>
    <m/>
    <m/>
    <m/>
    <n v="99"/>
    <s v="1"/>
    <s v="1"/>
    <n v="0"/>
    <n v="0"/>
    <n v="0"/>
    <n v="0"/>
    <n v="0"/>
    <n v="0"/>
    <n v="24"/>
    <n v="100"/>
    <n v="24"/>
  </r>
  <r>
    <s v="hoekschewaard_n"/>
    <s v="hoekschewaard_n"/>
    <m/>
    <m/>
    <m/>
    <m/>
    <m/>
    <m/>
    <m/>
    <m/>
    <s v="No"/>
    <n v="76"/>
    <m/>
    <m/>
    <x v="1"/>
    <d v="2018-11-07T12:38:08.000"/>
    <s v="Nationale vlaggen als eerbetoon gesneuvelde piloten in de #TweedeWereldoorlog https://t.co/COP4Iqqqa0 Acht nationale vlaggen zijn gisterochtend op het monument ´Luchtoorlog Hoeksche Waard 1940-1945´ in Oud-Beijerland..."/>
    <s v="https://drimble.nl/regio/zuid-holland/hoeksche-waard/55631731/nationale-vlaggen-als-eerbetoon-gesneuvelde-piloten-in-de-tweede-wereldoorlog.html"/>
    <s v="drimble.nl"/>
    <x v="9"/>
    <m/>
    <s v="http://pbs.twimg.com/profile_images/1258862154/hoekschewaard_normal.jpg"/>
    <x v="62"/>
    <s v="https://twitter.com/#!/hoekschewaard_n/status/1060149401090490370"/>
    <m/>
    <m/>
    <s v="1060149401090490370"/>
    <m/>
    <b v="0"/>
    <n v="0"/>
    <s v=""/>
    <b v="0"/>
    <s v="nl"/>
    <m/>
    <s v=""/>
    <b v="0"/>
    <n v="0"/>
    <s v=""/>
    <s v="IFTTT"/>
    <b v="0"/>
    <s v="1060149401090490370"/>
    <s v="Tweet"/>
    <n v="0"/>
    <n v="0"/>
    <m/>
    <m/>
    <m/>
    <m/>
    <m/>
    <m/>
    <m/>
    <m/>
    <n v="99"/>
    <s v="1"/>
    <s v="1"/>
    <n v="0"/>
    <n v="0"/>
    <n v="0"/>
    <n v="0"/>
    <n v="0"/>
    <n v="0"/>
    <n v="25"/>
    <n v="100"/>
    <n v="25"/>
  </r>
  <r>
    <s v="hoekschewaard_n"/>
    <s v="hoekschewaard_n"/>
    <m/>
    <m/>
    <m/>
    <m/>
    <m/>
    <m/>
    <m/>
    <m/>
    <s v="No"/>
    <n v="77"/>
    <m/>
    <m/>
    <x v="1"/>
    <d v="2018-11-09T10:43:15.000"/>
    <s v="Akkerbouw en duurzaamheid. Hoe zit dat precies' https://t.co/MeStqrakjb De Protestantse Gemeente De Open Hof te Oud-Beijerland heeft het predicaat 'Groene Kerk'..."/>
    <s v="https://drimble.nl/regio/zuid-holland/hoeksche-waard/55680325/akkerbouw-en-duurzaamheid-hoe-zit-dat-precies.html"/>
    <s v="drimble.nl"/>
    <x v="0"/>
    <m/>
    <s v="http://pbs.twimg.com/profile_images/1258862154/hoekschewaard_normal.jpg"/>
    <x v="63"/>
    <s v="https://twitter.com/#!/hoekschewaard_n/status/1060845265790427137"/>
    <m/>
    <m/>
    <s v="1060845265790427137"/>
    <m/>
    <b v="0"/>
    <n v="0"/>
    <s v=""/>
    <b v="0"/>
    <s v="nl"/>
    <m/>
    <s v=""/>
    <b v="0"/>
    <n v="0"/>
    <s v=""/>
    <s v="IFTTT"/>
    <b v="0"/>
    <s v="1060845265790427137"/>
    <s v="Tweet"/>
    <n v="0"/>
    <n v="0"/>
    <m/>
    <m/>
    <m/>
    <m/>
    <m/>
    <m/>
    <m/>
    <m/>
    <n v="99"/>
    <s v="1"/>
    <s v="1"/>
    <n v="0"/>
    <n v="0"/>
    <n v="0"/>
    <n v="0"/>
    <n v="0"/>
    <n v="0"/>
    <n v="21"/>
    <n v="100"/>
    <n v="21"/>
  </r>
  <r>
    <s v="hoekschewaard_n"/>
    <s v="hoekschewaard_n"/>
    <m/>
    <m/>
    <m/>
    <m/>
    <m/>
    <m/>
    <m/>
    <m/>
    <s v="No"/>
    <n v="78"/>
    <m/>
    <m/>
    <x v="1"/>
    <d v="2018-11-09T12:13:18.000"/>
    <s v="Jongeren kiezen 6 partijen uit voor het JongerenDebat Hoeksche Waard. 6 partijen mogen niet mee doen! Cromstrijen 98 HW gaf geen... https://t.co/SCUZUM3QWj Hoeksche Waard - Jongeren van Havo 4 klassen van het Hoeksch Lyceum uit Oud-Beijerland hebben in de afgelopen weken een ac…"/>
    <s v="https://drimble.nl/regio/zuid-holland/hoeksche-waard/55683931/jongeren-kiezen-6-partijen-uit-voor-het-jongerendebat-hoeksche-waard-6-partijen-mogen-niet-mee-doen-cromstrijen-98-hw-gaf-geen.html"/>
    <s v="drimble.nl"/>
    <x v="0"/>
    <m/>
    <s v="http://pbs.twimg.com/profile_images/1258862154/hoekschewaard_normal.jpg"/>
    <x v="64"/>
    <s v="https://twitter.com/#!/hoekschewaard_n/status/1060867928566968331"/>
    <m/>
    <m/>
    <s v="1060867928566968331"/>
    <m/>
    <b v="0"/>
    <n v="0"/>
    <s v=""/>
    <b v="0"/>
    <s v="nl"/>
    <m/>
    <s v=""/>
    <b v="0"/>
    <n v="0"/>
    <s v=""/>
    <s v="IFTTT"/>
    <b v="0"/>
    <s v="1060867928566968331"/>
    <s v="Tweet"/>
    <n v="0"/>
    <n v="0"/>
    <m/>
    <m/>
    <m/>
    <m/>
    <m/>
    <m/>
    <m/>
    <m/>
    <n v="99"/>
    <s v="1"/>
    <s v="1"/>
    <n v="0"/>
    <n v="0"/>
    <n v="0"/>
    <n v="0"/>
    <n v="0"/>
    <n v="0"/>
    <n v="42"/>
    <n v="100"/>
    <n v="42"/>
  </r>
  <r>
    <s v="hoekschewaard_n"/>
    <s v="hoekschewaard_n"/>
    <m/>
    <m/>
    <m/>
    <m/>
    <m/>
    <m/>
    <m/>
    <m/>
    <s v="No"/>
    <n v="79"/>
    <m/>
    <m/>
    <x v="1"/>
    <d v="2018-11-09T13:58:30.000"/>
    <s v="Auto te water aan de H.B.S. Laan in Oud-Beijerland https://t.co/vLzZYsRI4H Oud-Beijerland - Aan de H.B.S.-Laan in Oud-Beijerland is op vrijdagmiddag 9 november een auto van de afrit afgegleden. Vermoedelijk..."/>
    <s v="https://drimble.nl/regio/zuid-holland/hoeksche-waard/55686750/auto-te-water-aan-de-hbs-laan-in-oud-beijerland.html"/>
    <s v="drimble.nl"/>
    <x v="0"/>
    <m/>
    <s v="http://pbs.twimg.com/profile_images/1258862154/hoekschewaard_normal.jpg"/>
    <x v="65"/>
    <s v="https://twitter.com/#!/hoekschewaard_n/status/1060894399910080513"/>
    <m/>
    <m/>
    <s v="1060894399910080513"/>
    <m/>
    <b v="0"/>
    <n v="0"/>
    <s v=""/>
    <b v="0"/>
    <s v="nl"/>
    <m/>
    <s v=""/>
    <b v="0"/>
    <n v="0"/>
    <s v=""/>
    <s v="IFTTT"/>
    <b v="0"/>
    <s v="1060894399910080513"/>
    <s v="Tweet"/>
    <n v="0"/>
    <n v="0"/>
    <m/>
    <m/>
    <m/>
    <m/>
    <m/>
    <m/>
    <m/>
    <m/>
    <n v="99"/>
    <s v="1"/>
    <s v="1"/>
    <n v="0"/>
    <n v="0"/>
    <n v="0"/>
    <n v="0"/>
    <n v="0"/>
    <n v="0"/>
    <n v="35"/>
    <n v="100"/>
    <n v="35"/>
  </r>
  <r>
    <s v="hoekschewaard_n"/>
    <s v="hoekschewaard_n"/>
    <m/>
    <m/>
    <m/>
    <m/>
    <m/>
    <m/>
    <m/>
    <m/>
    <s v="No"/>
    <n v="80"/>
    <m/>
    <m/>
    <x v="1"/>
    <d v="2018-11-10T13:13:41.000"/>
    <s v="Kranslegging tijdens herdenking bij het Luchtoorlog Hoeksche Waard ´40-´45 monument https://t.co/koSu4YAc3Z Oud-Beijerland - Namens de Hoeksche Waardse gemeenten legde de (loco)burgemeesters/wethouders Wethouder Piet van Leenen,..."/>
    <s v="https://drimble.nl/regio/zuid-holland/hoeksche-waard/55707060/kranslegging-tijdens-herdenking-bij-het-luchtoorlog-hoeksche-waard-40-45-monument.html"/>
    <s v="drimble.nl"/>
    <x v="0"/>
    <m/>
    <s v="http://pbs.twimg.com/profile_images/1258862154/hoekschewaard_normal.jpg"/>
    <x v="66"/>
    <s v="https://twitter.com/#!/hoekschewaard_n/status/1061245509946499072"/>
    <m/>
    <m/>
    <s v="1061245509946499072"/>
    <m/>
    <b v="0"/>
    <n v="0"/>
    <s v=""/>
    <b v="0"/>
    <s v="nl"/>
    <m/>
    <s v=""/>
    <b v="0"/>
    <n v="0"/>
    <s v=""/>
    <s v="IFTTT"/>
    <b v="0"/>
    <s v="1061245509946499072"/>
    <s v="Tweet"/>
    <n v="0"/>
    <n v="0"/>
    <m/>
    <m/>
    <m/>
    <m/>
    <m/>
    <m/>
    <m/>
    <m/>
    <n v="99"/>
    <s v="1"/>
    <s v="1"/>
    <n v="0"/>
    <n v="0"/>
    <n v="0"/>
    <n v="0"/>
    <n v="0"/>
    <n v="0"/>
    <n v="27"/>
    <n v="100"/>
    <n v="27"/>
  </r>
  <r>
    <s v="hoekschewaard_n"/>
    <s v="hoekschewaard_n"/>
    <m/>
    <m/>
    <m/>
    <m/>
    <m/>
    <m/>
    <m/>
    <m/>
    <s v="No"/>
    <n v="81"/>
    <m/>
    <m/>
    <x v="1"/>
    <d v="2018-11-13T14:57:12.000"/>
    <s v="Politie controleert op drugs en vuurwerk op Willem van Oranje en Actief College https://t.co/UHU6gIh5ru Oud-Beijerland - Vandaag vond er weer een drugsactie plaats op twee middelbare scholen op het eiland. Ditmaal op de “kleine”..."/>
    <s v="https://drimble.nl/regio/zuid-holland/hoeksche-waard/55774067/politie-controleert-op-drugs-en-vuurwerk-op-willem-van-oranje-en-actief-college.html"/>
    <s v="drimble.nl"/>
    <x v="0"/>
    <m/>
    <s v="http://pbs.twimg.com/profile_images/1258862154/hoekschewaard_normal.jpg"/>
    <x v="67"/>
    <s v="https://twitter.com/#!/hoekschewaard_n/status/1062358724499685377"/>
    <m/>
    <m/>
    <s v="1062358724499685377"/>
    <m/>
    <b v="0"/>
    <n v="0"/>
    <s v=""/>
    <b v="0"/>
    <s v="nl"/>
    <m/>
    <s v=""/>
    <b v="0"/>
    <n v="0"/>
    <s v=""/>
    <s v="IFTTT"/>
    <b v="0"/>
    <s v="1062358724499685377"/>
    <s v="Tweet"/>
    <n v="0"/>
    <n v="0"/>
    <m/>
    <m/>
    <m/>
    <m/>
    <m/>
    <m/>
    <m/>
    <m/>
    <n v="99"/>
    <s v="1"/>
    <s v="1"/>
    <n v="0"/>
    <n v="0"/>
    <n v="0"/>
    <n v="0"/>
    <n v="0"/>
    <n v="0"/>
    <n v="33"/>
    <n v="100"/>
    <n v="33"/>
  </r>
  <r>
    <s v="hoekschewaard_n"/>
    <s v="hoekschewaard_n"/>
    <m/>
    <m/>
    <m/>
    <m/>
    <m/>
    <m/>
    <m/>
    <m/>
    <s v="No"/>
    <n v="82"/>
    <m/>
    <m/>
    <x v="1"/>
    <d v="2018-11-14T11:15:14.000"/>
    <s v="#VVD wil taxi´s en groepsvervoer over busbaan N217 laten rijden https://t.co/Kob7MMLzDD De #VVD Hoeksche Waard wil dat de busbaan langs de N217 tussen #Heinenoord en Oud-Beijerland ook wordt opengesteld voor taxi´s..."/>
    <s v="https://drimble.nl/regio/zuid-holland/hoeksche-waard/55793310/vvd-wil-taxis-en-groepsvervoer-over-busbaan-n217-laten-rijden.html"/>
    <s v="drimble.nl"/>
    <x v="10"/>
    <m/>
    <s v="http://pbs.twimg.com/profile_images/1258862154/hoekschewaard_normal.jpg"/>
    <x v="68"/>
    <s v="https://twitter.com/#!/hoekschewaard_n/status/1062665253421543424"/>
    <m/>
    <m/>
    <s v="1062665253421543424"/>
    <m/>
    <b v="0"/>
    <n v="0"/>
    <s v=""/>
    <b v="0"/>
    <s v="nl"/>
    <m/>
    <s v=""/>
    <b v="0"/>
    <n v="0"/>
    <s v=""/>
    <s v="IFTTT"/>
    <b v="0"/>
    <s v="1062665253421543424"/>
    <s v="Tweet"/>
    <n v="0"/>
    <n v="0"/>
    <m/>
    <m/>
    <m/>
    <m/>
    <m/>
    <m/>
    <m/>
    <m/>
    <n v="99"/>
    <s v="1"/>
    <s v="1"/>
    <n v="0"/>
    <n v="0"/>
    <n v="0"/>
    <n v="0"/>
    <n v="0"/>
    <n v="0"/>
    <n v="33"/>
    <n v="100"/>
    <n v="33"/>
  </r>
  <r>
    <s v="hoekschewaard_n"/>
    <s v="hoekschewaard_n"/>
    <m/>
    <m/>
    <m/>
    <m/>
    <m/>
    <m/>
    <m/>
    <m/>
    <s v="No"/>
    <n v="83"/>
    <m/>
    <m/>
    <x v="1"/>
    <d v="2018-11-14T13:40:28.000"/>
    <s v="Informatieavond IJsbaan Oud-Beijerland https://t.co/bsaGVqFNnB Na een maandenlange voorbereiding en de nodige hobbels op de weg hebben de initiatiefnemers: Stichting Centrummanagement..."/>
    <s v="https://drimble.nl/regio/zuid-holland/hoeksche-waard/55797718/informatieavond-ijsbaan-oud-beijerland.html"/>
    <s v="drimble.nl"/>
    <x v="0"/>
    <m/>
    <s v="http://pbs.twimg.com/profile_images/1258862154/hoekschewaard_normal.jpg"/>
    <x v="69"/>
    <s v="https://twitter.com/#!/hoekschewaard_n/status/1062701802267627520"/>
    <m/>
    <m/>
    <s v="1062701802267627520"/>
    <m/>
    <b v="0"/>
    <n v="0"/>
    <s v=""/>
    <b v="0"/>
    <s v="nl"/>
    <m/>
    <s v=""/>
    <b v="0"/>
    <n v="0"/>
    <s v=""/>
    <s v="IFTTT"/>
    <b v="0"/>
    <s v="1062701802267627520"/>
    <s v="Tweet"/>
    <n v="0"/>
    <n v="0"/>
    <m/>
    <m/>
    <m/>
    <m/>
    <m/>
    <m/>
    <m/>
    <m/>
    <n v="99"/>
    <s v="1"/>
    <s v="1"/>
    <n v="0"/>
    <n v="0"/>
    <n v="0"/>
    <n v="0"/>
    <n v="0"/>
    <n v="0"/>
    <n v="20"/>
    <n v="100"/>
    <n v="20"/>
  </r>
  <r>
    <s v="hoekschewaard_n"/>
    <s v="hoekschewaard_n"/>
    <m/>
    <m/>
    <m/>
    <m/>
    <m/>
    <m/>
    <m/>
    <m/>
    <s v="No"/>
    <n v="84"/>
    <m/>
    <m/>
    <x v="1"/>
    <d v="2018-11-16T08:45:45.000"/>
    <s v="IJsbaan Oud-Beijerland is de halve kerstvakantie gratis https://t.co/90nqEb7Hyq De ijsbaan in het centrum van Oud-Beijerland is in de kerstvakantie zeven dagen gratis. Op de andere zeven dagen kost het 4 euro..."/>
    <s v="https://drimble.nl/regio/zuid-holland/hoeksche-waard/55839501/ijsbaan-oud-beijerland-is-de-halve-kerstvakantie-gratis.html"/>
    <s v="drimble.nl"/>
    <x v="0"/>
    <m/>
    <s v="http://pbs.twimg.com/profile_images/1258862154/hoekschewaard_normal.jpg"/>
    <x v="70"/>
    <s v="https://twitter.com/#!/hoekschewaard_n/status/1063352409068617728"/>
    <m/>
    <m/>
    <s v="1063352409068617728"/>
    <m/>
    <b v="0"/>
    <n v="0"/>
    <s v=""/>
    <b v="0"/>
    <s v="nl"/>
    <m/>
    <s v=""/>
    <b v="0"/>
    <n v="0"/>
    <s v=""/>
    <s v="IFTTT"/>
    <b v="0"/>
    <s v="1063352409068617728"/>
    <s v="Tweet"/>
    <n v="0"/>
    <n v="0"/>
    <m/>
    <m/>
    <m/>
    <m/>
    <m/>
    <m/>
    <m/>
    <m/>
    <n v="99"/>
    <s v="1"/>
    <s v="1"/>
    <n v="0"/>
    <n v="0"/>
    <n v="0"/>
    <n v="0"/>
    <n v="0"/>
    <n v="0"/>
    <n v="32"/>
    <n v="100"/>
    <n v="32"/>
  </r>
  <r>
    <s v="hoekschewaard_n"/>
    <s v="hoekschewaard_n"/>
    <m/>
    <m/>
    <m/>
    <m/>
    <m/>
    <m/>
    <m/>
    <m/>
    <s v="No"/>
    <n v="85"/>
    <m/>
    <m/>
    <x v="1"/>
    <d v="2018-11-16T10:50:33.000"/>
    <s v="Hoeksche Waard naar de stembus: wie wil wat' https://t.co/ueUt4RhoDP De tijd begint te tikken. Over vijf dagen gaan de inwoners van Binnenmaas, Cromstrijen, Korendijk, Oud-Beijerland en #Strijen..."/>
    <s v="https://drimble.nl/regio/zuid-holland/hoeksche-waard/55843575/hoeksche-waard-naar-de-stembus-wie-wil-wat.html"/>
    <s v="drimble.nl"/>
    <x v="11"/>
    <m/>
    <s v="http://pbs.twimg.com/profile_images/1258862154/hoekschewaard_normal.jpg"/>
    <x v="71"/>
    <s v="https://twitter.com/#!/hoekschewaard_n/status/1063383816277028865"/>
    <m/>
    <m/>
    <s v="1063383816277028865"/>
    <m/>
    <b v="0"/>
    <n v="0"/>
    <s v=""/>
    <b v="0"/>
    <s v="nl"/>
    <m/>
    <s v=""/>
    <b v="0"/>
    <n v="0"/>
    <s v=""/>
    <s v="IFTTT"/>
    <b v="0"/>
    <s v="1063383816277028865"/>
    <s v="Tweet"/>
    <n v="0"/>
    <n v="0"/>
    <m/>
    <m/>
    <m/>
    <m/>
    <m/>
    <m/>
    <m/>
    <m/>
    <n v="99"/>
    <s v="1"/>
    <s v="1"/>
    <n v="0"/>
    <n v="0"/>
    <n v="0"/>
    <n v="0"/>
    <n v="0"/>
    <n v="0"/>
    <n v="27"/>
    <n v="100"/>
    <n v="27"/>
  </r>
  <r>
    <s v="hoekschewaard_n"/>
    <s v="hoekschewaard_n"/>
    <m/>
    <m/>
    <m/>
    <m/>
    <m/>
    <m/>
    <m/>
    <m/>
    <s v="No"/>
    <n v="86"/>
    <m/>
    <m/>
    <x v="1"/>
    <d v="2018-11-16T12:40:08.000"/>
    <s v="#Sinterklaas morgen al in vier dorpen https://t.co/6oTRMQSPYM #Numansdorp, Oud-Beijerland, Nieuw-Beijerland en Zuid-Beijerland hebben dit jaar de primeur: #Sinterklaas komt als eerste aan in hun dorp...."/>
    <s v="https://drimble.nl/regio/zuid-holland/hoeksche-waard/55847035/sinterklaas-morgen-al-in-vier-dorpen.html"/>
    <s v="drimble.nl"/>
    <x v="12"/>
    <m/>
    <s v="http://pbs.twimg.com/profile_images/1258862154/hoekschewaard_normal.jpg"/>
    <x v="72"/>
    <s v="https://twitter.com/#!/hoekschewaard_n/status/1063411395629330433"/>
    <m/>
    <m/>
    <s v="1063411395629330433"/>
    <m/>
    <b v="0"/>
    <n v="0"/>
    <s v=""/>
    <b v="0"/>
    <s v="nl"/>
    <m/>
    <s v=""/>
    <b v="0"/>
    <n v="0"/>
    <s v=""/>
    <s v="IFTTT"/>
    <b v="0"/>
    <s v="1063411395629330433"/>
    <s v="Tweet"/>
    <n v="0"/>
    <n v="0"/>
    <m/>
    <m/>
    <m/>
    <m/>
    <m/>
    <m/>
    <m/>
    <m/>
    <n v="99"/>
    <s v="1"/>
    <s v="1"/>
    <n v="0"/>
    <n v="0"/>
    <n v="0"/>
    <n v="0"/>
    <n v="0"/>
    <n v="0"/>
    <n v="27"/>
    <n v="100"/>
    <n v="27"/>
  </r>
  <r>
    <s v="hoekschewaard_n"/>
    <s v="hoekschewaard_n"/>
    <m/>
    <m/>
    <m/>
    <m/>
    <m/>
    <m/>
    <m/>
    <m/>
    <s v="No"/>
    <n v="87"/>
    <m/>
    <m/>
    <x v="1"/>
    <d v="2018-11-17T22:34:25.000"/>
    <s v="Intocht #Sinterklaas in Oud-Beijerland geslaagd https://t.co/04C4gBtWQF Oud-Beijerland - Het is bijna 2 uur... vol verwachting klopt het hart van menig kind. Het is bijna zo ver: de intocht van Sinterklaas...."/>
    <s v="https://drimble.nl/regio/zuid-holland/hoeksche-waard/55874195/intocht-sinterklaas-in-oud-beijerland-geslaagd.html"/>
    <s v="drimble.nl"/>
    <x v="13"/>
    <m/>
    <s v="http://pbs.twimg.com/profile_images/1258862154/hoekschewaard_normal.jpg"/>
    <x v="73"/>
    <s v="https://twitter.com/#!/hoekschewaard_n/status/1063923337360011264"/>
    <m/>
    <m/>
    <s v="1063923337360011264"/>
    <m/>
    <b v="0"/>
    <n v="0"/>
    <s v=""/>
    <b v="0"/>
    <s v="nl"/>
    <m/>
    <s v=""/>
    <b v="0"/>
    <n v="0"/>
    <s v=""/>
    <s v="IFTTT"/>
    <b v="0"/>
    <s v="1063923337360011264"/>
    <s v="Tweet"/>
    <n v="0"/>
    <n v="0"/>
    <m/>
    <m/>
    <m/>
    <m/>
    <m/>
    <m/>
    <m/>
    <m/>
    <n v="99"/>
    <s v="1"/>
    <s v="1"/>
    <n v="0"/>
    <n v="0"/>
    <n v="0"/>
    <n v="0"/>
    <n v="0"/>
    <n v="0"/>
    <n v="30"/>
    <n v="100"/>
    <n v="30"/>
  </r>
  <r>
    <s v="hoekschewaard_n"/>
    <s v="hoekschewaard_n"/>
    <m/>
    <m/>
    <m/>
    <m/>
    <m/>
    <m/>
    <m/>
    <m/>
    <s v="No"/>
    <n v="88"/>
    <m/>
    <m/>
    <x v="1"/>
    <d v="2018-11-19T00:39:50.000"/>
    <s v="Inbreker aangehouden in buurtschap Zinkweg nabij Oud-Beijerland https://t.co/rqXvMz9WKS Oud-Beijerland - De #politie heeft in buurtschap Zinkweg op heterdaad een woninginbreker aangehouden nadat een oplettende..."/>
    <s v="https://drimble.nl/regio/zuid-holland/hoeksche-waard/55888523/inbreker-aangehouden-in-buurtschap-zinkweg-nabij-oud-beijerland.html"/>
    <s v="drimble.nl"/>
    <x v="14"/>
    <m/>
    <s v="http://pbs.twimg.com/profile_images/1258862154/hoekschewaard_normal.jpg"/>
    <x v="74"/>
    <s v="https://twitter.com/#!/hoekschewaard_n/status/1064317287438659584"/>
    <m/>
    <m/>
    <s v="1064317287438659584"/>
    <m/>
    <b v="0"/>
    <n v="0"/>
    <s v=""/>
    <b v="0"/>
    <s v="nl"/>
    <m/>
    <s v=""/>
    <b v="0"/>
    <n v="0"/>
    <s v=""/>
    <s v="IFTTT"/>
    <b v="0"/>
    <s v="1064317287438659584"/>
    <s v="Tweet"/>
    <n v="0"/>
    <n v="0"/>
    <m/>
    <m/>
    <m/>
    <m/>
    <m/>
    <m/>
    <m/>
    <m/>
    <n v="99"/>
    <s v="1"/>
    <s v="1"/>
    <n v="0"/>
    <n v="0"/>
    <n v="0"/>
    <n v="0"/>
    <n v="0"/>
    <n v="0"/>
    <n v="24"/>
    <n v="100"/>
    <n v="24"/>
  </r>
  <r>
    <s v="hoekschewaard_n"/>
    <s v="hoekschewaard_n"/>
    <m/>
    <m/>
    <m/>
    <m/>
    <m/>
    <m/>
    <m/>
    <m/>
    <s v="No"/>
    <n v="89"/>
    <m/>
    <m/>
    <x v="1"/>
    <d v="2018-11-19T16:11:30.000"/>
    <s v="Saxofonist Julian (17) wint twee Awards https://t.co/rdI1c2z1wJ Saxofonist Julian van der Linden (17) uit Oud-Beijerland, heeft afgelopen zondagmiddag de Classic Young Master Award 2018,..."/>
    <s v="https://drimble.nl/regio/zuid-holland/hoeksche-waard/55907101/saxofonist-julian-17-wint-twee-awards.html"/>
    <s v="drimble.nl"/>
    <x v="0"/>
    <m/>
    <s v="http://pbs.twimg.com/profile_images/1258862154/hoekschewaard_normal.jpg"/>
    <x v="75"/>
    <s v="https://twitter.com/#!/hoekschewaard_n/status/1064551751007768577"/>
    <m/>
    <m/>
    <s v="1064551751007768577"/>
    <m/>
    <b v="0"/>
    <n v="0"/>
    <s v=""/>
    <b v="0"/>
    <s v="nl"/>
    <m/>
    <s v=""/>
    <b v="0"/>
    <n v="0"/>
    <s v=""/>
    <s v="IFTTT"/>
    <b v="0"/>
    <s v="1064551751007768577"/>
    <s v="Tweet"/>
    <n v="0"/>
    <n v="0"/>
    <m/>
    <m/>
    <m/>
    <m/>
    <m/>
    <m/>
    <m/>
    <m/>
    <n v="99"/>
    <s v="1"/>
    <s v="1"/>
    <n v="4"/>
    <n v="16.666666666666668"/>
    <n v="0"/>
    <n v="0"/>
    <n v="0"/>
    <n v="0"/>
    <n v="20"/>
    <n v="83.33333333333333"/>
    <n v="24"/>
  </r>
  <r>
    <s v="hoekschewaard_n"/>
    <s v="hoekschewaard_n"/>
    <m/>
    <m/>
    <m/>
    <m/>
    <m/>
    <m/>
    <m/>
    <m/>
    <s v="No"/>
    <n v="90"/>
    <m/>
    <m/>
    <x v="1"/>
    <d v="2018-11-20T20:11:43.000"/>
    <s v="Kees van Pelt van Christenunie Hoeksche Waard : Roken rondom sportvelden moet snel verboden worden https://t.co/edz5IRHo1x Oud-Beijerland - Tijdens de raadsvergadering van afgelopen woensdag stelde raadslid Kees van Pelt en kandidaat nr 4 op de lijst..."/>
    <s v="https://drimble.nl/regio/zuid-holland/hoeksche-waard/55937393/kees-van-pelt-van-christenunie-hoeksche-waard-roken-rondom-sportvelden-moet-snel-verboden-worden.html"/>
    <s v="drimble.nl"/>
    <x v="0"/>
    <m/>
    <s v="http://pbs.twimg.com/profile_images/1258862154/hoekschewaard_normal.jpg"/>
    <x v="76"/>
    <s v="https://twitter.com/#!/hoekschewaard_n/status/1064974591410487296"/>
    <m/>
    <m/>
    <s v="1064974591410487296"/>
    <m/>
    <b v="0"/>
    <n v="0"/>
    <s v=""/>
    <b v="0"/>
    <s v="nl"/>
    <m/>
    <s v=""/>
    <b v="0"/>
    <n v="0"/>
    <s v=""/>
    <s v="IFTTT"/>
    <b v="0"/>
    <s v="1064974591410487296"/>
    <s v="Tweet"/>
    <n v="0"/>
    <n v="0"/>
    <m/>
    <m/>
    <m/>
    <m/>
    <m/>
    <m/>
    <m/>
    <m/>
    <n v="99"/>
    <s v="1"/>
    <s v="1"/>
    <n v="0"/>
    <n v="0"/>
    <n v="0"/>
    <n v="0"/>
    <n v="0"/>
    <n v="0"/>
    <n v="34"/>
    <n v="100"/>
    <n v="34"/>
  </r>
  <r>
    <s v="hoekschewaard_n"/>
    <s v="hoekschewaard_n"/>
    <m/>
    <m/>
    <m/>
    <m/>
    <m/>
    <m/>
    <m/>
    <m/>
    <s v="No"/>
    <n v="91"/>
    <m/>
    <m/>
    <x v="1"/>
    <d v="2018-11-21T18:12:06.000"/>
    <s v="N217 tussen Oud-Beijerland en #Puttershoek is dicht vanwege een ongeluk https://t.co/99vPonZhsc Hoeksche Waard - De N217 tussen Oud-Beijerland en #Puttershoek is sinds 17.20 uur in beide richting DICHT voor de aansluiting..."/>
    <s v="https://drimble.nl/regio/zuid-holland/hoeksche-waard/55960685/n217-tussen-oud-beijerland-en-puttershoek-is-dicht-vanwege-een-ongeluk.html"/>
    <s v="drimble.nl"/>
    <x v="15"/>
    <m/>
    <s v="http://pbs.twimg.com/profile_images/1258862154/hoekschewaard_normal.jpg"/>
    <x v="77"/>
    <s v="https://twitter.com/#!/hoekschewaard_n/status/1065306877972615169"/>
    <m/>
    <m/>
    <s v="1065306877972615169"/>
    <m/>
    <b v="0"/>
    <n v="0"/>
    <s v=""/>
    <b v="0"/>
    <s v="nl"/>
    <m/>
    <s v=""/>
    <b v="0"/>
    <n v="0"/>
    <s v=""/>
    <s v="IFTTT"/>
    <b v="0"/>
    <s v="1065306877972615169"/>
    <s v="Tweet"/>
    <n v="0"/>
    <n v="0"/>
    <m/>
    <m/>
    <m/>
    <m/>
    <m/>
    <m/>
    <m/>
    <m/>
    <n v="99"/>
    <s v="1"/>
    <s v="1"/>
    <n v="0"/>
    <n v="0"/>
    <n v="0"/>
    <n v="0"/>
    <n v="0"/>
    <n v="0"/>
    <n v="32"/>
    <n v="100"/>
    <n v="32"/>
  </r>
  <r>
    <s v="hoekschewaard_n"/>
    <s v="hoekschewaard_n"/>
    <m/>
    <m/>
    <m/>
    <m/>
    <m/>
    <m/>
    <m/>
    <m/>
    <s v="No"/>
    <n v="92"/>
    <m/>
    <m/>
    <x v="1"/>
    <d v="2018-11-22T10:31:10.000"/>
    <s v="Woonwagenbewoners in Oud-Beijerland willen vaste standplaats https://t.co/su8erjP23g Woonwagenbewoners in Oud-Beijerland willen een vaste standplaats. Dat vragen ze in een brief aan de raad."/>
    <s v="https://drimble.nl/regio/zuid-holland/hoeksche-waard/55973226/woonwagenbewoners-in-oud-beijerland-willen-vaste-standplaats.html"/>
    <s v="drimble.nl"/>
    <x v="0"/>
    <m/>
    <s v="http://pbs.twimg.com/profile_images/1258862154/hoekschewaard_normal.jpg"/>
    <x v="78"/>
    <s v="https://twitter.com/#!/hoekschewaard_n/status/1065553265989963776"/>
    <m/>
    <m/>
    <s v="1065553265989963776"/>
    <m/>
    <b v="0"/>
    <n v="0"/>
    <s v=""/>
    <b v="0"/>
    <s v="nl"/>
    <m/>
    <s v=""/>
    <b v="0"/>
    <n v="0"/>
    <s v=""/>
    <s v="IFTTT"/>
    <b v="0"/>
    <s v="1065553265989963776"/>
    <s v="Tweet"/>
    <n v="0"/>
    <n v="0"/>
    <m/>
    <m/>
    <m/>
    <m/>
    <m/>
    <m/>
    <m/>
    <m/>
    <n v="99"/>
    <s v="1"/>
    <s v="1"/>
    <n v="0"/>
    <n v="0"/>
    <n v="0"/>
    <n v="0"/>
    <n v="0"/>
    <n v="0"/>
    <n v="24"/>
    <n v="100"/>
    <n v="24"/>
  </r>
  <r>
    <s v="hoekschewaard_n"/>
    <s v="hoekschewaard_n"/>
    <m/>
    <m/>
    <m/>
    <m/>
    <m/>
    <m/>
    <m/>
    <m/>
    <s v="No"/>
    <n v="93"/>
    <m/>
    <m/>
    <x v="1"/>
    <d v="2018-11-23T12:30:20.000"/>
    <s v="Grote streetart expositie Oud-Beijerland https://t.co/303TYCtrIH Op zaterdag 1 december is er in Oud-Beijerland de Homebase Pop-Up Expo..."/>
    <s v="https://drimble.nl/regio/zuid-holland/hoeksche-waard/56002138/grote-streetart-expositie-oud-beijerland.html"/>
    <s v="drimble.nl"/>
    <x v="0"/>
    <m/>
    <s v="http://pbs.twimg.com/profile_images/1258862154/hoekschewaard_normal.jpg"/>
    <x v="79"/>
    <s v="https://twitter.com/#!/hoekschewaard_n/status/1065945642143494144"/>
    <m/>
    <m/>
    <s v="1065945642143494144"/>
    <m/>
    <b v="0"/>
    <n v="0"/>
    <s v=""/>
    <b v="0"/>
    <s v="nl"/>
    <m/>
    <s v=""/>
    <b v="0"/>
    <n v="0"/>
    <s v=""/>
    <s v="IFTTT"/>
    <b v="0"/>
    <s v="1065945642143494144"/>
    <s v="Tweet"/>
    <n v="0"/>
    <n v="0"/>
    <m/>
    <m/>
    <m/>
    <m/>
    <m/>
    <m/>
    <m/>
    <m/>
    <n v="99"/>
    <s v="1"/>
    <s v="1"/>
    <n v="0"/>
    <n v="0"/>
    <n v="0"/>
    <n v="0"/>
    <n v="0"/>
    <n v="0"/>
    <n v="19"/>
    <n v="100"/>
    <n v="19"/>
  </r>
  <r>
    <s v="hoekschewaard_n"/>
    <s v="hoekschewaard_n"/>
    <m/>
    <m/>
    <m/>
    <m/>
    <m/>
    <m/>
    <m/>
    <m/>
    <s v="No"/>
    <n v="94"/>
    <m/>
    <m/>
    <x v="1"/>
    <d v="2018-11-23T13:02:06.000"/>
    <s v="Wim de Kievit nieuwe dichter Hoeksche Waard https://t.co/tEXyyXiSqf Wim de Kievit (76) uit Oud-Beijerland is gistermiddag in de Graanschuur in Nieuw-Beijerland tot ´Dichter van de Hoeksche..."/>
    <s v="https://drimble.nl/regio/zuid-holland/hoeksche-waard/56003303/wim-de-kievit-nieuwe-dichter-hoeksche-waard.html"/>
    <s v="drimble.nl"/>
    <x v="0"/>
    <m/>
    <s v="http://pbs.twimg.com/profile_images/1258862154/hoekschewaard_normal.jpg"/>
    <x v="80"/>
    <s v="https://twitter.com/#!/hoekschewaard_n/status/1065953638105923584"/>
    <m/>
    <m/>
    <s v="1065953638105923584"/>
    <m/>
    <b v="0"/>
    <n v="0"/>
    <s v=""/>
    <b v="0"/>
    <s v="nl"/>
    <m/>
    <s v=""/>
    <b v="0"/>
    <n v="0"/>
    <s v=""/>
    <s v="IFTTT"/>
    <b v="0"/>
    <s v="1065953638105923584"/>
    <s v="Tweet"/>
    <n v="0"/>
    <n v="0"/>
    <m/>
    <m/>
    <m/>
    <m/>
    <m/>
    <m/>
    <m/>
    <m/>
    <n v="99"/>
    <s v="1"/>
    <s v="1"/>
    <n v="0"/>
    <n v="0"/>
    <n v="0"/>
    <n v="0"/>
    <n v="0"/>
    <n v="0"/>
    <n v="27"/>
    <n v="100"/>
    <n v="27"/>
  </r>
  <r>
    <s v="hoekschewaard_n"/>
    <s v="hoekschewaard_n"/>
    <m/>
    <m/>
    <m/>
    <m/>
    <m/>
    <m/>
    <m/>
    <m/>
    <s v="No"/>
    <n v="95"/>
    <m/>
    <m/>
    <x v="1"/>
    <d v="2018-11-27T10:10:32.000"/>
    <s v="Groenteboer Kees geeft na 50 jaar het stokje door https://t.co/gVN9aE34dv De groentezaak van Kees Huisman blijft behouden voor Oud-Beijerland. Lange tijd leek het er op dat de minstens 80 jaar oude..."/>
    <s v="https://drimble.nl/regio/zuid-holland/hoeksche-waard/56082231/groenteboer-kees-geeft-na-50-jaar-het-stokje-door.html"/>
    <s v="drimble.nl"/>
    <x v="0"/>
    <m/>
    <s v="http://pbs.twimg.com/profile_images/1258862154/hoekschewaard_normal.jpg"/>
    <x v="81"/>
    <s v="https://twitter.com/#!/hoekschewaard_n/status/1067360011624620032"/>
    <m/>
    <m/>
    <s v="1067360011624620032"/>
    <m/>
    <b v="0"/>
    <n v="0"/>
    <s v=""/>
    <b v="0"/>
    <s v="nl"/>
    <m/>
    <s v=""/>
    <b v="0"/>
    <n v="0"/>
    <s v=""/>
    <s v="IFTTT"/>
    <b v="0"/>
    <s v="1067360011624620032"/>
    <s v="Tweet"/>
    <n v="0"/>
    <n v="0"/>
    <m/>
    <m/>
    <m/>
    <m/>
    <m/>
    <m/>
    <m/>
    <m/>
    <n v="99"/>
    <s v="1"/>
    <s v="1"/>
    <n v="0"/>
    <n v="0"/>
    <n v="0"/>
    <n v="0"/>
    <n v="0"/>
    <n v="0"/>
    <n v="31"/>
    <n v="100"/>
    <n v="31"/>
  </r>
  <r>
    <s v="hoekschewaard_n"/>
    <s v="hoekschewaard_n"/>
    <m/>
    <m/>
    <m/>
    <m/>
    <m/>
    <m/>
    <m/>
    <m/>
    <s v="No"/>
    <n v="96"/>
    <m/>
    <m/>
    <x v="1"/>
    <d v="2018-11-28T14:05:41.000"/>
    <s v="Wim de Kievit (76) is uitgeroepen tot Dichter van de Hoeksche Waard https://t.co/2aWzCD7Fy4 Gewapend met een stompje potlood schrijft Wim de Kievit (76) uit Oud-Beijerland het liefst gedichten over actuele onderwerpen...."/>
    <s v="https://drimble.nl/regio/zuid-holland/hoeksche-waard/56116091/wim-de-kievit-76-is-uitgeroepen-tot-dichter-van-de-hoeksche-waard.html"/>
    <s v="drimble.nl"/>
    <x v="0"/>
    <m/>
    <s v="http://pbs.twimg.com/profile_images/1258862154/hoekschewaard_normal.jpg"/>
    <x v="82"/>
    <s v="https://twitter.com/#!/hoekschewaard_n/status/1067781580503072773"/>
    <m/>
    <m/>
    <s v="1067781580503072773"/>
    <m/>
    <b v="0"/>
    <n v="0"/>
    <s v=""/>
    <b v="0"/>
    <s v="nl"/>
    <m/>
    <s v=""/>
    <b v="0"/>
    <n v="0"/>
    <s v=""/>
    <s v="IFTTT"/>
    <b v="0"/>
    <s v="1067781580503072773"/>
    <s v="Tweet"/>
    <n v="0"/>
    <n v="0"/>
    <m/>
    <m/>
    <m/>
    <m/>
    <m/>
    <m/>
    <m/>
    <m/>
    <n v="99"/>
    <s v="1"/>
    <s v="1"/>
    <n v="0"/>
    <n v="0"/>
    <n v="0"/>
    <n v="0"/>
    <n v="0"/>
    <n v="0"/>
    <n v="31"/>
    <n v="100"/>
    <n v="31"/>
  </r>
  <r>
    <s v="hoekschewaard_n"/>
    <s v="hoekschewaard_n"/>
    <m/>
    <m/>
    <m/>
    <m/>
    <m/>
    <m/>
    <m/>
    <m/>
    <s v="No"/>
    <n v="97"/>
    <m/>
    <m/>
    <x v="1"/>
    <d v="2018-11-28T20:27:22.000"/>
    <s v="Koninklijke Onderscheiding: Hugo Crucq uit Oud-Beijerland benoemd tot Lid in de Orde van Oranje-Nassau https://t.co/zx4Bc9X7aB Oud-Beijerland - Voor meneer H. Crucq uit Oud-Beijerland was woensdag 28 november 2018 een wel heel bijzondere dag. Niet..."/>
    <s v="https://drimble.nl/regio/zuid-holland/hoeksche-waard/56124287/koninklijke-onderscheiding-hugo-crucq-uit-oud-beijerland-benoemd-tot-lid-in-de-orde-van-oranje-nassau.html"/>
    <s v="drimble.nl"/>
    <x v="0"/>
    <m/>
    <s v="http://pbs.twimg.com/profile_images/1258862154/hoekschewaard_normal.jpg"/>
    <x v="83"/>
    <s v="https://twitter.com/#!/hoekschewaard_n/status/1067877632946184193"/>
    <m/>
    <m/>
    <s v="1067877632946184193"/>
    <m/>
    <b v="0"/>
    <n v="0"/>
    <s v=""/>
    <b v="0"/>
    <s v="nl"/>
    <m/>
    <s v=""/>
    <b v="0"/>
    <n v="0"/>
    <s v=""/>
    <s v="IFTTT"/>
    <b v="0"/>
    <s v="1067877632946184193"/>
    <s v="Tweet"/>
    <n v="0"/>
    <n v="0"/>
    <m/>
    <m/>
    <m/>
    <m/>
    <m/>
    <m/>
    <m/>
    <m/>
    <n v="99"/>
    <s v="1"/>
    <s v="1"/>
    <n v="0"/>
    <n v="0"/>
    <n v="0"/>
    <n v="0"/>
    <n v="0"/>
    <n v="0"/>
    <n v="36"/>
    <n v="100"/>
    <n v="36"/>
  </r>
  <r>
    <s v="hoekschewaard_n"/>
    <s v="hoekschewaard_n"/>
    <m/>
    <m/>
    <m/>
    <m/>
    <m/>
    <m/>
    <m/>
    <m/>
    <s v="No"/>
    <n v="98"/>
    <m/>
    <m/>
    <x v="1"/>
    <d v="2018-11-29T09:12:32.000"/>
    <s v="Afval naast de prullenbak' Uur werken als ´bekeuring´ https://t.co/2wWyA0ModL Zakjes, blikjes en karton. Het meeste afval op De Willem van Oranje in Oud-Beijerland kwam naast de prullenbak terecht. Maar..."/>
    <s v="https://drimble.nl/regio/zuid-holland/hoeksche-waard/56132218/afval-naast-de-prullenbak-uur-werken-als-bekeuring.html"/>
    <s v="drimble.nl"/>
    <x v="0"/>
    <m/>
    <s v="http://pbs.twimg.com/profile_images/1258862154/hoekschewaard_normal.jpg"/>
    <x v="84"/>
    <s v="https://twitter.com/#!/hoekschewaard_n/status/1068070191886729216"/>
    <m/>
    <m/>
    <s v="1068070191886729216"/>
    <m/>
    <b v="0"/>
    <n v="0"/>
    <s v=""/>
    <b v="0"/>
    <s v="nl"/>
    <m/>
    <s v=""/>
    <b v="0"/>
    <n v="0"/>
    <s v=""/>
    <s v="IFTTT"/>
    <b v="0"/>
    <s v="1068070191886729216"/>
    <s v="Tweet"/>
    <n v="0"/>
    <n v="0"/>
    <m/>
    <m/>
    <m/>
    <m/>
    <m/>
    <m/>
    <m/>
    <m/>
    <n v="99"/>
    <s v="1"/>
    <s v="1"/>
    <n v="0"/>
    <n v="0"/>
    <n v="0"/>
    <n v="0"/>
    <n v="0"/>
    <n v="0"/>
    <n v="29"/>
    <n v="100"/>
    <n v="29"/>
  </r>
  <r>
    <s v="hoekschewaard_n"/>
    <s v="hoekschewaard_n"/>
    <m/>
    <m/>
    <m/>
    <m/>
    <m/>
    <m/>
    <m/>
    <m/>
    <s v="No"/>
    <n v="99"/>
    <m/>
    <m/>
    <x v="1"/>
    <d v="2018-12-06T18:33:34.000"/>
    <s v="Kerstmarkt in Oud-Beijerland https://t.co/9IbPeUDHc2 Hoeksche Waard plaatste het volgende bericht op hun website: Kerstmarkt in Oud-Beijerland."/>
    <s v="https://drimble.nl/regio/zuid-holland/hoeksche-waard/56304170/kerstmarkt-in-oud-beijerland.html"/>
    <s v="drimble.nl"/>
    <x v="0"/>
    <m/>
    <s v="http://pbs.twimg.com/profile_images/1258862154/hoekschewaard_normal.jpg"/>
    <x v="85"/>
    <s v="https://twitter.com/#!/hoekschewaard_n/status/1070748095867162627"/>
    <m/>
    <m/>
    <s v="1070748095867162627"/>
    <m/>
    <b v="0"/>
    <n v="0"/>
    <s v=""/>
    <b v="0"/>
    <s v="nl"/>
    <m/>
    <s v=""/>
    <b v="0"/>
    <n v="0"/>
    <s v=""/>
    <s v="IFTTT"/>
    <b v="0"/>
    <s v="1070748095867162627"/>
    <s v="Tweet"/>
    <n v="0"/>
    <n v="0"/>
    <m/>
    <m/>
    <m/>
    <m/>
    <m/>
    <m/>
    <m/>
    <m/>
    <n v="99"/>
    <s v="1"/>
    <s v="1"/>
    <n v="0"/>
    <n v="0"/>
    <n v="0"/>
    <n v="0"/>
    <n v="0"/>
    <n v="0"/>
    <n v="17"/>
    <n v="100"/>
    <n v="17"/>
  </r>
  <r>
    <s v="hoekschewaard_n"/>
    <s v="hoekschewaard_n"/>
    <m/>
    <m/>
    <m/>
    <m/>
    <m/>
    <m/>
    <m/>
    <m/>
    <s v="No"/>
    <n v="100"/>
    <m/>
    <m/>
    <x v="1"/>
    <d v="2018-12-07T08:33:25.000"/>
    <s v="Warme Kerst in de Bibliotheek met Joris´ Kerstboom https://t.co/9Lgezws7VW In de bibliotheekvestiging Oud-Beijerland Centrum staat van 12 t/m 23 december 2018 een Joris´ Kerstboom. De ´Joris´..."/>
    <s v="https://drimble.nl/regio/zuid-holland/hoeksche-waard/56313749/warme-kerst-in-de-bibliotheek-met-joris-kerstboom.html"/>
    <s v="drimble.nl"/>
    <x v="0"/>
    <m/>
    <s v="http://pbs.twimg.com/profile_images/1258862154/hoekschewaard_normal.jpg"/>
    <x v="86"/>
    <s v="https://twitter.com/#!/hoekschewaard_n/status/1070959451774115840"/>
    <m/>
    <m/>
    <s v="1070959451774115840"/>
    <m/>
    <b v="0"/>
    <n v="0"/>
    <s v=""/>
    <b v="0"/>
    <s v="nl"/>
    <m/>
    <s v=""/>
    <b v="0"/>
    <n v="0"/>
    <s v=""/>
    <s v="IFTTT"/>
    <b v="0"/>
    <s v="1070959451774115840"/>
    <s v="Tweet"/>
    <n v="0"/>
    <n v="0"/>
    <m/>
    <m/>
    <m/>
    <m/>
    <m/>
    <m/>
    <m/>
    <m/>
    <n v="99"/>
    <s v="1"/>
    <s v="1"/>
    <n v="0"/>
    <n v="0"/>
    <n v="0"/>
    <n v="0"/>
    <n v="0"/>
    <n v="0"/>
    <n v="27"/>
    <n v="100"/>
    <n v="27"/>
  </r>
  <r>
    <s v="hoekschewaard_n"/>
    <s v="hoekschewaard_n"/>
    <m/>
    <m/>
    <m/>
    <m/>
    <m/>
    <m/>
    <m/>
    <m/>
    <s v="No"/>
    <n v="101"/>
    <m/>
    <m/>
    <x v="1"/>
    <d v="2018-12-10T09:23:51.000"/>
    <s v="Ook hoogtij in Oud-Beijerland https://t.co/mwHROTq5Xc Terwijl de kerstmarkt zaterdag in Oud-Beijerland nog aan de gang was ontving Ramon Schram een bijna radeloos telefoontje..."/>
    <s v="https://drimble.nl/regio/zuid-holland/hoeksche-waard/56374788/ook-hoogtij-in-oud-beijerland.html"/>
    <s v="drimble.nl"/>
    <x v="0"/>
    <m/>
    <s v="http://pbs.twimg.com/profile_images/1258862154/hoekschewaard_normal.jpg"/>
    <x v="87"/>
    <s v="https://twitter.com/#!/hoekschewaard_n/status/1072059306793730049"/>
    <m/>
    <m/>
    <s v="1072059306793730049"/>
    <m/>
    <b v="0"/>
    <n v="0"/>
    <s v=""/>
    <b v="0"/>
    <s v="nl"/>
    <m/>
    <s v=""/>
    <b v="0"/>
    <n v="0"/>
    <s v=""/>
    <s v="IFTTT"/>
    <b v="0"/>
    <s v="1072059306793730049"/>
    <s v="Tweet"/>
    <n v="0"/>
    <n v="0"/>
    <m/>
    <m/>
    <m/>
    <m/>
    <m/>
    <m/>
    <m/>
    <m/>
    <n v="99"/>
    <s v="1"/>
    <s v="1"/>
    <n v="0"/>
    <n v="0"/>
    <n v="0"/>
    <n v="0"/>
    <n v="0"/>
    <n v="0"/>
    <n v="24"/>
    <n v="100"/>
    <n v="24"/>
  </r>
  <r>
    <s v="hoekschewaard_n"/>
    <s v="hoekschewaard_n"/>
    <m/>
    <m/>
    <m/>
    <m/>
    <m/>
    <m/>
    <m/>
    <m/>
    <s v="No"/>
    <n v="102"/>
    <m/>
    <m/>
    <x v="1"/>
    <d v="2018-12-10T16:43:27.000"/>
    <s v="Speciale Kerstactie vanuit Natuurbezoekerscentrum Klein Profijt in Oud-Beijerland op tweede Kerstdag https://t.co/NeqQprPaGN Oud-Beijerland - Onder het motto “De #Dijken Op de polder in!” organiseren het Hoekschewaards Landschap, in samenwerking..."/>
    <s v="https://drimble.nl/regio/zuid-holland/hoeksche-waard/56389340/speciale-kerstactie-vanuit-natuurbezoekerscentrum-klein-profijt-in-oud-beijerland-op-tweede-kerstdag.html"/>
    <s v="drimble.nl"/>
    <x v="16"/>
    <m/>
    <s v="http://pbs.twimg.com/profile_images/1258862154/hoekschewaard_normal.jpg"/>
    <x v="88"/>
    <s v="https://twitter.com/#!/hoekschewaard_n/status/1072169934724235264"/>
    <m/>
    <m/>
    <s v="1072169934724235264"/>
    <m/>
    <b v="0"/>
    <n v="0"/>
    <s v=""/>
    <b v="0"/>
    <s v="nl"/>
    <m/>
    <s v=""/>
    <b v="0"/>
    <n v="0"/>
    <s v=""/>
    <s v="IFTTT"/>
    <b v="0"/>
    <s v="1072169934724235264"/>
    <s v="Tweet"/>
    <n v="0"/>
    <n v="0"/>
    <m/>
    <m/>
    <m/>
    <m/>
    <m/>
    <m/>
    <m/>
    <m/>
    <n v="99"/>
    <s v="1"/>
    <s v="1"/>
    <n v="0"/>
    <n v="0"/>
    <n v="0"/>
    <n v="0"/>
    <n v="0"/>
    <n v="0"/>
    <n v="29"/>
    <n v="100"/>
    <n v="29"/>
  </r>
  <r>
    <s v="hoekschewaard_n"/>
    <s v="hoekschewaard_n"/>
    <m/>
    <m/>
    <m/>
    <m/>
    <m/>
    <m/>
    <m/>
    <m/>
    <s v="No"/>
    <n v="103"/>
    <m/>
    <m/>
    <x v="1"/>
    <d v="2018-12-11T14:22:16.000"/>
    <s v="Oud-Beijerland reikt laatste Vrijwilligersspelden uit https://t.co/hPI15qSdaJ Dit jaar was de laatste keer dat Gemeente Oud-Beijerland als zelfstandige gemeente Vrijwilligersonderscheidingen uitreikte..."/>
    <s v="https://drimble.nl/regio/zuid-holland/hoeksche-waard/56411431/oud-beijerland-reikt-laatste-vrijwilligersspelden-uit.html"/>
    <s v="drimble.nl"/>
    <x v="0"/>
    <m/>
    <s v="http://pbs.twimg.com/profile_images/1258862154/hoekschewaard_normal.jpg"/>
    <x v="89"/>
    <s v="https://twitter.com/#!/hoekschewaard_n/status/1072496795878653954"/>
    <m/>
    <m/>
    <s v="1072496795878653954"/>
    <m/>
    <b v="0"/>
    <n v="0"/>
    <s v=""/>
    <b v="0"/>
    <s v="nl"/>
    <m/>
    <s v=""/>
    <b v="0"/>
    <n v="0"/>
    <s v=""/>
    <s v="IFTTT"/>
    <b v="0"/>
    <s v="1072496795878653954"/>
    <s v="Tweet"/>
    <n v="0"/>
    <n v="0"/>
    <m/>
    <m/>
    <m/>
    <m/>
    <m/>
    <m/>
    <m/>
    <m/>
    <n v="99"/>
    <s v="1"/>
    <s v="1"/>
    <n v="0"/>
    <n v="0"/>
    <n v="0"/>
    <n v="0"/>
    <n v="0"/>
    <n v="0"/>
    <n v="21"/>
    <n v="100"/>
    <n v="21"/>
  </r>
  <r>
    <s v="hoekschewaard_n"/>
    <s v="hoekschewaard_n"/>
    <m/>
    <m/>
    <m/>
    <m/>
    <m/>
    <m/>
    <m/>
    <m/>
    <s v="No"/>
    <n v="104"/>
    <m/>
    <m/>
    <x v="1"/>
    <d v="2018-12-12T01:37:21.000"/>
    <s v="Bewonersavond Energie besparen Zoomwijck Oud-Beijerland groot succes https://t.co/Ips2HyPbLF Oud-Beijerland - Op 10 december gaven de vijf gemeenten in de Hoeksche Waard samen met het Regionaal Energieloket een vervolg..."/>
    <s v="https://drimble.nl/regio/zuid-holland/hoeksche-waard/56421827/bewonersavond-energie-besparen-zoomwijck-oud-beijerland-groot-succes.html"/>
    <s v="drimble.nl"/>
    <x v="0"/>
    <m/>
    <s v="http://pbs.twimg.com/profile_images/1258862154/hoekschewaard_normal.jpg"/>
    <x v="90"/>
    <s v="https://twitter.com/#!/hoekschewaard_n/status/1072666683205189639"/>
    <m/>
    <m/>
    <s v="1072666683205189639"/>
    <m/>
    <b v="0"/>
    <n v="0"/>
    <s v=""/>
    <b v="0"/>
    <s v="nl"/>
    <m/>
    <s v=""/>
    <b v="0"/>
    <n v="0"/>
    <s v=""/>
    <s v="IFTTT"/>
    <b v="0"/>
    <s v="1072666683205189639"/>
    <s v="Tweet"/>
    <n v="0"/>
    <n v="0"/>
    <m/>
    <m/>
    <m/>
    <m/>
    <m/>
    <m/>
    <m/>
    <m/>
    <n v="99"/>
    <s v="1"/>
    <s v="1"/>
    <n v="1"/>
    <n v="3.5714285714285716"/>
    <n v="0"/>
    <n v="0"/>
    <n v="0"/>
    <n v="0"/>
    <n v="27"/>
    <n v="96.42857142857143"/>
    <n v="28"/>
  </r>
  <r>
    <s v="hoekschewaard_n"/>
    <s v="hoekschewaard_n"/>
    <m/>
    <m/>
    <m/>
    <m/>
    <m/>
    <m/>
    <m/>
    <m/>
    <s v="No"/>
    <n v="105"/>
    <m/>
    <m/>
    <x v="1"/>
    <d v="2018-12-13T15:12:14.000"/>
    <s v="Boom vol boodschappen met kerstgedachten https://t.co/lV8vneT5FO Joris´ Kerstboom staat. In de bibliotheek Oud-Beijerland Centrum kunnen bezoekers daar een kerstbal in hangen met een persoonlijke..."/>
    <s v="https://drimble.nl/regio/zuid-holland/hoeksche-waard/56466244/boom-vol-boodschappen-met-kerstgedachten.html"/>
    <s v="drimble.nl"/>
    <x v="0"/>
    <m/>
    <s v="http://pbs.twimg.com/profile_images/1258862154/hoekschewaard_normal.jpg"/>
    <x v="91"/>
    <s v="https://twitter.com/#!/hoekschewaard_n/status/1073234146758144001"/>
    <m/>
    <m/>
    <s v="1073234146758144001"/>
    <m/>
    <b v="0"/>
    <n v="0"/>
    <s v=""/>
    <b v="0"/>
    <s v="nl"/>
    <m/>
    <s v=""/>
    <b v="0"/>
    <n v="0"/>
    <s v=""/>
    <s v="IFTTT"/>
    <b v="0"/>
    <s v="1073234146758144001"/>
    <s v="Tweet"/>
    <n v="0"/>
    <n v="0"/>
    <m/>
    <m/>
    <m/>
    <m/>
    <m/>
    <m/>
    <m/>
    <m/>
    <n v="99"/>
    <s v="1"/>
    <s v="1"/>
    <n v="1"/>
    <n v="4.166666666666667"/>
    <n v="0"/>
    <n v="0"/>
    <n v="0"/>
    <n v="0"/>
    <n v="23"/>
    <n v="95.83333333333333"/>
    <n v="24"/>
  </r>
  <r>
    <s v="hoekschewaard_n"/>
    <s v="hoekschewaard_n"/>
    <m/>
    <m/>
    <m/>
    <m/>
    <m/>
    <m/>
    <m/>
    <m/>
    <s v="No"/>
    <n v="106"/>
    <m/>
    <m/>
    <x v="1"/>
    <d v="2018-12-14T05:08:05.000"/>
    <s v="Bewoners blij: er komt voorlopig geen fietsbrug in Oud-Bijerland https://t.co/5VrTPl4Uie Er komt voorlopig geen fietsbrug tussen de Frans Halsstraat en het fietspad langs de N217 in Oud-Beijerland. De gemeente..."/>
    <s v="https://drimble.nl/regio/zuid-holland/hoeksche-waard/56475692/bewoners-blij-er-komt-voorlopig-geen-fietsbrug-in-oud-bijerland.html"/>
    <s v="drimble.nl"/>
    <x v="0"/>
    <m/>
    <s v="http://pbs.twimg.com/profile_images/1258862154/hoekschewaard_normal.jpg"/>
    <x v="92"/>
    <s v="https://twitter.com/#!/hoekschewaard_n/status/1073444492995411968"/>
    <m/>
    <m/>
    <s v="1073444492995411968"/>
    <m/>
    <b v="0"/>
    <n v="0"/>
    <s v=""/>
    <b v="0"/>
    <s v="nl"/>
    <m/>
    <s v=""/>
    <b v="0"/>
    <n v="0"/>
    <s v=""/>
    <s v="IFTTT"/>
    <b v="0"/>
    <s v="1073444492995411968"/>
    <s v="Tweet"/>
    <n v="0"/>
    <n v="0"/>
    <m/>
    <m/>
    <m/>
    <m/>
    <m/>
    <m/>
    <m/>
    <m/>
    <n v="99"/>
    <s v="1"/>
    <s v="1"/>
    <n v="0"/>
    <n v="0"/>
    <n v="0"/>
    <n v="0"/>
    <n v="0"/>
    <n v="0"/>
    <n v="30"/>
    <n v="100"/>
    <n v="30"/>
  </r>
  <r>
    <s v="hoekschewaard_n"/>
    <s v="hoekschewaard_n"/>
    <m/>
    <m/>
    <m/>
    <m/>
    <m/>
    <m/>
    <m/>
    <m/>
    <s v="No"/>
    <n v="107"/>
    <m/>
    <m/>
    <x v="1"/>
    <d v="2018-12-14T08:53:13.000"/>
    <s v="Twee gewonden na #ongeval N217 https://t.co/hr38CIO76G Twee mensen raakten vanochtend gewond na een ongeluk op de N217 richting Oud-Beijerland. Ze moesten allebei naar het ziekenhuis...."/>
    <s v="https://drimble.nl/regio/zuid-holland/hoeksche-waard/56479691/twee-gewonden-na-ongeval-n217.html"/>
    <s v="drimble.nl"/>
    <x v="17"/>
    <m/>
    <s v="http://pbs.twimg.com/profile_images/1258862154/hoekschewaard_normal.jpg"/>
    <x v="93"/>
    <s v="https://twitter.com/#!/hoekschewaard_n/status/1073501148634587136"/>
    <m/>
    <m/>
    <s v="1073501148634587136"/>
    <m/>
    <b v="0"/>
    <n v="0"/>
    <s v=""/>
    <b v="0"/>
    <s v="nl"/>
    <m/>
    <s v=""/>
    <b v="0"/>
    <n v="0"/>
    <s v=""/>
    <s v="IFTTT"/>
    <b v="0"/>
    <s v="1073501148634587136"/>
    <s v="Tweet"/>
    <n v="0"/>
    <n v="0"/>
    <m/>
    <m/>
    <m/>
    <m/>
    <m/>
    <m/>
    <m/>
    <m/>
    <n v="99"/>
    <s v="1"/>
    <s v="1"/>
    <n v="0"/>
    <n v="0"/>
    <n v="0"/>
    <n v="0"/>
    <n v="0"/>
    <n v="0"/>
    <n v="25"/>
    <n v="100"/>
    <n v="25"/>
  </r>
  <r>
    <s v="hoekschewaard_n"/>
    <s v="hoekschewaard_n"/>
    <m/>
    <m/>
    <m/>
    <m/>
    <m/>
    <m/>
    <m/>
    <m/>
    <s v="No"/>
    <n v="108"/>
    <m/>
    <m/>
    <x v="1"/>
    <d v="2018-12-14T13:13:34.000"/>
    <s v="Aurélie van Kleef uit #Mijnsheerenland winnaar spijkerbroekactie https://t.co/Mooqy2k9Oe Oud-Beijerland - ´Lever je oude spijkerbroek in en win € 100,-´. Wij winnen toch nooit iets... Aurélie van Kleef..."/>
    <s v="https://drimble.nl/regio/zuid-holland/hoeksche-waard/56488481/aurelie-van-kleef-uit-mijnsheerenland-winnaar-spijkerbroekactie.html"/>
    <s v="drimble.nl"/>
    <x v="18"/>
    <m/>
    <s v="http://pbs.twimg.com/profile_images/1258862154/hoekschewaard_normal.jpg"/>
    <x v="94"/>
    <s v="https://twitter.com/#!/hoekschewaard_n/status/1073566669652533248"/>
    <m/>
    <m/>
    <s v="1073566669652533248"/>
    <m/>
    <b v="0"/>
    <n v="0"/>
    <s v=""/>
    <b v="0"/>
    <s v="nl"/>
    <m/>
    <s v=""/>
    <b v="0"/>
    <n v="0"/>
    <s v=""/>
    <s v="IFTTT"/>
    <b v="0"/>
    <s v="1073566669652533248"/>
    <s v="Tweet"/>
    <n v="0"/>
    <n v="0"/>
    <m/>
    <m/>
    <m/>
    <m/>
    <m/>
    <m/>
    <m/>
    <m/>
    <n v="99"/>
    <s v="1"/>
    <s v="1"/>
    <n v="1"/>
    <n v="4"/>
    <n v="0"/>
    <n v="0"/>
    <n v="0"/>
    <n v="0"/>
    <n v="24"/>
    <n v="96"/>
    <n v="25"/>
  </r>
  <r>
    <s v="hoekschewaard_n"/>
    <s v="hoekschewaard_n"/>
    <m/>
    <m/>
    <m/>
    <m/>
    <m/>
    <m/>
    <m/>
    <m/>
    <s v="No"/>
    <n v="109"/>
    <m/>
    <m/>
    <x v="1"/>
    <d v="2018-12-16T23:31:08.000"/>
    <s v="15e en laatste vrijwilligersprijs van Oud-Beijerland uitgereikt. https://t.co/RCWBFkIPT5 Oud-Beijerland - Het was zoals altijd een feestelijke en gedenkwaardige gebeurtenis: de uitreiking van de jaarlijkse Oud-Beijerlandse..."/>
    <s v="https://drimble.nl/regio/zuid-holland/hoeksche-waard/56534292/15e-en-laatste-vrijwilligersprijs-van-oud-beijerland-uitgereikt.html"/>
    <s v="drimble.nl"/>
    <x v="0"/>
    <m/>
    <s v="http://pbs.twimg.com/profile_images/1258862154/hoekschewaard_normal.jpg"/>
    <x v="95"/>
    <s v="https://twitter.com/#!/hoekschewaard_n/status/1074446862135029760"/>
    <m/>
    <m/>
    <s v="1074446862135029760"/>
    <m/>
    <b v="0"/>
    <n v="0"/>
    <s v=""/>
    <b v="0"/>
    <s v="nl"/>
    <m/>
    <s v=""/>
    <b v="0"/>
    <n v="0"/>
    <s v=""/>
    <s v="IFTTT"/>
    <b v="0"/>
    <s v="1074446862135029760"/>
    <s v="Tweet"/>
    <n v="0"/>
    <n v="0"/>
    <m/>
    <m/>
    <m/>
    <m/>
    <m/>
    <m/>
    <m/>
    <m/>
    <n v="99"/>
    <s v="1"/>
    <s v="1"/>
    <n v="0"/>
    <n v="0"/>
    <n v="0"/>
    <n v="0"/>
    <n v="0"/>
    <n v="0"/>
    <n v="26"/>
    <n v="100"/>
    <n v="26"/>
  </r>
  <r>
    <s v="hoekschewaard_n"/>
    <s v="hoekschewaard_n"/>
    <m/>
    <m/>
    <m/>
    <m/>
    <m/>
    <m/>
    <m/>
    <m/>
    <s v="No"/>
    <n v="110"/>
    <m/>
    <m/>
    <x v="1"/>
    <d v="2018-12-17T05:41:11.000"/>
    <s v="Honderden kerstmannen rennen Santa Run https://t.co/hCa0DFecnf Honderden Kerstmannen En - vrouwen liepen zaterdag voor het goede doel door het centrum van Oud-Beijerland. De zevende Santa..."/>
    <s v="https://drimble.nl/regio/zuid-holland/hoeksche-waard/56535211/honderden-kerstmannen-rennen-santa-run.html"/>
    <s v="drimble.nl"/>
    <x v="0"/>
    <m/>
    <s v="http://pbs.twimg.com/profile_images/1258862154/hoekschewaard_normal.jpg"/>
    <x v="96"/>
    <s v="https://twitter.com/#!/hoekschewaard_n/status/1074539985775312898"/>
    <m/>
    <m/>
    <s v="1074539985775312898"/>
    <m/>
    <b v="0"/>
    <n v="0"/>
    <s v=""/>
    <b v="0"/>
    <s v="nl"/>
    <m/>
    <s v=""/>
    <b v="0"/>
    <n v="0"/>
    <s v=""/>
    <s v="IFTTT"/>
    <b v="0"/>
    <s v="1074539985775312898"/>
    <s v="Tweet"/>
    <n v="0"/>
    <n v="0"/>
    <m/>
    <m/>
    <m/>
    <m/>
    <m/>
    <m/>
    <m/>
    <m/>
    <n v="99"/>
    <s v="1"/>
    <s v="1"/>
    <n v="0"/>
    <n v="0"/>
    <n v="0"/>
    <n v="0"/>
    <n v="0"/>
    <n v="0"/>
    <n v="24"/>
    <n v="100"/>
    <n v="24"/>
  </r>
  <r>
    <s v="hoekschewaard_n"/>
    <s v="hoekschewaard_n"/>
    <m/>
    <m/>
    <m/>
    <m/>
    <m/>
    <m/>
    <m/>
    <m/>
    <s v="No"/>
    <n v="111"/>
    <m/>
    <m/>
    <x v="1"/>
    <d v="2018-12-17T09:11:09.000"/>
    <s v="Zo moet er een einde komen aan ´gestuntel´ op Vierwiekenplein https://t.co/FRmgsf6kUI Als het aan de #VVD in Oud-Beijerland ligt, komt er binnenkort een einde aan het ´gestuntel´ van automobilisten..."/>
    <s v="https://drimble.nl/regio/zuid-holland/hoeksche-waard/56539544/zo-moet-er-een-einde-komen-aan-gestuntel-op-vierwiekenplein.html"/>
    <s v="drimble.nl"/>
    <x v="19"/>
    <m/>
    <s v="http://pbs.twimg.com/profile_images/1258862154/hoekschewaard_normal.jpg"/>
    <x v="97"/>
    <s v="https://twitter.com/#!/hoekschewaard_n/status/1074592826636288000"/>
    <m/>
    <m/>
    <s v="1074592826636288000"/>
    <m/>
    <b v="0"/>
    <n v="0"/>
    <s v=""/>
    <b v="0"/>
    <s v="nl"/>
    <m/>
    <s v=""/>
    <b v="0"/>
    <n v="0"/>
    <s v=""/>
    <s v="IFTTT"/>
    <b v="0"/>
    <s v="1074592826636288000"/>
    <s v="Tweet"/>
    <n v="0"/>
    <n v="0"/>
    <m/>
    <m/>
    <m/>
    <m/>
    <m/>
    <m/>
    <m/>
    <m/>
    <n v="99"/>
    <s v="1"/>
    <s v="1"/>
    <n v="0"/>
    <n v="0"/>
    <n v="0"/>
    <n v="0"/>
    <n v="0"/>
    <n v="0"/>
    <n v="29"/>
    <n v="100"/>
    <n v="29"/>
  </r>
  <r>
    <s v="hoekschewaard_n"/>
    <s v="hoekschewaard_n"/>
    <m/>
    <m/>
    <m/>
    <m/>
    <m/>
    <m/>
    <m/>
    <m/>
    <s v="No"/>
    <n v="112"/>
    <m/>
    <m/>
    <x v="1"/>
    <d v="2018-12-17T13:36:31.000"/>
    <s v="Hoe de ´tiny-woonwijk´ in Oud-Beijerland eruit komt te zien https://t.co/iuYVcQ2NOp Er komen zeven kleine huisjes op de Zuiderrotonde bij de Kikkershoek in Oud-Beijerland. Na een uitgebreid onderzoek en gesprekken..."/>
    <s v="https://drimble.nl/regio/zuid-holland/hoeksche-waard/56548946/hoe-de-tiny-woonwijk-in-oud-beijerland-eruit-komt-te-zien.html"/>
    <s v="drimble.nl"/>
    <x v="0"/>
    <m/>
    <s v="http://pbs.twimg.com/profile_images/1258862154/hoekschewaard_normal.jpg"/>
    <x v="98"/>
    <s v="https://twitter.com/#!/hoekschewaard_n/status/1074659610324332544"/>
    <m/>
    <m/>
    <s v="1074659610324332544"/>
    <m/>
    <b v="0"/>
    <n v="0"/>
    <s v=""/>
    <b v="0"/>
    <s v="nl"/>
    <m/>
    <s v=""/>
    <b v="0"/>
    <n v="0"/>
    <s v=""/>
    <s v="IFTTT"/>
    <b v="0"/>
    <s v="1074659610324332544"/>
    <s v="Tweet"/>
    <n v="0"/>
    <n v="0"/>
    <m/>
    <m/>
    <m/>
    <m/>
    <m/>
    <m/>
    <m/>
    <m/>
    <n v="99"/>
    <s v="1"/>
    <s v="1"/>
    <n v="0"/>
    <n v="0"/>
    <n v="0"/>
    <n v="0"/>
    <n v="0"/>
    <n v="0"/>
    <n v="31"/>
    <n v="100"/>
    <n v="31"/>
  </r>
  <r>
    <s v="hoekschewaard_n"/>
    <s v="hoekschewaard_n"/>
    <m/>
    <m/>
    <m/>
    <m/>
    <m/>
    <m/>
    <m/>
    <m/>
    <s v="No"/>
    <n v="113"/>
    <m/>
    <m/>
    <x v="1"/>
    <d v="2018-12-17T14:36:14.000"/>
    <s v="Huizen en horeca op oude Mebin-terrein https://t.co/0IdrUQRUsy Op het voormalig Mebin-terrein aan het Spui in Oud-Beijerland worden 48 appartementen en 22 woningen gebouwd. Dat hebben..."/>
    <s v="https://drimble.nl/regio/zuid-holland/hoeksche-waard/56550994/huizen-en-horeca-op-oude-mebin-terrein.html"/>
    <s v="drimble.nl"/>
    <x v="0"/>
    <m/>
    <s v="http://pbs.twimg.com/profile_images/1258862154/hoekschewaard_normal.jpg"/>
    <x v="99"/>
    <s v="https://twitter.com/#!/hoekschewaard_n/status/1074674638465187840"/>
    <m/>
    <m/>
    <s v="1074674638465187840"/>
    <m/>
    <b v="0"/>
    <n v="0"/>
    <s v=""/>
    <b v="0"/>
    <s v="nl"/>
    <m/>
    <s v=""/>
    <b v="0"/>
    <n v="0"/>
    <s v=""/>
    <s v="IFTTT"/>
    <b v="0"/>
    <s v="1074674638465187840"/>
    <s v="Tweet"/>
    <n v="0"/>
    <n v="0"/>
    <m/>
    <m/>
    <m/>
    <m/>
    <m/>
    <m/>
    <m/>
    <m/>
    <n v="99"/>
    <s v="1"/>
    <s v="1"/>
    <n v="0"/>
    <n v="0"/>
    <n v="0"/>
    <n v="0"/>
    <n v="0"/>
    <n v="0"/>
    <n v="27"/>
    <n v="100"/>
    <n v="27"/>
  </r>
  <r>
    <s v="hoekschewaard_n"/>
    <s v="hoekschewaard_n"/>
    <m/>
    <m/>
    <m/>
    <m/>
    <m/>
    <m/>
    <m/>
    <m/>
    <s v="No"/>
    <n v="114"/>
    <m/>
    <m/>
    <x v="1"/>
    <d v="2018-12-17T16:31:43.000"/>
    <s v="Doorkomstcomité Roparun schenkt duizenden euro´s aan zieke ouders https://t.co/C1U4xpXXpU Het Doorkomstcomité Roparun Oud-Beijerland heeft het gewonnen bedrag van 12.500 euro aan Stichting Droomdag geschonken."/>
    <s v="https://drimble.nl/regio/zuid-holland/hoeksche-waard/56553733/doorkomstcomite-roparun-schenkt-duizenden-euros-aan-zieke-ouders.html"/>
    <s v="drimble.nl"/>
    <x v="0"/>
    <m/>
    <s v="http://pbs.twimg.com/profile_images/1258862154/hoekschewaard_normal.jpg"/>
    <x v="100"/>
    <s v="https://twitter.com/#!/hoekschewaard_n/status/1074703699111501824"/>
    <m/>
    <m/>
    <s v="1074703699111501824"/>
    <m/>
    <b v="0"/>
    <n v="0"/>
    <s v=""/>
    <b v="0"/>
    <s v="nl"/>
    <m/>
    <s v=""/>
    <b v="0"/>
    <n v="0"/>
    <s v=""/>
    <s v="IFTTT"/>
    <b v="0"/>
    <s v="1074703699111501824"/>
    <s v="Tweet"/>
    <n v="0"/>
    <n v="0"/>
    <m/>
    <m/>
    <m/>
    <m/>
    <m/>
    <m/>
    <m/>
    <m/>
    <n v="99"/>
    <s v="1"/>
    <s v="1"/>
    <n v="0"/>
    <n v="0"/>
    <n v="0"/>
    <n v="0"/>
    <n v="0"/>
    <n v="0"/>
    <n v="26"/>
    <n v="100"/>
    <n v="26"/>
  </r>
  <r>
    <s v="hoekschewaard_n"/>
    <s v="hoekschewaard_n"/>
    <m/>
    <m/>
    <m/>
    <m/>
    <m/>
    <m/>
    <m/>
    <m/>
    <s v="No"/>
    <n v="115"/>
    <m/>
    <m/>
    <x v="1"/>
    <d v="2018-12-17T17:36:29.000"/>
    <s v="Start nieuwbouwontwikkeling: wonen, wandelen en genieten aan het Spuifront https://t.co/YOo96gzGX9 Oud-Beijerland - Door het ondertekenen van een samenwerkingsovereenkomst tussen AM BV en de gemeente Oud-Beijerland is vanochtend..."/>
    <s v="https://drimble.nl/regio/zuid-holland/hoeksche-waard/56555683/start-nieuwbouwontwikkeling-wonen-wandelen-en-genieten-aan-het-spuifront.html"/>
    <s v="drimble.nl"/>
    <x v="0"/>
    <m/>
    <s v="http://pbs.twimg.com/profile_images/1258862154/hoekschewaard_normal.jpg"/>
    <x v="101"/>
    <s v="https://twitter.com/#!/hoekschewaard_n/status/1074719999284166656"/>
    <m/>
    <m/>
    <s v="1074719999284166656"/>
    <m/>
    <b v="0"/>
    <n v="0"/>
    <s v=""/>
    <b v="0"/>
    <s v="nl"/>
    <m/>
    <s v=""/>
    <b v="0"/>
    <n v="0"/>
    <s v=""/>
    <s v="IFTTT"/>
    <b v="0"/>
    <s v="1074719999284166656"/>
    <s v="Tweet"/>
    <n v="0"/>
    <n v="0"/>
    <m/>
    <m/>
    <m/>
    <m/>
    <m/>
    <m/>
    <m/>
    <m/>
    <n v="99"/>
    <s v="1"/>
    <s v="1"/>
    <n v="0"/>
    <n v="0"/>
    <n v="0"/>
    <n v="0"/>
    <n v="0"/>
    <n v="0"/>
    <n v="27"/>
    <n v="100"/>
    <n v="27"/>
  </r>
  <r>
    <s v="hoekschewaard_n"/>
    <s v="hoekschewaard_n"/>
    <m/>
    <m/>
    <m/>
    <m/>
    <m/>
    <m/>
    <m/>
    <m/>
    <s v="No"/>
    <n v="116"/>
    <m/>
    <m/>
    <x v="1"/>
    <d v="2018-12-17T17:36:30.000"/>
    <s v="Naturalisatie´s in Oud-Beijerland https://t.co/H8re4FARVR Oud-Beijerland - Vanaf vandaag mogen mevrouw P.O. Boersema, de heer G.M. Khalil, de heer A. Ali (met vier mede neutraliserende..."/>
    <s v="https://drimble.nl/regio/zuid-holland/hoeksche-waard/56555684/naturalisaties-in-oud-beijerland.html"/>
    <s v="drimble.nl"/>
    <x v="0"/>
    <m/>
    <s v="http://pbs.twimg.com/profile_images/1258862154/hoekschewaard_normal.jpg"/>
    <x v="102"/>
    <s v="https://twitter.com/#!/hoekschewaard_n/status/1074720002706735104"/>
    <m/>
    <m/>
    <s v="1074720002706735104"/>
    <m/>
    <b v="0"/>
    <n v="0"/>
    <s v=""/>
    <b v="0"/>
    <s v="nl"/>
    <m/>
    <s v=""/>
    <b v="0"/>
    <n v="0"/>
    <s v=""/>
    <s v="IFTTT"/>
    <b v="0"/>
    <s v="1074720002706735104"/>
    <s v="Tweet"/>
    <n v="0"/>
    <n v="0"/>
    <m/>
    <m/>
    <m/>
    <m/>
    <m/>
    <m/>
    <m/>
    <m/>
    <n v="99"/>
    <s v="1"/>
    <s v="1"/>
    <n v="0"/>
    <n v="0"/>
    <n v="0"/>
    <n v="0"/>
    <n v="0"/>
    <n v="0"/>
    <n v="27"/>
    <n v="100"/>
    <n v="27"/>
  </r>
  <r>
    <s v="hoekschewaard_n"/>
    <s v="hoekschewaard_n"/>
    <m/>
    <m/>
    <m/>
    <m/>
    <m/>
    <m/>
    <m/>
    <m/>
    <s v="No"/>
    <n v="117"/>
    <m/>
    <m/>
    <x v="1"/>
    <d v="2018-12-17T17:46:28.000"/>
    <s v="Het Doorkomstcomité Roparun Oud-Beijerland schenkt € 12.500,- aan Stichting Droomdag https://t.co/95visjgIoX Oud-Beijerland - Het Doorkomstcomité Roparun Oud-Beijerland heeft vanwege de mooie en feestelijke doorkomst in 2018, een derde..."/>
    <s v="https://drimble.nl/regio/zuid-holland/hoeksche-waard/56556261/het-doorkomstcomite-roparun-oud-beijerland-schenkt-12500-aan-stichting-droomdag.html"/>
    <s v="drimble.nl"/>
    <x v="0"/>
    <m/>
    <s v="http://pbs.twimg.com/profile_images/1258862154/hoekschewaard_normal.jpg"/>
    <x v="103"/>
    <s v="https://twitter.com/#!/hoekschewaard_n/status/1074722510023901186"/>
    <m/>
    <m/>
    <s v="1074722510023901186"/>
    <m/>
    <b v="0"/>
    <n v="0"/>
    <s v=""/>
    <b v="0"/>
    <s v="nl"/>
    <m/>
    <s v=""/>
    <b v="0"/>
    <n v="0"/>
    <s v=""/>
    <s v="IFTTT"/>
    <b v="0"/>
    <s v="1074722510023901186"/>
    <s v="Tweet"/>
    <n v="0"/>
    <n v="0"/>
    <m/>
    <m/>
    <m/>
    <m/>
    <m/>
    <m/>
    <m/>
    <m/>
    <n v="99"/>
    <s v="1"/>
    <s v="1"/>
    <n v="0"/>
    <n v="0"/>
    <n v="0"/>
    <n v="0"/>
    <n v="0"/>
    <n v="0"/>
    <n v="29"/>
    <n v="100"/>
    <n v="29"/>
  </r>
  <r>
    <s v="hoekschewaard_n"/>
    <s v="hoekschewaard_n"/>
    <m/>
    <m/>
    <m/>
    <m/>
    <m/>
    <m/>
    <m/>
    <m/>
    <s v="No"/>
    <n v="118"/>
    <m/>
    <m/>
    <x v="1"/>
    <d v="2018-12-18T09:16:15.000"/>
    <s v="Cheque van Roparun voor Stichting Droomdag https://t.co/txpjVNf5zN Het Doorkomstcomité Roparun Oud-Beijerland heeft het gewonnen bedrag van 12.500 euro aan Stichting Droomdag geschonken...."/>
    <s v="https://drimble.nl/regio/zuid-holland/hoeksche-waard/56566589/cheque-van-roparun-voor-stichting-droomdag.html"/>
    <s v="drimble.nl"/>
    <x v="0"/>
    <m/>
    <s v="http://pbs.twimg.com/profile_images/1258862154/hoekschewaard_normal.jpg"/>
    <x v="104"/>
    <s v="https://twitter.com/#!/hoekschewaard_n/status/1074956496109256704"/>
    <m/>
    <m/>
    <s v="1074956496109256704"/>
    <m/>
    <b v="0"/>
    <n v="0"/>
    <s v=""/>
    <b v="0"/>
    <s v="nl"/>
    <m/>
    <s v=""/>
    <b v="0"/>
    <n v="0"/>
    <s v=""/>
    <s v="IFTTT"/>
    <b v="0"/>
    <s v="1074956496109256704"/>
    <s v="Tweet"/>
    <n v="0"/>
    <n v="0"/>
    <m/>
    <m/>
    <m/>
    <m/>
    <m/>
    <m/>
    <m/>
    <m/>
    <n v="99"/>
    <s v="1"/>
    <s v="1"/>
    <n v="0"/>
    <n v="0"/>
    <n v="0"/>
    <n v="0"/>
    <n v="0"/>
    <n v="0"/>
    <n v="23"/>
    <n v="100"/>
    <n v="23"/>
  </r>
  <r>
    <s v="hoekschewaard_n"/>
    <s v="hoekschewaard_n"/>
    <m/>
    <m/>
    <m/>
    <m/>
    <m/>
    <m/>
    <m/>
    <m/>
    <s v="No"/>
    <n v="119"/>
    <m/>
    <m/>
    <x v="1"/>
    <d v="2018-12-19T08:26:12.000"/>
    <s v="OSV Oud-Beijerland ook op finaleavond zaalvoetbaltoernooi https://t.co/RfG0VvnrSi Ook OSV Oud-Beijerland is er dinsdagavond in geslaagd om zich te plaatsen voor de finaleavond van het Hoeksche Waards Zaalvoetbaltoernooi..."/>
    <s v="https://drimble.nl/regio/zuid-holland/hoeksche-waard/56593049/osv-oud-beijerland-ook-op-finaleavond-zaalvoetbaltoernooi.html"/>
    <s v="drimble.nl"/>
    <x v="0"/>
    <m/>
    <s v="http://pbs.twimg.com/profile_images/1258862154/hoekschewaard_normal.jpg"/>
    <x v="105"/>
    <s v="https://twitter.com/#!/hoekschewaard_n/status/1075306290946154496"/>
    <m/>
    <m/>
    <s v="1075306290946154496"/>
    <m/>
    <b v="0"/>
    <n v="0"/>
    <s v=""/>
    <b v="0"/>
    <s v="nl"/>
    <m/>
    <s v=""/>
    <b v="0"/>
    <n v="0"/>
    <s v=""/>
    <s v="IFTTT"/>
    <b v="0"/>
    <s v="1075306290946154496"/>
    <s v="Tweet"/>
    <n v="0"/>
    <n v="0"/>
    <m/>
    <m/>
    <m/>
    <m/>
    <m/>
    <m/>
    <m/>
    <m/>
    <n v="99"/>
    <s v="1"/>
    <s v="1"/>
    <n v="0"/>
    <n v="0"/>
    <n v="0"/>
    <n v="0"/>
    <n v="0"/>
    <n v="0"/>
    <n v="28"/>
    <n v="100"/>
    <n v="28"/>
  </r>
  <r>
    <s v="hoekschewaard_n"/>
    <s v="hoekschewaard_n"/>
    <m/>
    <m/>
    <m/>
    <m/>
    <m/>
    <m/>
    <m/>
    <m/>
    <s v="No"/>
    <n v="120"/>
    <m/>
    <m/>
    <x v="1"/>
    <d v="2018-12-19T11:56:23.000"/>
    <s v="Geen vuurwerkvrije zones in Spuidorp https://t.co/MgkjrSvV79 In tegenstelling tot eerdere berichten in deze krant, kent de gemeente Oud-Beijerland dit jaar toch geen vuurwerkvrije zones..."/>
    <s v="https://drimble.nl/regio/zuid-holland/hoeksche-waard/56600215/geen-vuurwerkvrije-zones-in-spuidorp.html"/>
    <s v="drimble.nl"/>
    <x v="0"/>
    <m/>
    <s v="http://pbs.twimg.com/profile_images/1258862154/hoekschewaard_normal.jpg"/>
    <x v="106"/>
    <s v="https://twitter.com/#!/hoekschewaard_n/status/1075359185800437760"/>
    <m/>
    <m/>
    <s v="1075359185800437760"/>
    <m/>
    <b v="0"/>
    <n v="0"/>
    <s v=""/>
    <b v="0"/>
    <s v="nl"/>
    <m/>
    <s v=""/>
    <b v="0"/>
    <n v="0"/>
    <s v=""/>
    <s v="IFTTT"/>
    <b v="0"/>
    <s v="1075359185800437760"/>
    <s v="Tweet"/>
    <n v="0"/>
    <n v="0"/>
    <m/>
    <m/>
    <m/>
    <m/>
    <m/>
    <m/>
    <m/>
    <m/>
    <n v="99"/>
    <s v="1"/>
    <s v="1"/>
    <n v="0"/>
    <n v="0"/>
    <n v="0"/>
    <n v="0"/>
    <n v="0"/>
    <n v="0"/>
    <n v="24"/>
    <n v="100"/>
    <n v="24"/>
  </r>
  <r>
    <s v="hoekschewaard_n"/>
    <s v="hoekschewaard_n"/>
    <m/>
    <m/>
    <m/>
    <m/>
    <m/>
    <m/>
    <m/>
    <m/>
    <s v="No"/>
    <n v="121"/>
    <m/>
    <m/>
    <x v="1"/>
    <d v="2018-12-19T15:16:34.000"/>
    <s v="Nu al meer dan 7000 bezoekers op ijsbaan https://t.co/yXQ4b18feN De drijvende ijsbaan op De Vliet in Oud-Beijerland is een doorslaand succes."/>
    <s v="https://drimble.nl/regio/zuid-holland/hoeksche-waard/56606456/nu-al-meer-dan-7000-bezoekers-op-ijsbaan.html"/>
    <s v="drimble.nl"/>
    <x v="0"/>
    <m/>
    <s v="http://pbs.twimg.com/profile_images/1258862154/hoekschewaard_normal.jpg"/>
    <x v="107"/>
    <s v="https://twitter.com/#!/hoekschewaard_n/status/1075409564361809921"/>
    <m/>
    <m/>
    <s v="1075409564361809921"/>
    <m/>
    <b v="0"/>
    <n v="0"/>
    <s v=""/>
    <b v="0"/>
    <s v="nl"/>
    <m/>
    <s v=""/>
    <b v="0"/>
    <n v="0"/>
    <s v=""/>
    <s v="IFTTT"/>
    <b v="0"/>
    <s v="1075409564361809921"/>
    <s v="Tweet"/>
    <n v="0"/>
    <n v="0"/>
    <m/>
    <m/>
    <m/>
    <m/>
    <m/>
    <m/>
    <m/>
    <m/>
    <n v="99"/>
    <s v="1"/>
    <s v="1"/>
    <n v="1"/>
    <n v="4.761904761904762"/>
    <n v="0"/>
    <n v="0"/>
    <n v="0"/>
    <n v="0"/>
    <n v="20"/>
    <n v="95.23809523809524"/>
    <n v="21"/>
  </r>
  <r>
    <s v="hoekschewaard_n"/>
    <s v="hoekschewaard_n"/>
    <m/>
    <m/>
    <m/>
    <m/>
    <m/>
    <m/>
    <m/>
    <m/>
    <s v="No"/>
    <n v="122"/>
    <m/>
    <m/>
    <x v="1"/>
    <d v="2018-12-20T09:06:21.000"/>
    <s v="Kerstboom in Oud-Beijerlandse bieb steeds voller met wensen https://t.co/Xyt2iswbGK De speciale ´Joris´ Kerstboom´ in de bibliotheek van Oud-Beijerland raakt steeds verder gevuld met mooie..."/>
    <s v="https://drimble.nl/regio/zuid-holland/hoeksche-waard/56621502/kerstboom-in-oud-beijerlandse-bieb-steeds-voller-met-wensen.html"/>
    <s v="drimble.nl"/>
    <x v="0"/>
    <m/>
    <s v="http://pbs.twimg.com/profile_images/1258862154/hoekschewaard_normal.jpg"/>
    <x v="108"/>
    <s v="https://twitter.com/#!/hoekschewaard_n/status/1075678781849907200"/>
    <m/>
    <m/>
    <s v="1075678781849907200"/>
    <m/>
    <b v="0"/>
    <n v="0"/>
    <s v=""/>
    <b v="0"/>
    <s v="nl"/>
    <m/>
    <s v=""/>
    <b v="0"/>
    <n v="0"/>
    <s v=""/>
    <s v="IFTTT"/>
    <b v="0"/>
    <s v="1075678781849907200"/>
    <s v="Tweet"/>
    <n v="0"/>
    <n v="0"/>
    <m/>
    <m/>
    <m/>
    <m/>
    <m/>
    <m/>
    <m/>
    <m/>
    <n v="99"/>
    <s v="1"/>
    <s v="1"/>
    <n v="0"/>
    <n v="0"/>
    <n v="0"/>
    <n v="0"/>
    <n v="0"/>
    <n v="0"/>
    <n v="25"/>
    <n v="100"/>
    <n v="25"/>
  </r>
  <r>
    <s v="hoekschewaard_n"/>
    <s v="hoekschewaard_n"/>
    <m/>
    <m/>
    <m/>
    <m/>
    <m/>
    <m/>
    <m/>
    <m/>
    <s v="No"/>
    <n v="123"/>
    <m/>
    <m/>
    <x v="1"/>
    <d v="2018-12-20T10:51:24.000"/>
    <s v="Hoofdlijnenakkoord getekend voor de ontwikkeling van Stougjesdijk-Oost voor bouw van 1500 tot 2000 woningen https://t.co/exJUhQY5ui Oud-Beijerland - Gemeente Oud-Beijerland en zeven marktpartijen - BPD Ontwikkeling, AM, Syntrus #Achmea, Roosdom Tijhuis,..."/>
    <s v="https://drimble.nl/regio/zuid-holland/hoeksche-waard/56625117/hoofdlijnenakkoord-getekend-voor-de-ontwikkeling-van-stougjesdijk-oost-voor-bouw-van-1500-tot-2000-woningen.html"/>
    <s v="drimble.nl"/>
    <x v="20"/>
    <m/>
    <s v="http://pbs.twimg.com/profile_images/1258862154/hoekschewaard_normal.jpg"/>
    <x v="109"/>
    <s v="https://twitter.com/#!/hoekschewaard_n/status/1075705220481630209"/>
    <m/>
    <m/>
    <s v="1075705220481630209"/>
    <m/>
    <b v="0"/>
    <n v="0"/>
    <s v=""/>
    <b v="0"/>
    <s v="nl"/>
    <m/>
    <s v=""/>
    <b v="0"/>
    <n v="0"/>
    <s v=""/>
    <s v="IFTTT"/>
    <b v="0"/>
    <s v="1075705220481630209"/>
    <s v="Tweet"/>
    <n v="0"/>
    <n v="0"/>
    <m/>
    <m/>
    <m/>
    <m/>
    <m/>
    <m/>
    <m/>
    <m/>
    <n v="99"/>
    <s v="1"/>
    <s v="1"/>
    <n v="0"/>
    <n v="0"/>
    <n v="0"/>
    <n v="0"/>
    <n v="0"/>
    <n v="0"/>
    <n v="30"/>
    <n v="100"/>
    <n v="30"/>
  </r>
  <r>
    <s v="hoekschewaard_n"/>
    <s v="hoekschewaard_n"/>
    <m/>
    <m/>
    <m/>
    <m/>
    <m/>
    <m/>
    <m/>
    <m/>
    <s v="No"/>
    <n v="124"/>
    <m/>
    <m/>
    <x v="1"/>
    <d v="2018-12-20T11:21:27.000"/>
    <s v="Installatiebedrijf D.A. Vermaas uit Oud-Beijerland overgenomen door Van Rennes Elektro- &amp;amp; Installatietechniek https://t.co/LvJBde7F7s Met ingang van 1 januari 2019 is Installatiebedrijf D.A. Vermaas uit Oud-Beijerland overgenomen door Van Rennes Elektro-..."/>
    <s v="https://drimble.nl/regio/zuid-holland/hoeksche-waard/56626338/installatiebedrijf-da-vermaas-uit-oud-beijerland-overgenomen-door-van-rennes-elektro-installatietechniek.html"/>
    <s v="drimble.nl"/>
    <x v="0"/>
    <m/>
    <s v="http://pbs.twimg.com/profile_images/1258862154/hoekschewaard_normal.jpg"/>
    <x v="110"/>
    <s v="https://twitter.com/#!/hoekschewaard_n/status/1075712782140628993"/>
    <m/>
    <m/>
    <s v="1075712782140628993"/>
    <m/>
    <b v="0"/>
    <n v="0"/>
    <s v=""/>
    <b v="0"/>
    <s v="nl"/>
    <m/>
    <s v=""/>
    <b v="0"/>
    <n v="0"/>
    <s v=""/>
    <s v="IFTTT"/>
    <b v="0"/>
    <s v="1075712782140628993"/>
    <s v="Tweet"/>
    <n v="0"/>
    <n v="0"/>
    <m/>
    <m/>
    <m/>
    <m/>
    <m/>
    <m/>
    <m/>
    <m/>
    <n v="99"/>
    <s v="1"/>
    <s v="1"/>
    <n v="0"/>
    <n v="0"/>
    <n v="0"/>
    <n v="0"/>
    <n v="0"/>
    <n v="0"/>
    <n v="33"/>
    <n v="100"/>
    <n v="33"/>
  </r>
  <r>
    <s v="hoekschewaard_n"/>
    <s v="hoekschewaard_n"/>
    <m/>
    <m/>
    <m/>
    <m/>
    <m/>
    <m/>
    <m/>
    <m/>
    <s v="No"/>
    <n v="125"/>
    <m/>
    <m/>
    <x v="1"/>
    <d v="2018-12-20T11:51:20.000"/>
    <s v="Servicepunten gemeente Hoeksche Waard vanaf 8 januari geopend https://t.co/ASwPj861yk Hoeksche Waard - Op 8 januari 2019 openen de 6 servicepunten in de Hoeksche Waard. Het servicepunt in Oud-Beijerland opent..."/>
    <s v="https://drimble.nl/regio/zuid-holland/hoeksche-waard/56627393/servicepunten-gemeente-hoeksche-waard-vanaf-8-januari-geopend.html"/>
    <s v="drimble.nl"/>
    <x v="0"/>
    <m/>
    <s v="http://pbs.twimg.com/profile_images/1258862154/hoekschewaard_normal.jpg"/>
    <x v="111"/>
    <s v="https://twitter.com/#!/hoekschewaard_n/status/1075720300485099520"/>
    <m/>
    <m/>
    <s v="1075720300485099520"/>
    <m/>
    <b v="0"/>
    <n v="0"/>
    <s v=""/>
    <b v="0"/>
    <s v="nl"/>
    <m/>
    <s v=""/>
    <b v="0"/>
    <n v="0"/>
    <s v=""/>
    <s v="IFTTT"/>
    <b v="0"/>
    <s v="1075720300485099520"/>
    <s v="Tweet"/>
    <n v="0"/>
    <n v="0"/>
    <m/>
    <m/>
    <m/>
    <m/>
    <m/>
    <m/>
    <m/>
    <m/>
    <n v="99"/>
    <s v="1"/>
    <s v="1"/>
    <n v="0"/>
    <n v="0"/>
    <n v="0"/>
    <n v="0"/>
    <n v="0"/>
    <n v="0"/>
    <n v="28"/>
    <n v="100"/>
    <n v="28"/>
  </r>
  <r>
    <s v="hoekschewaard_n"/>
    <s v="hoekschewaard_n"/>
    <m/>
    <m/>
    <m/>
    <m/>
    <m/>
    <m/>
    <m/>
    <m/>
    <s v="No"/>
    <n v="126"/>
    <m/>
    <m/>
    <x v="1"/>
    <d v="2018-12-20T12:36:48.000"/>
    <s v="Servicepunten gemeente Hoeksche Waard vanaf 8 januari geopend https://t.co/V4p7OYoIZk Hoeksche Waard - Op 8 januari 2019 openen de 6 servicepunten in de Hoeksche Waard. Het servicepunt in Oud-Beijerland opent..."/>
    <s v="https://drimble.nl/regio/zuid-holland/hoeksche-waard/56628373/servicepunten-gemeente-hoeksche-waard-vanaf-8-januari-geopend.html"/>
    <s v="drimble.nl"/>
    <x v="0"/>
    <m/>
    <s v="http://pbs.twimg.com/profile_images/1258862154/hoekschewaard_normal.jpg"/>
    <x v="112"/>
    <s v="https://twitter.com/#!/hoekschewaard_n/status/1075731743599222784"/>
    <m/>
    <m/>
    <s v="1075731743599222784"/>
    <m/>
    <b v="0"/>
    <n v="0"/>
    <s v=""/>
    <b v="0"/>
    <s v="nl"/>
    <m/>
    <s v=""/>
    <b v="0"/>
    <n v="0"/>
    <s v=""/>
    <s v="IFTTT"/>
    <b v="0"/>
    <s v="1075731743599222784"/>
    <s v="Tweet"/>
    <n v="0"/>
    <n v="0"/>
    <m/>
    <m/>
    <m/>
    <m/>
    <m/>
    <m/>
    <m/>
    <m/>
    <n v="99"/>
    <s v="1"/>
    <s v="1"/>
    <n v="0"/>
    <n v="0"/>
    <n v="0"/>
    <n v="0"/>
    <n v="0"/>
    <n v="0"/>
    <n v="28"/>
    <n v="100"/>
    <n v="28"/>
  </r>
  <r>
    <s v="hoekschewaard_n"/>
    <s v="hoekschewaard_n"/>
    <m/>
    <m/>
    <m/>
    <m/>
    <m/>
    <m/>
    <m/>
    <m/>
    <s v="No"/>
    <n v="127"/>
    <m/>
    <m/>
    <x v="1"/>
    <d v="2018-12-20T16:16:51.000"/>
    <s v="In het oude #Rabobank gebouw in Oud-Beijerland komen 44 apartementen https://t.co/zfGmcFz9Iu Op dinsdag 18 december is door de gemeente Oud-Beijerland en projectontwikkelaar Stebru een anterieure overeenkomst ondertekend..."/>
    <s v="https://drimble.nl/regio/zuid-holland/hoeksche-waard/56636180/in-het-oude-rabobank-gebouw-in-oud-beijerland-komen-44-apartementen.html"/>
    <s v="drimble.nl"/>
    <x v="21"/>
    <m/>
    <s v="http://pbs.twimg.com/profile_images/1258862154/hoekschewaard_normal.jpg"/>
    <x v="113"/>
    <s v="https://twitter.com/#!/hoekschewaard_n/status/1075787123024953345"/>
    <m/>
    <m/>
    <s v="1075787123024953345"/>
    <m/>
    <b v="0"/>
    <n v="0"/>
    <s v=""/>
    <b v="0"/>
    <s v="nl"/>
    <m/>
    <s v=""/>
    <b v="0"/>
    <n v="0"/>
    <s v=""/>
    <s v="IFTTT"/>
    <b v="0"/>
    <s v="1075787123024953345"/>
    <s v="Tweet"/>
    <n v="0"/>
    <n v="0"/>
    <m/>
    <m/>
    <m/>
    <m/>
    <m/>
    <m/>
    <m/>
    <m/>
    <n v="99"/>
    <s v="1"/>
    <s v="1"/>
    <n v="0"/>
    <n v="0"/>
    <n v="0"/>
    <n v="0"/>
    <n v="0"/>
    <n v="0"/>
    <n v="28"/>
    <n v="100"/>
    <n v="28"/>
  </r>
  <r>
    <s v="hoekschewaard_n"/>
    <s v="hoekschewaard_n"/>
    <m/>
    <m/>
    <m/>
    <m/>
    <m/>
    <m/>
    <m/>
    <m/>
    <s v="No"/>
    <n v="128"/>
    <m/>
    <m/>
    <x v="1"/>
    <d v="2018-12-25T07:08:18.000"/>
    <s v="Bewoners Rembrandt in Oud-Beijerland krijgen kachel https://t.co/fwzG3HILAV Bewoners van woon-zorggebouw Rembrandt in Oud-Beijerland hebben tijdens de kerstdagen elektrische kacheltjes van HW Wonen..."/>
    <s v="https://drimble.nl/regio/zuid-holland/hoeksche-waard/56719450/bewoners-rembrandt-in-oud-beijerland-krijgen-kachel.html"/>
    <s v="drimble.nl"/>
    <x v="0"/>
    <m/>
    <s v="http://pbs.twimg.com/profile_images/1258862154/hoekschewaard_normal.jpg"/>
    <x v="114"/>
    <s v="https://twitter.com/#!/hoekschewaard_n/status/1077461014701064192"/>
    <m/>
    <m/>
    <s v="1077461014701064192"/>
    <m/>
    <b v="0"/>
    <n v="0"/>
    <s v=""/>
    <b v="0"/>
    <s v="nl"/>
    <m/>
    <s v=""/>
    <b v="0"/>
    <n v="0"/>
    <s v=""/>
    <s v="IFTTT"/>
    <b v="0"/>
    <s v="1077461014701064192"/>
    <s v="Tweet"/>
    <n v="0"/>
    <n v="0"/>
    <m/>
    <m/>
    <m/>
    <m/>
    <m/>
    <m/>
    <m/>
    <m/>
    <n v="99"/>
    <s v="1"/>
    <s v="1"/>
    <n v="0"/>
    <n v="0"/>
    <n v="0"/>
    <n v="0"/>
    <n v="0"/>
    <n v="0"/>
    <n v="24"/>
    <n v="100"/>
    <n v="24"/>
  </r>
  <r>
    <s v="hoekschewaard_n"/>
    <s v="hoekschewaard_n"/>
    <m/>
    <m/>
    <m/>
    <m/>
    <m/>
    <m/>
    <m/>
    <m/>
    <s v="No"/>
    <n v="129"/>
    <m/>
    <m/>
    <x v="1"/>
    <d v="2018-12-25T16:58:27.000"/>
    <s v="Werkzaamheden A29 #BergenopZoom – #Rotterdam, van Oud-Beijerland naar #Barendrecht dit weekend https://t.co/MZTInUnMs1 #Rijkswaterstaat voert dit weekend in de nacht van vrijdag 28 op zaterdag 29 december werkzaamheden uit aan de A29. A29 Bergen..."/>
    <s v="https://drimble.nl/regio/zuid-holland/hoeksche-waard/56724889/werkzaamheden-a29-bergen-op-zoom-rotterdam-van-oud-beijerland-naar-barendrecht-dit-weekend.html"/>
    <s v="drimble.nl"/>
    <x v="22"/>
    <m/>
    <s v="http://pbs.twimg.com/profile_images/1258862154/hoekschewaard_normal.jpg"/>
    <x v="115"/>
    <s v="https://twitter.com/#!/hoekschewaard_n/status/1077609530165547010"/>
    <m/>
    <m/>
    <s v="1077609530165547010"/>
    <m/>
    <b v="0"/>
    <n v="0"/>
    <s v=""/>
    <b v="0"/>
    <s v="nl"/>
    <m/>
    <s v=""/>
    <b v="0"/>
    <n v="0"/>
    <s v=""/>
    <s v="IFTTT"/>
    <b v="0"/>
    <s v="1077609530165547010"/>
    <s v="Tweet"/>
    <n v="0"/>
    <n v="0"/>
    <m/>
    <m/>
    <m/>
    <m/>
    <m/>
    <m/>
    <m/>
    <m/>
    <n v="99"/>
    <s v="1"/>
    <s v="1"/>
    <n v="0"/>
    <n v="0"/>
    <n v="0"/>
    <n v="0"/>
    <n v="0"/>
    <n v="0"/>
    <n v="32"/>
    <n v="100"/>
    <n v="32"/>
  </r>
  <r>
    <s v="hoekschewaard_n"/>
    <s v="hoekschewaard_n"/>
    <m/>
    <m/>
    <m/>
    <m/>
    <m/>
    <m/>
    <m/>
    <m/>
    <s v="No"/>
    <n v="130"/>
    <m/>
    <m/>
    <x v="1"/>
    <d v="2018-12-26T12:11:10.000"/>
    <s v="Ontwerp nieuwe ambtsketen gemeente Hoeksche Waard in handen van Els en Pieter Jan in `t Veld van in `t Veld &amp;amp; Partners https://t.co/FNTCXvj8dX Hoeksche Waard - Els en Pieter Jan in t Veld van int Veld &amp;amp; Partners uit Oud-Beijerland hebben de opdracht gekregen van “De..."/>
    <s v="https://drimble.nl/regio/zuid-holland/hoeksche-waard/56730232/ontwerp-nieuwe-ambtsketen-gemeente-hoeksche-waard-in-handen-van-els-en-pieter-jan-in-t-veld-van-in-t-veld-partners.html"/>
    <s v="drimble.nl"/>
    <x v="0"/>
    <m/>
    <s v="http://pbs.twimg.com/profile_images/1258862154/hoekschewaard_normal.jpg"/>
    <x v="116"/>
    <s v="https://twitter.com/#!/hoekschewaard_n/status/1077899621534445571"/>
    <m/>
    <m/>
    <s v="1077899621534445571"/>
    <m/>
    <b v="0"/>
    <n v="1"/>
    <s v=""/>
    <b v="0"/>
    <s v="nl"/>
    <m/>
    <s v=""/>
    <b v="0"/>
    <n v="0"/>
    <s v=""/>
    <s v="IFTTT"/>
    <b v="0"/>
    <s v="1077899621534445571"/>
    <s v="Tweet"/>
    <n v="0"/>
    <n v="0"/>
    <m/>
    <m/>
    <m/>
    <m/>
    <m/>
    <m/>
    <m/>
    <m/>
    <n v="99"/>
    <s v="1"/>
    <s v="1"/>
    <n v="0"/>
    <n v="0"/>
    <n v="0"/>
    <n v="0"/>
    <n v="0"/>
    <n v="0"/>
    <n v="45"/>
    <n v="100"/>
    <n v="45"/>
  </r>
  <r>
    <s v="hoekschewaard_n"/>
    <s v="hoekschewaard_n"/>
    <m/>
    <m/>
    <m/>
    <m/>
    <m/>
    <m/>
    <m/>
    <m/>
    <s v="No"/>
    <n v="131"/>
    <m/>
    <m/>
    <x v="1"/>
    <d v="2018-12-27T00:26:12.000"/>
    <s v="Hoeksewaard op 1 januari gefuseerd https://t.co/8rWJLJhlu2 Met 85.000 inwoners wordt de Hoeksewaard een dikke buurman van Rotterdam. Vanaf 1 januari zijn Binnenmaas, Oud-Beijerland,..."/>
    <s v="https://drimble.nl/regio/zuid-holland/hoeksche-waard/56735122/hoeksewaard-op-1-januari-gefuseerd.html"/>
    <s v="drimble.nl"/>
    <x v="0"/>
    <m/>
    <s v="http://pbs.twimg.com/profile_images/1258862154/hoekschewaard_normal.jpg"/>
    <x v="117"/>
    <s v="https://twitter.com/#!/hoekschewaard_n/status/1078084598037397504"/>
    <m/>
    <m/>
    <s v="1078084598037397504"/>
    <m/>
    <b v="0"/>
    <n v="0"/>
    <s v=""/>
    <b v="0"/>
    <s v="nl"/>
    <m/>
    <s v=""/>
    <b v="0"/>
    <n v="0"/>
    <s v=""/>
    <s v="IFTTT"/>
    <b v="0"/>
    <s v="1078084598037397504"/>
    <s v="Tweet"/>
    <n v="0"/>
    <n v="0"/>
    <m/>
    <m/>
    <m/>
    <m/>
    <m/>
    <m/>
    <m/>
    <m/>
    <n v="99"/>
    <s v="1"/>
    <s v="1"/>
    <n v="0"/>
    <n v="0"/>
    <n v="0"/>
    <n v="0"/>
    <n v="0"/>
    <n v="0"/>
    <n v="24"/>
    <n v="100"/>
    <n v="24"/>
  </r>
  <r>
    <s v="hoekschewaard_n"/>
    <s v="hoekschewaard_n"/>
    <m/>
    <m/>
    <m/>
    <m/>
    <m/>
    <m/>
    <m/>
    <m/>
    <s v="No"/>
    <n v="132"/>
    <m/>
    <m/>
    <x v="1"/>
    <d v="2018-12-27T00:26:13.000"/>
    <s v="Hoeksewaard op 1 januari gefuseerd https://t.co/bKKL21cIAS Met 85.000 inwoners wordt de Hoeksewaard een dikke buurman van Rotterdam. Vanaf 1 januari zijn Binnenmaas, Oud-Beijerland,..."/>
    <s v="https://drimble.nl/regio/zuid-holland/hoeksche-waard/56735124/hoeksewaard-op-1-januari-gefuseerd.html"/>
    <s v="drimble.nl"/>
    <x v="0"/>
    <m/>
    <s v="http://pbs.twimg.com/profile_images/1258862154/hoekschewaard_normal.jpg"/>
    <x v="118"/>
    <s v="https://twitter.com/#!/hoekschewaard_n/status/1078084600595955714"/>
    <m/>
    <m/>
    <s v="1078084600595955714"/>
    <m/>
    <b v="0"/>
    <n v="0"/>
    <s v=""/>
    <b v="0"/>
    <s v="nl"/>
    <m/>
    <s v=""/>
    <b v="0"/>
    <n v="0"/>
    <s v=""/>
    <s v="IFTTT"/>
    <b v="0"/>
    <s v="1078084600595955714"/>
    <s v="Tweet"/>
    <n v="0"/>
    <n v="0"/>
    <m/>
    <m/>
    <m/>
    <m/>
    <m/>
    <m/>
    <m/>
    <m/>
    <n v="99"/>
    <s v="1"/>
    <s v="1"/>
    <n v="0"/>
    <n v="0"/>
    <n v="0"/>
    <n v="0"/>
    <n v="0"/>
    <n v="0"/>
    <n v="24"/>
    <n v="100"/>
    <n v="24"/>
  </r>
  <r>
    <s v="hoekschewaard_n"/>
    <s v="hoekschewaard_n"/>
    <m/>
    <m/>
    <m/>
    <m/>
    <m/>
    <m/>
    <m/>
    <m/>
    <s v="No"/>
    <n v="133"/>
    <m/>
    <m/>
    <x v="1"/>
    <d v="2018-12-27T11:11:24.000"/>
    <s v="Kacheltjes voor bewoners van woongebouw Rembrandt https://t.co/GTPwJG6cUo Bewoners van woon-zorggebouw Rembrandt in Oud-Beijerland hebben tijdens de kerstdagen elektrische kacheltjes van HW Wonen..."/>
    <s v="https://drimble.nl/regio/zuid-holland/hoeksche-waard/56741955/kacheltjes-voor-bewoners-van-woongebouw-rembrandt.html"/>
    <s v="drimble.nl"/>
    <x v="0"/>
    <m/>
    <s v="http://pbs.twimg.com/profile_images/1258862154/hoekschewaard_normal.jpg"/>
    <x v="119"/>
    <s v="https://twitter.com/#!/hoekschewaard_n/status/1078246968256839680"/>
    <m/>
    <m/>
    <s v="1078246968256839680"/>
    <m/>
    <b v="0"/>
    <n v="0"/>
    <s v=""/>
    <b v="0"/>
    <s v="nl"/>
    <m/>
    <s v=""/>
    <b v="0"/>
    <n v="0"/>
    <s v=""/>
    <s v="IFTTT"/>
    <b v="0"/>
    <s v="1078246968256839680"/>
    <s v="Tweet"/>
    <n v="0"/>
    <n v="0"/>
    <m/>
    <m/>
    <m/>
    <m/>
    <m/>
    <m/>
    <m/>
    <m/>
    <n v="99"/>
    <s v="1"/>
    <s v="1"/>
    <n v="0"/>
    <n v="0"/>
    <n v="0"/>
    <n v="0"/>
    <n v="0"/>
    <n v="0"/>
    <n v="23"/>
    <n v="100"/>
    <n v="23"/>
  </r>
  <r>
    <s v="hoekschewaard_n"/>
    <s v="hoekschewaard_n"/>
    <m/>
    <m/>
    <m/>
    <m/>
    <m/>
    <m/>
    <m/>
    <m/>
    <s v="No"/>
    <n v="134"/>
    <m/>
    <m/>
    <x v="1"/>
    <d v="2018-12-29T15:49:23.000"/>
    <s v="Woninginbraken in #Numansdorp en Oud-Beijerland https://t.co/UTxIWr4c0Y Hoeksche Waard - Vrijdagmiddag 28 december en afgelopen nacht werden bij de Politie Hoeksche Waardtwee woninginbraken gemeld..."/>
    <s v="https://drimble.nl/regio/zuid-holland/hoeksche-waard/56781432/woninginbraken-in-numansdorp-en-oud-beijerland.html"/>
    <s v="drimble.nl"/>
    <x v="23"/>
    <m/>
    <s v="http://pbs.twimg.com/profile_images/1258862154/hoekschewaard_normal.jpg"/>
    <x v="120"/>
    <s v="https://twitter.com/#!/hoekschewaard_n/status/1079041700876742661"/>
    <m/>
    <m/>
    <s v="1079041700876742661"/>
    <m/>
    <b v="0"/>
    <n v="0"/>
    <s v=""/>
    <b v="0"/>
    <s v="nl"/>
    <m/>
    <s v=""/>
    <b v="0"/>
    <n v="0"/>
    <s v=""/>
    <s v="IFTTT"/>
    <b v="0"/>
    <s v="1079041700876742661"/>
    <s v="Tweet"/>
    <n v="0"/>
    <n v="0"/>
    <m/>
    <m/>
    <m/>
    <m/>
    <m/>
    <m/>
    <m/>
    <m/>
    <n v="99"/>
    <s v="1"/>
    <s v="1"/>
    <n v="0"/>
    <n v="0"/>
    <n v="0"/>
    <n v="0"/>
    <n v="0"/>
    <n v="0"/>
    <n v="22"/>
    <n v="100"/>
    <n v="22"/>
  </r>
  <r>
    <s v="hoekschewaard_n"/>
    <s v="hoekschewaard_n"/>
    <m/>
    <m/>
    <m/>
    <m/>
    <m/>
    <m/>
    <m/>
    <m/>
    <s v="No"/>
    <n v="135"/>
    <m/>
    <m/>
    <x v="1"/>
    <d v="2018-12-31T09:44:11.000"/>
    <s v="Mourik Nieuwjaarsloop bij A.V. Spirit https://t.co/qBBBLpkLFq Oud-Beijerland - De Mourik Nieuwjaarsloop is niet meer weg te denken van de wedstrijdkalender..."/>
    <s v="https://drimble.nl/regio/zuid-holland/hoeksche-waard/56801619/mourik-nieuwjaarsloop-bij-av-spirit.html"/>
    <s v="drimble.nl"/>
    <x v="0"/>
    <m/>
    <s v="http://pbs.twimg.com/profile_images/1258862154/hoekschewaard_normal.jpg"/>
    <x v="121"/>
    <s v="https://twitter.com/#!/hoekschewaard_n/status/1079674571387793410"/>
    <m/>
    <m/>
    <s v="1079674571387793410"/>
    <m/>
    <b v="0"/>
    <n v="0"/>
    <s v=""/>
    <b v="0"/>
    <s v="nl"/>
    <m/>
    <s v=""/>
    <b v="0"/>
    <n v="0"/>
    <s v=""/>
    <s v="IFTTT"/>
    <b v="0"/>
    <s v="1079674571387793410"/>
    <s v="Tweet"/>
    <n v="0"/>
    <n v="0"/>
    <m/>
    <m/>
    <m/>
    <m/>
    <m/>
    <m/>
    <m/>
    <m/>
    <n v="99"/>
    <s v="1"/>
    <s v="1"/>
    <n v="0"/>
    <n v="0"/>
    <n v="0"/>
    <n v="0"/>
    <n v="0"/>
    <n v="0"/>
    <n v="20"/>
    <n v="100"/>
    <n v="20"/>
  </r>
  <r>
    <s v="hoekschewaard_n"/>
    <s v="hoekschewaard_n"/>
    <m/>
    <m/>
    <m/>
    <m/>
    <m/>
    <m/>
    <m/>
    <m/>
    <s v="No"/>
    <n v="136"/>
    <m/>
    <m/>
    <x v="1"/>
    <d v="2019-01-02T11:12:27.000"/>
    <s v="Zonnepanelen en warmtepomp: Alle woningen Spuifront duurzaam https://t.co/Tavk9gAonM Alle woningen van het nieuwbouwproject aan het Spuifront in Oud-Beijerland - beter bekend als het voormalig Mebin-terrein..."/>
    <s v="https://drimble.nl/regio/zuid-holland/hoeksche-waard/56832246/zonnepanelen-en-warmtepomp-alle-woningen-spuifront-duurzaam.html"/>
    <s v="drimble.nl"/>
    <x v="0"/>
    <m/>
    <s v="http://pbs.twimg.com/profile_images/1258862154/hoekschewaard_normal.jpg"/>
    <x v="122"/>
    <s v="https://twitter.com/#!/hoekschewaard_n/status/1080421560102596609"/>
    <m/>
    <m/>
    <s v="1080421560102596609"/>
    <m/>
    <b v="0"/>
    <n v="0"/>
    <s v=""/>
    <b v="0"/>
    <s v="nl"/>
    <m/>
    <s v=""/>
    <b v="0"/>
    <n v="0"/>
    <s v=""/>
    <s v="IFTTT"/>
    <b v="0"/>
    <s v="1080421560102596609"/>
    <s v="Tweet"/>
    <n v="0"/>
    <n v="0"/>
    <m/>
    <m/>
    <m/>
    <m/>
    <m/>
    <m/>
    <m/>
    <m/>
    <n v="99"/>
    <s v="1"/>
    <s v="1"/>
    <n v="0"/>
    <n v="0"/>
    <n v="0"/>
    <n v="0"/>
    <n v="0"/>
    <n v="0"/>
    <n v="25"/>
    <n v="100"/>
    <n v="25"/>
  </r>
  <r>
    <s v="hoekschewaard_n"/>
    <s v="hoekschewaard_n"/>
    <m/>
    <m/>
    <m/>
    <m/>
    <m/>
    <m/>
    <m/>
    <m/>
    <s v="No"/>
    <n v="137"/>
    <m/>
    <m/>
    <x v="1"/>
    <d v="2019-01-02T16:28:39.000"/>
    <s v="Projecties van Van Gogh op straat in Oud-Beijerland https://t.co/VVuaLCWfN6 Op het Vincent van Goghplein in Oud-Beijerland wordt tot en met zondag een briefcitaat geprojecteerd. Het citaat is van Vincent..."/>
    <s v="https://drimble.nl/regio/zuid-holland/hoeksche-waard/56839514/projecties-van-van-gogh-op-straat-in-oud-beijerland.html"/>
    <s v="drimble.nl"/>
    <x v="0"/>
    <m/>
    <s v="http://pbs.twimg.com/profile_images/1258862154/hoekschewaard_normal.jpg"/>
    <x v="123"/>
    <s v="https://twitter.com/#!/hoekschewaard_n/status/1080501131166523392"/>
    <m/>
    <m/>
    <s v="1080501131166523392"/>
    <m/>
    <b v="0"/>
    <n v="0"/>
    <s v=""/>
    <b v="0"/>
    <s v="nl"/>
    <m/>
    <s v=""/>
    <b v="0"/>
    <n v="0"/>
    <s v=""/>
    <s v="IFTTT"/>
    <b v="0"/>
    <s v="1080501131166523392"/>
    <s v="Tweet"/>
    <n v="0"/>
    <n v="0"/>
    <m/>
    <m/>
    <m/>
    <m/>
    <m/>
    <m/>
    <m/>
    <m/>
    <n v="99"/>
    <s v="1"/>
    <s v="1"/>
    <n v="0"/>
    <n v="0"/>
    <n v="0"/>
    <n v="0"/>
    <n v="0"/>
    <n v="0"/>
    <n v="30"/>
    <n v="100"/>
    <n v="30"/>
  </r>
  <r>
    <s v="hoekschewaard_n"/>
    <s v="hoekschewaard_n"/>
    <m/>
    <m/>
    <m/>
    <m/>
    <m/>
    <m/>
    <m/>
    <m/>
    <s v="No"/>
    <n v="138"/>
    <m/>
    <m/>
    <x v="1"/>
    <d v="2019-01-03T08:52:27.000"/>
    <s v="Ouders van autistische Pepijn (18) zitten met handen in het haar: ´hij is een gevaar voor zichzelf en zijn omgeving´ https://t.co/ROkuq9zodN Thuis wonen gaat niet. Toch vrezen Eric-Jan en Doreen van Royen uit Oud-Beijerland dat hun autistische zoon Pepijn (18) opeens..."/>
    <s v="https://drimble.nl/regio/zuid-holland/hoeksche-waard/56848260/ouders-van-autistische-pepijn-18-zitten-met-handen-in-het-haar-hij-is-een-gevaar-voor-zichzelf-en-zijn-omgeving.html"/>
    <s v="drimble.nl"/>
    <x v="0"/>
    <m/>
    <s v="http://pbs.twimg.com/profile_images/1258862154/hoekschewaard_normal.jpg"/>
    <x v="124"/>
    <s v="https://twitter.com/#!/hoekschewaard_n/status/1080748712702500864"/>
    <m/>
    <m/>
    <s v="1080748712702500864"/>
    <m/>
    <b v="0"/>
    <n v="0"/>
    <s v=""/>
    <b v="0"/>
    <s v="nl"/>
    <m/>
    <s v=""/>
    <b v="0"/>
    <n v="0"/>
    <s v=""/>
    <s v="IFTTT"/>
    <b v="0"/>
    <s v="1080748712702500864"/>
    <s v="Tweet"/>
    <n v="0"/>
    <n v="0"/>
    <m/>
    <m/>
    <m/>
    <m/>
    <m/>
    <m/>
    <m/>
    <m/>
    <n v="99"/>
    <s v="1"/>
    <s v="1"/>
    <n v="0"/>
    <n v="0"/>
    <n v="0"/>
    <n v="0"/>
    <n v="0"/>
    <n v="0"/>
    <n v="42"/>
    <n v="100"/>
    <n v="42"/>
  </r>
  <r>
    <s v="hoekschewaard_n"/>
    <s v="hoekschewaard_n"/>
    <m/>
    <m/>
    <m/>
    <m/>
    <m/>
    <m/>
    <m/>
    <m/>
    <s v="No"/>
    <n v="139"/>
    <m/>
    <m/>
    <x v="1"/>
    <d v="2019-01-03T11:32:15.000"/>
    <s v="Gemeenteraad Hoeksche Waard verre van eensgezind van start https://t.co/LC305aEsw1 In een volle Open Hof in Oud-Beijerland is woensdagavond 2 januari de nieuwe gemeenteraad van de gemeente Hoeksche Waard..."/>
    <s v="https://drimble.nl/regio/zuid-holland/hoeksche-waard/56852780/gemeenteraad-hoeksche-waard-verre-van-eensgezind-van-start.html"/>
    <s v="drimble.nl"/>
    <x v="0"/>
    <m/>
    <s v="http://pbs.twimg.com/profile_images/1258862154/hoekschewaard_normal.jpg"/>
    <x v="125"/>
    <s v="https://twitter.com/#!/hoekschewaard_n/status/1080788928658137088"/>
    <m/>
    <m/>
    <s v="1080788928658137088"/>
    <m/>
    <b v="0"/>
    <n v="0"/>
    <s v=""/>
    <b v="0"/>
    <s v="nl"/>
    <m/>
    <s v=""/>
    <b v="0"/>
    <n v="0"/>
    <s v=""/>
    <s v="IFTTT"/>
    <b v="0"/>
    <s v="1080788928658137088"/>
    <s v="Tweet"/>
    <n v="0"/>
    <n v="0"/>
    <m/>
    <m/>
    <m/>
    <m/>
    <m/>
    <m/>
    <m/>
    <m/>
    <n v="99"/>
    <s v="1"/>
    <s v="1"/>
    <n v="0"/>
    <n v="0"/>
    <n v="0"/>
    <n v="0"/>
    <n v="0"/>
    <n v="0"/>
    <n v="28"/>
    <n v="100"/>
    <n v="28"/>
  </r>
  <r>
    <s v="hoekschewaard_n"/>
    <s v="hoekschewaard_n"/>
    <m/>
    <m/>
    <m/>
    <m/>
    <m/>
    <m/>
    <m/>
    <m/>
    <s v="No"/>
    <n v="140"/>
    <m/>
    <m/>
    <x v="1"/>
    <d v="2019-01-04T17:19:40.000"/>
    <s v="Gratis Fit Test voor senioren in #Puttershoek, Oud-Beijerland en #Numansdorp. https://t.co/yTYcBWYtXI HOEKSCHE WAARD Bij het ouder worden is zo lang mogelijk gezond en fit blijven voor velen een streven. Wij helpen u daar graag..."/>
    <s v="https://drimble.nl/regio/zuid-holland/hoeksche-waard/56881124/gratis-fit-test-voor-senioren-in-puttershoek-oud-beijerland-en-numansdorp.html"/>
    <s v="drimble.nl"/>
    <x v="24"/>
    <m/>
    <s v="http://pbs.twimg.com/profile_images/1258862154/hoekschewaard_normal.jpg"/>
    <x v="126"/>
    <s v="https://twitter.com/#!/hoekschewaard_n/status/1081238747910422529"/>
    <m/>
    <m/>
    <s v="1081238747910422529"/>
    <m/>
    <b v="0"/>
    <n v="0"/>
    <s v=""/>
    <b v="0"/>
    <s v="nl"/>
    <m/>
    <s v=""/>
    <b v="0"/>
    <n v="0"/>
    <s v=""/>
    <s v="IFTTT"/>
    <b v="0"/>
    <s v="1081238747910422529"/>
    <s v="Tweet"/>
    <n v="0"/>
    <n v="0"/>
    <m/>
    <m/>
    <m/>
    <m/>
    <m/>
    <m/>
    <m/>
    <m/>
    <n v="99"/>
    <s v="1"/>
    <s v="1"/>
    <n v="0"/>
    <n v="0"/>
    <n v="0"/>
    <n v="0"/>
    <n v="0"/>
    <n v="0"/>
    <n v="34"/>
    <n v="100"/>
    <n v="34"/>
  </r>
  <r>
    <s v="hoekschewaard_n"/>
    <s v="hoekschewaard_n"/>
    <m/>
    <m/>
    <m/>
    <m/>
    <m/>
    <m/>
    <m/>
    <m/>
    <s v="No"/>
    <n v="141"/>
    <m/>
    <m/>
    <x v="1"/>
    <d v="2019-01-05T07:24:22.000"/>
    <s v="Nieuwe te koop staande woning in Oud-Beijerland (05-01-2019) https://t.co/rvHIouhPBC Sinds gisteren is er één woning te koop gekomen in Oud-Beijerland (gemeente Hoeksche Waard): J A Vermaasstraat 10, Oud-Beijerland..."/>
    <s v="https://drimble.nl/regio/zuid-holland/hoeksche-waard/56886961/nieuwe-te-koop-staande-woning-in-oud-beijerland-05-01-2019.html"/>
    <s v="drimble.nl"/>
    <x v="0"/>
    <m/>
    <s v="http://pbs.twimg.com/profile_images/1258862154/hoekschewaard_normal.jpg"/>
    <x v="127"/>
    <s v="https://twitter.com/#!/hoekschewaard_n/status/1081451324246495238"/>
    <m/>
    <m/>
    <s v="1081451324246495238"/>
    <m/>
    <b v="0"/>
    <n v="0"/>
    <s v=""/>
    <b v="0"/>
    <s v="nl"/>
    <m/>
    <s v=""/>
    <b v="0"/>
    <n v="0"/>
    <s v=""/>
    <s v="IFTTT"/>
    <b v="0"/>
    <s v="1081451324246495238"/>
    <s v="Tweet"/>
    <n v="0"/>
    <n v="0"/>
    <m/>
    <m/>
    <m/>
    <m/>
    <m/>
    <m/>
    <m/>
    <m/>
    <n v="99"/>
    <s v="1"/>
    <s v="1"/>
    <n v="0"/>
    <n v="0"/>
    <n v="0"/>
    <n v="0"/>
    <n v="0"/>
    <n v="0"/>
    <n v="32"/>
    <n v="100"/>
    <n v="32"/>
  </r>
  <r>
    <s v="hoekschewaard_n"/>
    <s v="hoekschewaard_n"/>
    <m/>
    <m/>
    <m/>
    <m/>
    <m/>
    <m/>
    <m/>
    <m/>
    <s v="No"/>
    <n v="142"/>
    <m/>
    <m/>
    <x v="1"/>
    <d v="2019-01-05T15:54:26.000"/>
    <s v="Oud-Beijerland bindt voor de Ã¡llerlaatste keer de schaatsen onder https://t.co/kvtQXNrnV3 Liefhebbers kunnen vandaag voor de Ã¡llerlaatste keer schaatsen in Oud-Beijerland. Centrummanager Sem den Hollander noemt..."/>
    <s v="https://drimble.nl/regio/zuid-holland/hoeksche-waard/56893414/oud-beijerland-bindt-voor-de-allerlaatste-keer-de-schaatsen-onder.html"/>
    <s v="drimble.nl"/>
    <x v="0"/>
    <m/>
    <s v="http://pbs.twimg.com/profile_images/1258862154/hoekschewaard_normal.jpg"/>
    <x v="128"/>
    <s v="https://twitter.com/#!/hoekschewaard_n/status/1081579686906470401"/>
    <m/>
    <m/>
    <s v="1081579686906470401"/>
    <m/>
    <b v="0"/>
    <n v="0"/>
    <s v=""/>
    <b v="0"/>
    <s v="nl"/>
    <m/>
    <s v=""/>
    <b v="0"/>
    <n v="0"/>
    <s v=""/>
    <s v="IFTTT"/>
    <b v="0"/>
    <s v="1081579686906470401"/>
    <s v="Tweet"/>
    <n v="0"/>
    <n v="0"/>
    <m/>
    <m/>
    <m/>
    <m/>
    <m/>
    <m/>
    <m/>
    <m/>
    <n v="99"/>
    <s v="1"/>
    <s v="1"/>
    <n v="0"/>
    <n v="0"/>
    <n v="0"/>
    <n v="0"/>
    <n v="0"/>
    <n v="0"/>
    <n v="28"/>
    <n v="100"/>
    <n v="28"/>
  </r>
  <r>
    <s v="hoekschewaard_n"/>
    <s v="hoekschewaard_n"/>
    <m/>
    <m/>
    <m/>
    <m/>
    <m/>
    <m/>
    <m/>
    <m/>
    <s v="No"/>
    <n v="143"/>
    <m/>
    <m/>
    <x v="1"/>
    <d v="2019-01-07T15:41:27.000"/>
    <s v="Grote puinhoop voor papiercontainers van SHO: Â´Dit kan zo niet langer!Â´ https://t.co/PdI5wKRLsh Het is weer raak op het parkeerterrein van sportpark De Kikkershoek in Oud-Beijerland. Voor de zoveelste keer troffen de vrijwilligers..."/>
    <s v="https://drimble.nl/regio/zuid-holland/hoeksche-waard/57026914/grote-puinhoop-voor-papiercontainers-van-sho-dit-kan-zo-niet-langer.html"/>
    <s v="drimble.nl"/>
    <x v="0"/>
    <m/>
    <s v="http://pbs.twimg.com/profile_images/1258862154/hoekschewaard_normal.jpg"/>
    <x v="129"/>
    <s v="https://twitter.com/#!/hoekschewaard_n/status/1082301195056758784"/>
    <m/>
    <m/>
    <s v="1082301195056758784"/>
    <m/>
    <b v="0"/>
    <n v="0"/>
    <s v=""/>
    <b v="0"/>
    <s v="nl"/>
    <m/>
    <s v=""/>
    <b v="0"/>
    <n v="0"/>
    <s v=""/>
    <s v="IFTTT"/>
    <b v="0"/>
    <s v="1082301195056758784"/>
    <s v="Tweet"/>
    <n v="0"/>
    <n v="0"/>
    <m/>
    <m/>
    <m/>
    <m/>
    <m/>
    <m/>
    <m/>
    <m/>
    <n v="99"/>
    <s v="1"/>
    <s v="1"/>
    <n v="0"/>
    <n v="0"/>
    <n v="0"/>
    <n v="0"/>
    <n v="0"/>
    <n v="0"/>
    <n v="34"/>
    <n v="100"/>
    <n v="34"/>
  </r>
  <r>
    <s v="hoekschewaard_n"/>
    <s v="hoekschewaard_n"/>
    <m/>
    <m/>
    <m/>
    <m/>
    <m/>
    <m/>
    <m/>
    <m/>
    <s v="No"/>
    <n v="144"/>
    <m/>
    <m/>
    <x v="1"/>
    <d v="2019-01-07T16:16:41.000"/>
    <s v="VVV Oud-Beijerland verhuist naar Molendijk https://t.co/1rZ4oJfHGZ Hoeksche Waard plaatste het volgende bericht op hun website: VVV Oud-Beijerland verhuist naar Molendijk."/>
    <s v="https://drimble.nl/regio/zuid-holland/hoeksche-waard/57028095/vvv-oud-beijerland-verhuist-naar-molendijk.html"/>
    <s v="drimble.nl"/>
    <x v="0"/>
    <m/>
    <s v="http://pbs.twimg.com/profile_images/1258862154/hoekschewaard_normal.jpg"/>
    <x v="130"/>
    <s v="https://twitter.com/#!/hoekschewaard_n/status/1082310062843006977"/>
    <m/>
    <m/>
    <s v="1082310062843006977"/>
    <m/>
    <b v="0"/>
    <n v="0"/>
    <s v=""/>
    <b v="0"/>
    <s v="nl"/>
    <m/>
    <s v=""/>
    <b v="0"/>
    <n v="0"/>
    <s v=""/>
    <s v="IFTTT"/>
    <b v="0"/>
    <s v="1082310062843006977"/>
    <s v="Tweet"/>
    <n v="0"/>
    <n v="0"/>
    <m/>
    <m/>
    <m/>
    <m/>
    <m/>
    <m/>
    <m/>
    <m/>
    <n v="99"/>
    <s v="1"/>
    <s v="1"/>
    <n v="0"/>
    <n v="0"/>
    <n v="0"/>
    <n v="0"/>
    <n v="0"/>
    <n v="0"/>
    <n v="21"/>
    <n v="100"/>
    <n v="21"/>
  </r>
  <r>
    <s v="hoekschewaard_n"/>
    <s v="hoekschewaard_n"/>
    <m/>
    <m/>
    <m/>
    <m/>
    <m/>
    <m/>
    <m/>
    <m/>
    <s v="No"/>
    <n v="145"/>
    <m/>
    <m/>
    <x v="1"/>
    <d v="2019-01-08T07:26:12.000"/>
    <s v="Nieuwe te koop staande woning in Oud-Beijerland (08-01-2019) https://t.co/NUh47CMpLQ Sinds gisteren is er Ã©Ã©n woning te koop gekomen in Oud-Beijerland (gemeente Hoeksche Waard): Van Ruysdaelstraat 21, Oud-Beijerland..."/>
    <s v="https://drimble.nl/regio/zuid-holland/hoeksche-waard/57037320/nieuwe-te-koop-staande-woning-in-oud-beijerland-08-01-2019.html"/>
    <s v="drimble.nl"/>
    <x v="0"/>
    <m/>
    <s v="http://pbs.twimg.com/profile_images/1258862154/hoekschewaard_normal.jpg"/>
    <x v="131"/>
    <s v="https://twitter.com/#!/hoekschewaard_n/status/1082538948700917761"/>
    <m/>
    <m/>
    <s v="1082538948700917761"/>
    <m/>
    <b v="0"/>
    <n v="0"/>
    <s v=""/>
    <b v="0"/>
    <s v="nl"/>
    <m/>
    <s v=""/>
    <b v="0"/>
    <n v="0"/>
    <s v=""/>
    <s v="IFTTT"/>
    <b v="0"/>
    <s v="1082538948700917761"/>
    <s v="Tweet"/>
    <n v="0"/>
    <n v="0"/>
    <m/>
    <m/>
    <m/>
    <m/>
    <m/>
    <m/>
    <m/>
    <m/>
    <n v="99"/>
    <s v="1"/>
    <s v="1"/>
    <n v="0"/>
    <n v="0"/>
    <n v="0"/>
    <n v="0"/>
    <n v="0"/>
    <n v="0"/>
    <n v="33"/>
    <n v="100"/>
    <n v="33"/>
  </r>
  <r>
    <s v="hoekschewaard_n"/>
    <s v="hoekschewaard_n"/>
    <m/>
    <m/>
    <m/>
    <m/>
    <m/>
    <m/>
    <m/>
    <m/>
    <s v="No"/>
    <n v="146"/>
    <m/>
    <m/>
    <x v="1"/>
    <d v="2019-01-08T14:41:34.000"/>
    <s v="Hoog waterpeil: keersluizen #Numansdorp en Oud-Beijerland dicht https://t.co/pG5yk23V4F Waterschap Hollandse Delta heeft de keersluizen in #Numansdorp en Oud-Beijerland gesloten. Deze maatregel wordt genomen om te voorkomen..."/>
    <s v="https://drimble.nl/regio/zuid-holland/hoeksche-waard/57050408/hoog-waterpeil-keersluizen-numansdorp-en-oud-beijerland-dicht.html"/>
    <s v="drimble.nl"/>
    <x v="25"/>
    <m/>
    <s v="http://pbs.twimg.com/profile_images/1258862154/hoekschewaard_normal.jpg"/>
    <x v="132"/>
    <s v="https://twitter.com/#!/hoekschewaard_n/status/1082648512813297665"/>
    <m/>
    <m/>
    <s v="1082648512813297665"/>
    <m/>
    <b v="0"/>
    <n v="0"/>
    <s v=""/>
    <b v="0"/>
    <s v="nl"/>
    <m/>
    <s v=""/>
    <b v="0"/>
    <n v="0"/>
    <s v=""/>
    <s v="IFTTT"/>
    <b v="0"/>
    <s v="1082648512813297665"/>
    <s v="Tweet"/>
    <n v="0"/>
    <n v="0"/>
    <m/>
    <m/>
    <m/>
    <m/>
    <m/>
    <m/>
    <m/>
    <m/>
    <n v="99"/>
    <s v="1"/>
    <s v="1"/>
    <n v="0"/>
    <n v="0"/>
    <n v="0"/>
    <n v="0"/>
    <n v="0"/>
    <n v="0"/>
    <n v="27"/>
    <n v="100"/>
    <n v="27"/>
  </r>
  <r>
    <s v="hoekschewaard_n"/>
    <s v="hoekschewaard_n"/>
    <m/>
    <m/>
    <m/>
    <m/>
    <m/>
    <m/>
    <m/>
    <m/>
    <s v="No"/>
    <n v="147"/>
    <m/>
    <m/>
    <x v="1"/>
    <d v="2019-01-09T11:36:27.000"/>
    <s v="Veel deelnemers tijdens de &quot;Mourik&quot; Nieuwjaarsloop https://t.co/rkhENZVBEs Oud-Beijerland - De oliebollen moeten er weer af, en dus was daar afgelopen zaterdag traditiegetrouw de openingsloop van AV Spirit:..."/>
    <s v="https://drimble.nl/regio/zuid-holland/hoeksche-waard/57070736/veel-deelnemers-tijdens-de-mourik-nieuwjaarsloop.html"/>
    <s v="drimble.nl"/>
    <x v="0"/>
    <m/>
    <s v="http://pbs.twimg.com/profile_images/1258862154/hoekschewaard_normal.jpg"/>
    <x v="133"/>
    <s v="https://twitter.com/#!/hoekschewaard_n/status/1082964315462950913"/>
    <m/>
    <m/>
    <s v="1082964315462950913"/>
    <m/>
    <b v="0"/>
    <n v="0"/>
    <s v=""/>
    <b v="0"/>
    <s v="nl"/>
    <m/>
    <s v=""/>
    <b v="0"/>
    <n v="0"/>
    <s v=""/>
    <s v="IFTTT"/>
    <b v="0"/>
    <s v="1082964315462950913"/>
    <s v="Tweet"/>
    <n v="0"/>
    <n v="0"/>
    <m/>
    <m/>
    <m/>
    <m/>
    <m/>
    <m/>
    <m/>
    <m/>
    <n v="99"/>
    <s v="1"/>
    <s v="1"/>
    <n v="0"/>
    <n v="0"/>
    <n v="0"/>
    <n v="0"/>
    <n v="0"/>
    <n v="0"/>
    <n v="26"/>
    <n v="100"/>
    <n v="26"/>
  </r>
  <r>
    <s v="hoekschewaard_n"/>
    <s v="hoekschewaard_n"/>
    <m/>
    <m/>
    <m/>
    <m/>
    <m/>
    <m/>
    <m/>
    <m/>
    <s v="No"/>
    <n v="148"/>
    <m/>
    <m/>
    <x v="1"/>
    <d v="2019-01-10T09:02:36.000"/>
    <s v="Van Nellefabriek in de Hoeksche Waard https://t.co/pGLmXYCzJo Een Van Nellefabriek in de Hoeksche Waard. Dát is wat Hans de Groot uit Oud-Beijerland wil. Niet de sigaren- en koffiefabriek,..."/>
    <s v="https://drimble.nl/regio/zuid-holland/hoeksche-waard/57090978/van-nellefabriek-in-de-hoeksche-waard.html"/>
    <s v="drimble.nl"/>
    <x v="0"/>
    <m/>
    <s v="http://pbs.twimg.com/profile_images/1258862154/hoekschewaard_normal.jpg"/>
    <x v="134"/>
    <s v="https://twitter.com/#!/hoekschewaard_n/status/1083287982747070464"/>
    <m/>
    <m/>
    <s v="1083287982747070464"/>
    <m/>
    <b v="0"/>
    <n v="0"/>
    <s v=""/>
    <b v="0"/>
    <s v="nl"/>
    <m/>
    <s v=""/>
    <b v="0"/>
    <n v="0"/>
    <s v=""/>
    <s v="IFTTT"/>
    <b v="0"/>
    <s v="1083287982747070464"/>
    <s v="Tweet"/>
    <n v="0"/>
    <n v="0"/>
    <m/>
    <m/>
    <m/>
    <m/>
    <m/>
    <m/>
    <m/>
    <m/>
    <n v="99"/>
    <s v="1"/>
    <s v="1"/>
    <n v="0"/>
    <n v="0"/>
    <n v="0"/>
    <n v="0"/>
    <n v="0"/>
    <n v="0"/>
    <n v="28"/>
    <n v="100"/>
    <n v="28"/>
  </r>
  <r>
    <s v="hoekschewaard_n"/>
    <s v="hoekschewaard_n"/>
    <m/>
    <m/>
    <m/>
    <m/>
    <m/>
    <m/>
    <m/>
    <m/>
    <s v="No"/>
    <n v="149"/>
    <m/>
    <m/>
    <x v="1"/>
    <d v="2019-01-10T11:12:34.000"/>
    <s v="Komt er een Van Nellefabriek in de Hoeksche Waard' https://t.co/klZppf5gXR Een Van Nellefabriek in de Hoeksche Waard. Dát is wat Hans de Groot uit Oud-Beijerland wil. Niet de sigaren- en koffiefabriek,..."/>
    <s v="https://drimble.nl/regio/zuid-holland/hoeksche-waard/57095446/komt-er-een-van-nellefabriek-in-de-hoeksche-waard.html"/>
    <s v="drimble.nl"/>
    <x v="0"/>
    <m/>
    <s v="http://pbs.twimg.com/profile_images/1258862154/hoekschewaard_normal.jpg"/>
    <x v="135"/>
    <s v="https://twitter.com/#!/hoekschewaard_n/status/1083320692370755584"/>
    <m/>
    <m/>
    <s v="1083320692370755584"/>
    <m/>
    <b v="0"/>
    <n v="0"/>
    <s v=""/>
    <b v="0"/>
    <s v="nl"/>
    <m/>
    <s v=""/>
    <b v="0"/>
    <n v="0"/>
    <s v=""/>
    <s v="IFTTT"/>
    <b v="0"/>
    <s v="1083320692370755584"/>
    <s v="Tweet"/>
    <n v="0"/>
    <n v="0"/>
    <m/>
    <m/>
    <m/>
    <m/>
    <m/>
    <m/>
    <m/>
    <m/>
    <n v="99"/>
    <s v="1"/>
    <s v="1"/>
    <n v="0"/>
    <n v="0"/>
    <n v="0"/>
    <n v="0"/>
    <n v="0"/>
    <n v="0"/>
    <n v="31"/>
    <n v="100"/>
    <n v="31"/>
  </r>
  <r>
    <s v="hoekschewaard_n"/>
    <s v="hoekschewaard_n"/>
    <m/>
    <m/>
    <m/>
    <m/>
    <m/>
    <m/>
    <m/>
    <m/>
    <s v="No"/>
    <n v="150"/>
    <m/>
    <m/>
    <x v="1"/>
    <d v="2019-01-10T16:12:32.000"/>
    <s v="Programmeren is de nieuwe taal die kinderen wereldwijd leren spreken  https://t.co/4KgW36XIwn Oud-Beijerland - De Bibliotheek Hoeksche Waard organiseert op 19 januari een CoderDojo. Een CoderDojo is een internationale..."/>
    <s v="https://drimble.nl/regio/zuid-holland/hoeksche-waard/57104738/programmeren-is-de-nieuwe-taal-die-kinderen-wereldwijd-leren-spreken.html"/>
    <s v="drimble.nl"/>
    <x v="0"/>
    <m/>
    <s v="http://pbs.twimg.com/profile_images/1258862154/hoekschewaard_normal.jpg"/>
    <x v="136"/>
    <s v="https://twitter.com/#!/hoekschewaard_n/status/1083396177998028808"/>
    <m/>
    <m/>
    <s v="1083396177998028808"/>
    <m/>
    <b v="0"/>
    <n v="0"/>
    <s v=""/>
    <b v="0"/>
    <s v="nl"/>
    <m/>
    <s v=""/>
    <b v="0"/>
    <n v="0"/>
    <s v=""/>
    <s v="IFTTT"/>
    <b v="0"/>
    <s v="1083396177998028808"/>
    <s v="Tweet"/>
    <n v="0"/>
    <n v="0"/>
    <m/>
    <m/>
    <m/>
    <m/>
    <m/>
    <m/>
    <m/>
    <m/>
    <n v="99"/>
    <s v="1"/>
    <s v="1"/>
    <n v="0"/>
    <n v="0"/>
    <n v="1"/>
    <n v="3.7037037037037037"/>
    <n v="0"/>
    <n v="0"/>
    <n v="26"/>
    <n v="96.29629629629629"/>
    <n v="27"/>
  </r>
  <r>
    <s v="hoekschewaard_n"/>
    <s v="hoekschewaard_n"/>
    <m/>
    <m/>
    <m/>
    <m/>
    <m/>
    <m/>
    <m/>
    <m/>
    <s v="No"/>
    <n v="151"/>
    <m/>
    <m/>
    <x v="1"/>
    <d v="2019-01-11T14:12:23.000"/>
    <s v="Expositie in het servicepunt gemeente Hoeksche Waard in Oud-Beijerland ( gemeentehuis Oud-Beijerland ) https://t.co/pZgVb6mVth In januari en februari is in het servicepunt van de gemeente Hoeksche Waard ( gemeentehuis in Oud-Beijerland )een expositie..."/>
    <s v="https://drimble.nl/regio/zuid-holland/hoeksche-waard/57126560/expositie-in-het-servicepunt-gemeente-hoeksche-waard-in-oud-beijerland-gemeentehuis-oud-beijerland.html"/>
    <s v="drimble.nl"/>
    <x v="0"/>
    <m/>
    <s v="http://pbs.twimg.com/profile_images/1258862154/hoekschewaard_normal.jpg"/>
    <x v="137"/>
    <s v="https://twitter.com/#!/hoekschewaard_n/status/1083728333211385856"/>
    <m/>
    <m/>
    <s v="1083728333211385856"/>
    <m/>
    <b v="0"/>
    <n v="0"/>
    <s v=""/>
    <b v="0"/>
    <s v="nl"/>
    <m/>
    <s v=""/>
    <b v="0"/>
    <n v="0"/>
    <s v=""/>
    <s v="IFTTT"/>
    <b v="0"/>
    <s v="1083728333211385856"/>
    <s v="Tweet"/>
    <n v="0"/>
    <n v="0"/>
    <m/>
    <m/>
    <m/>
    <m/>
    <m/>
    <m/>
    <m/>
    <m/>
    <n v="99"/>
    <s v="1"/>
    <s v="1"/>
    <n v="0"/>
    <n v="0"/>
    <n v="0"/>
    <n v="0"/>
    <n v="0"/>
    <n v="0"/>
    <n v="32"/>
    <n v="100"/>
    <n v="32"/>
  </r>
  <r>
    <s v="hoekschewaard_n"/>
    <s v="hoekschewaard_n"/>
    <m/>
    <m/>
    <m/>
    <m/>
    <m/>
    <m/>
    <m/>
    <m/>
    <s v="No"/>
    <n v="152"/>
    <m/>
    <m/>
    <x v="1"/>
    <d v="2019-01-11T14:47:35.000"/>
    <s v="Zes maanden cel voor Roemeense dief die al stelend door de EU trok https://t.co/XBc4kSd7HV Voor een woninginbraak aan de Zinkweg in Oud-Beijerland is een ´internationaal operende dief´ gisteren veroordeeld..."/>
    <s v="https://drimble.nl/regio/zuid-holland/hoeksche-waard/57127330/zes-maanden-cel-voor-roemeense-dief-die-al-stelend-door-de-eu-trok.html"/>
    <s v="drimble.nl"/>
    <x v="0"/>
    <m/>
    <s v="http://pbs.twimg.com/profile_images/1258862154/hoekschewaard_normal.jpg"/>
    <x v="138"/>
    <s v="https://twitter.com/#!/hoekschewaard_n/status/1083737188066607105"/>
    <m/>
    <m/>
    <s v="1083737188066607105"/>
    <m/>
    <b v="0"/>
    <n v="0"/>
    <s v=""/>
    <b v="0"/>
    <s v="nl"/>
    <m/>
    <s v=""/>
    <b v="0"/>
    <n v="0"/>
    <s v=""/>
    <s v="IFTTT"/>
    <b v="0"/>
    <s v="1083737188066607105"/>
    <s v="Tweet"/>
    <n v="0"/>
    <n v="0"/>
    <m/>
    <m/>
    <m/>
    <m/>
    <m/>
    <m/>
    <m/>
    <m/>
    <n v="99"/>
    <s v="1"/>
    <s v="1"/>
    <n v="0"/>
    <n v="0"/>
    <n v="1"/>
    <n v="3.4482758620689653"/>
    <n v="0"/>
    <n v="0"/>
    <n v="28"/>
    <n v="96.55172413793103"/>
    <n v="29"/>
  </r>
  <r>
    <s v="hoekschewaard_n"/>
    <s v="hoekschewaard_n"/>
    <m/>
    <m/>
    <m/>
    <m/>
    <m/>
    <m/>
    <m/>
    <m/>
    <s v="No"/>
    <n v="153"/>
    <m/>
    <m/>
    <x v="1"/>
    <d v="2019-01-13T05:18:22.000"/>
    <s v="Van beenprotheses tot kookboeken: leerlingen Actief College presenteren hun profielwerkstukken https://t.co/2aBs5ecvyg Op het Actief College in Oud-Beijerland geen doorsnee profielwerkstukken. Leerlingen van de Vak Mavo pakken het anders aan...."/>
    <s v="https://drimble.nl/regio/zuid-holland/hoeksche-waard/57150746/van-beenprotheses-tot-kookboeken-leerlingen-actief-college-presenteren-hun-profielwerkstukken.html"/>
    <s v="drimble.nl"/>
    <x v="0"/>
    <m/>
    <s v="http://pbs.twimg.com/profile_images/1258862154/hoekschewaard_normal.jpg"/>
    <x v="139"/>
    <s v="https://twitter.com/#!/hoekschewaard_n/status/1084318715750031361"/>
    <m/>
    <m/>
    <s v="1084318715750031361"/>
    <m/>
    <b v="0"/>
    <n v="0"/>
    <s v=""/>
    <b v="0"/>
    <s v="nl"/>
    <m/>
    <s v=""/>
    <b v="0"/>
    <n v="0"/>
    <s v=""/>
    <s v="IFTTT"/>
    <b v="0"/>
    <s v="1084318715750031361"/>
    <s v="Tweet"/>
    <n v="0"/>
    <n v="0"/>
    <m/>
    <m/>
    <m/>
    <m/>
    <m/>
    <m/>
    <m/>
    <m/>
    <n v="99"/>
    <s v="1"/>
    <s v="1"/>
    <n v="0"/>
    <n v="0"/>
    <n v="0"/>
    <n v="0"/>
    <n v="0"/>
    <n v="0"/>
    <n v="29"/>
    <n v="100"/>
    <n v="29"/>
  </r>
  <r>
    <s v="hoekschewaard_n"/>
    <s v="hoekschewaard_n"/>
    <m/>
    <m/>
    <m/>
    <m/>
    <m/>
    <m/>
    <m/>
    <m/>
    <s v="No"/>
    <n v="154"/>
    <m/>
    <m/>
    <x v="1"/>
    <d v="2019-01-13T07:33:33.000"/>
    <s v="Vier nieuwe te koop staande woningen in Oud-Beijerland (13-01-2019) https://t.co/VqrwFw3DZc Sinds gisteren zijn de volgende vier huizen te koop gekomen in Oud-Beijerland (gemeente Hoeksche Waard): Bachlaan 184, Oud-Beijerland..."/>
    <s v="https://drimble.nl/regio/zuid-holland/hoeksche-waard/57151834/vier-nieuwe-te-koop-staande-woningen-in-oud-beijerland-13-01-2019.html"/>
    <s v="drimble.nl"/>
    <x v="0"/>
    <m/>
    <s v="http://pbs.twimg.com/profile_images/1258862154/hoekschewaard_normal.jpg"/>
    <x v="140"/>
    <s v="https://twitter.com/#!/hoekschewaard_n/status/1084352736542494720"/>
    <m/>
    <m/>
    <s v="1084352736542494720"/>
    <m/>
    <b v="0"/>
    <n v="0"/>
    <s v=""/>
    <b v="0"/>
    <s v="nl"/>
    <m/>
    <s v=""/>
    <b v="0"/>
    <n v="0"/>
    <s v=""/>
    <s v="IFTTT"/>
    <b v="0"/>
    <s v="1084352736542494720"/>
    <s v="Tweet"/>
    <n v="0"/>
    <n v="0"/>
    <m/>
    <m/>
    <m/>
    <m/>
    <m/>
    <m/>
    <m/>
    <m/>
    <n v="99"/>
    <s v="1"/>
    <s v="1"/>
    <n v="0"/>
    <n v="0"/>
    <n v="0"/>
    <n v="0"/>
    <n v="0"/>
    <n v="0"/>
    <n v="32"/>
    <n v="100"/>
    <n v="32"/>
  </r>
  <r>
    <s v="hoekschewaard_n"/>
    <s v="hoekschewaard_n"/>
    <m/>
    <m/>
    <m/>
    <m/>
    <m/>
    <m/>
    <m/>
    <m/>
    <s v="No"/>
    <n v="155"/>
    <m/>
    <m/>
    <x v="1"/>
    <d v="2019-01-13T12:33:20.000"/>
    <s v="Stoeptegels door veertien ruiten van Actief College in Oud-Beijerland https://t.co/jG86rUFmVo Het Actief College in Oud-Beijerland is vannacht bekogeld met stoeptegels, waarbij veertien ruiten sneuvelden. De #politie..."/>
    <s v="https://drimble.nl/regio/zuid-holland/hoeksche-waard/57156338/stoeptegels-door-veertien-ruiten-van-actief-college-in-oud-beijerland.html"/>
    <s v="drimble.nl"/>
    <x v="14"/>
    <m/>
    <s v="http://pbs.twimg.com/profile_images/1258862154/hoekschewaard_normal.jpg"/>
    <x v="141"/>
    <s v="https://twitter.com/#!/hoekschewaard_n/status/1084428179291467776"/>
    <m/>
    <m/>
    <s v="1084428179291467776"/>
    <m/>
    <b v="0"/>
    <n v="0"/>
    <s v=""/>
    <b v="0"/>
    <s v="nl"/>
    <m/>
    <s v=""/>
    <b v="0"/>
    <n v="0"/>
    <s v=""/>
    <s v="IFTTT"/>
    <b v="0"/>
    <s v="1084428179291467776"/>
    <s v="Tweet"/>
    <n v="0"/>
    <n v="0"/>
    <m/>
    <m/>
    <m/>
    <m/>
    <m/>
    <m/>
    <m/>
    <m/>
    <n v="99"/>
    <s v="1"/>
    <s v="1"/>
    <n v="0"/>
    <n v="0"/>
    <n v="0"/>
    <n v="0"/>
    <n v="0"/>
    <n v="0"/>
    <n v="27"/>
    <n v="100"/>
    <n v="27"/>
  </r>
  <r>
    <s v="hoekschewaard_n"/>
    <s v="hoekschewaard_n"/>
    <m/>
    <m/>
    <m/>
    <m/>
    <m/>
    <m/>
    <m/>
    <m/>
    <s v="No"/>
    <n v="156"/>
    <m/>
    <m/>
    <x v="1"/>
    <d v="2019-01-14T07:38:25.000"/>
    <s v="Twee nieuwe te koop staande woningen in Oud-Beijerland (14-01-2019) https://t.co/JwFMrwido1 Sinds gisteren zijn de volgende twee huizen te koop gekomen in Oud-Beijerland (gemeente Hoeksche Waard): De Jacht 7, Oud-Beijerland..."/>
    <s v="https://drimble.nl/regio/zuid-holland/hoeksche-waard/57168647/twee-nieuwe-te-koop-staande-woningen-in-oud-beijerland-14-01-2019.html"/>
    <s v="drimble.nl"/>
    <x v="0"/>
    <m/>
    <s v="http://pbs.twimg.com/profile_images/1258862154/hoekschewaard_normal.jpg"/>
    <x v="142"/>
    <s v="https://twitter.com/#!/hoekschewaard_n/status/1084716348670988288"/>
    <m/>
    <m/>
    <s v="1084716348670988288"/>
    <m/>
    <b v="0"/>
    <n v="0"/>
    <s v=""/>
    <b v="0"/>
    <s v="nl"/>
    <m/>
    <s v=""/>
    <b v="0"/>
    <n v="0"/>
    <s v=""/>
    <s v="IFTTT"/>
    <b v="0"/>
    <s v="1084716348670988288"/>
    <s v="Tweet"/>
    <n v="0"/>
    <n v="0"/>
    <m/>
    <m/>
    <m/>
    <m/>
    <m/>
    <m/>
    <m/>
    <m/>
    <n v="99"/>
    <s v="1"/>
    <s v="1"/>
    <n v="0"/>
    <n v="0"/>
    <n v="0"/>
    <n v="0"/>
    <n v="0"/>
    <n v="0"/>
    <n v="33"/>
    <n v="100"/>
    <n v="33"/>
  </r>
  <r>
    <s v="hoekschewaard_n"/>
    <s v="hoekschewaard_n"/>
    <m/>
    <m/>
    <m/>
    <m/>
    <m/>
    <m/>
    <m/>
    <m/>
    <s v="No"/>
    <n v="157"/>
    <m/>
    <m/>
    <x v="1"/>
    <d v="2019-01-14T12:18:41.000"/>
    <s v="Oud-Beijerlander Ton L verdacht van doden én bestelen Mona Baartmans https://t.co/OOYUDEfcjV Regio - De zoon van Mona Baartmans staat niet alleen terecht voor het wurgen en begraven van zijn moeder. Ook zou de man uit Oud-Beijerland..."/>
    <s v="https://drimble.nl/regio/zuid-holland/hoeksche-waard/57177949/oud-beijerlander-ton-l-verdacht-van-doden-en-bestelen-mona-baartmans.html"/>
    <s v="drimble.nl"/>
    <x v="0"/>
    <m/>
    <s v="http://pbs.twimg.com/profile_images/1258862154/hoekschewaard_normal.jpg"/>
    <x v="143"/>
    <s v="https://twitter.com/#!/hoekschewaard_n/status/1084786882867879936"/>
    <m/>
    <m/>
    <s v="1084786882867879936"/>
    <m/>
    <b v="0"/>
    <n v="0"/>
    <s v=""/>
    <b v="0"/>
    <s v="nl"/>
    <m/>
    <s v=""/>
    <b v="0"/>
    <n v="0"/>
    <s v=""/>
    <s v="IFTTT"/>
    <b v="0"/>
    <s v="1084786882867879936"/>
    <s v="Tweet"/>
    <n v="0"/>
    <n v="0"/>
    <m/>
    <m/>
    <m/>
    <m/>
    <m/>
    <m/>
    <m/>
    <m/>
    <n v="99"/>
    <s v="1"/>
    <s v="1"/>
    <n v="0"/>
    <n v="0"/>
    <n v="0"/>
    <n v="0"/>
    <n v="0"/>
    <n v="0"/>
    <n v="36"/>
    <n v="100"/>
    <n v="36"/>
  </r>
  <r>
    <s v="hoekschewaard_n"/>
    <s v="hoekschewaard_n"/>
    <m/>
    <m/>
    <m/>
    <m/>
    <m/>
    <m/>
    <m/>
    <m/>
    <s v="No"/>
    <n v="158"/>
    <m/>
    <m/>
    <x v="1"/>
    <d v="2019-01-16T18:19:26.000"/>
    <s v="Brand boven plafond bij pand aan de Oost Voorstraat in Oud-Beijerland https://t.co/QZSvquO6xi Oud-Beijerland - Aan de Oost Voorstraat in Oud-Beijerland heeft een korte tijd een kleine brand gewoed bij een bedrijfspand...."/>
    <s v="https://drimble.nl/regio/zuid-holland/hoeksche-waard/57238397/brand-boven-plafond-bij-pand-aan-de-oost-voorstraat-in-oud-beijerland.html"/>
    <s v="drimble.nl"/>
    <x v="0"/>
    <m/>
    <s v="http://pbs.twimg.com/profile_images/1258862154/hoekschewaard_normal.jpg"/>
    <x v="144"/>
    <s v="https://twitter.com/#!/hoekschewaard_n/status/1085602444476862467"/>
    <m/>
    <m/>
    <s v="1085602444476862467"/>
    <m/>
    <b v="0"/>
    <n v="0"/>
    <s v=""/>
    <b v="0"/>
    <s v="nl"/>
    <m/>
    <s v=""/>
    <b v="0"/>
    <n v="0"/>
    <s v=""/>
    <s v="IFTTT"/>
    <b v="0"/>
    <s v="1085602444476862467"/>
    <s v="Tweet"/>
    <n v="0"/>
    <n v="0"/>
    <m/>
    <m/>
    <m/>
    <m/>
    <m/>
    <m/>
    <m/>
    <m/>
    <n v="99"/>
    <s v="1"/>
    <s v="1"/>
    <n v="0"/>
    <n v="0"/>
    <n v="0"/>
    <n v="0"/>
    <n v="0"/>
    <n v="0"/>
    <n v="32"/>
    <n v="100"/>
    <n v="32"/>
  </r>
  <r>
    <s v="hoekschewaard_n"/>
    <s v="hoekschewaard_n"/>
    <m/>
    <m/>
    <m/>
    <m/>
    <m/>
    <m/>
    <m/>
    <m/>
    <s v="No"/>
    <n v="159"/>
    <m/>
    <m/>
    <x v="1"/>
    <d v="2019-01-17T07:14:18.000"/>
    <s v="Nieuwe te koop staande woning in Oud-Beijerland (17-01-2019) https://t.co/NEBF3uZwSx Sinds gisteren is er één woning te koop gekomen in Oud-Beijerland (gemeente Hoeksche Waard): Rembrandtstraat 77, Oud-Beijerland..."/>
    <s v="https://drimble.nl/regio/zuid-holland/hoeksche-waard/57245052/nieuwe-te-koop-staande-woning-in-oud-beijerland-17-01-2019.html"/>
    <s v="drimble.nl"/>
    <x v="0"/>
    <m/>
    <s v="http://pbs.twimg.com/profile_images/1258862154/hoekschewaard_normal.jpg"/>
    <x v="145"/>
    <s v="https://twitter.com/#!/hoekschewaard_n/status/1085797442757578752"/>
    <m/>
    <m/>
    <s v="1085797442757578752"/>
    <m/>
    <b v="0"/>
    <n v="0"/>
    <s v=""/>
    <b v="0"/>
    <s v="nl"/>
    <m/>
    <s v=""/>
    <b v="0"/>
    <n v="0"/>
    <s v=""/>
    <s v="IFTTT"/>
    <b v="0"/>
    <s v="1085797442757578752"/>
    <s v="Tweet"/>
    <n v="0"/>
    <n v="0"/>
    <m/>
    <m/>
    <m/>
    <m/>
    <m/>
    <m/>
    <m/>
    <m/>
    <n v="99"/>
    <s v="1"/>
    <s v="1"/>
    <n v="0"/>
    <n v="0"/>
    <n v="0"/>
    <n v="0"/>
    <n v="0"/>
    <n v="0"/>
    <n v="30"/>
    <n v="100"/>
    <n v="30"/>
  </r>
  <r>
    <s v="hoekschewaard_n"/>
    <s v="hoekschewaard_n"/>
    <m/>
    <m/>
    <m/>
    <m/>
    <m/>
    <m/>
    <m/>
    <m/>
    <s v="No"/>
    <n v="160"/>
    <m/>
    <m/>
    <x v="1"/>
    <d v="2019-01-17T09:34:32.000"/>
    <s v="Midden in de nacht sporten, waarom niet' https://t.co/MAjOcByHwJ In Oud-Beijerland kan er sinds kort zeven dagen in de week, en binnenkort ook 24 uur per dag, worden gesport. Het fitnesscentrum..."/>
    <s v="https://drimble.nl/regio/zuid-holland/hoeksche-waard/57249222/midden-in-de-nacht-sporten-waarom-niet.html"/>
    <s v="drimble.nl"/>
    <x v="0"/>
    <m/>
    <s v="http://pbs.twimg.com/profile_images/1258862154/hoekschewaard_normal.jpg"/>
    <x v="146"/>
    <s v="https://twitter.com/#!/hoekschewaard_n/status/1085832736646950913"/>
    <m/>
    <m/>
    <s v="1085832736646950913"/>
    <m/>
    <b v="0"/>
    <n v="0"/>
    <s v=""/>
    <b v="0"/>
    <s v="nl"/>
    <m/>
    <s v=""/>
    <b v="0"/>
    <n v="0"/>
    <s v=""/>
    <s v="IFTTT"/>
    <b v="0"/>
    <s v="1085832736646950913"/>
    <s v="Tweet"/>
    <n v="0"/>
    <n v="0"/>
    <m/>
    <m/>
    <m/>
    <m/>
    <m/>
    <m/>
    <m/>
    <m/>
    <n v="99"/>
    <s v="1"/>
    <s v="1"/>
    <n v="0"/>
    <n v="0"/>
    <n v="0"/>
    <n v="0"/>
    <n v="0"/>
    <n v="0"/>
    <n v="30"/>
    <n v="100"/>
    <n v="30"/>
  </r>
  <r>
    <s v="hoekschewaard_n"/>
    <s v="hoekschewaard_n"/>
    <m/>
    <m/>
    <m/>
    <m/>
    <m/>
    <m/>
    <m/>
    <m/>
    <s v="No"/>
    <n v="161"/>
    <m/>
    <m/>
    <x v="1"/>
    <d v="2019-01-18T07:29:49.000"/>
    <s v="Vier nieuwe te koop staande woningen in Oud-Beijerland (18-01-2019) https://t.co/hGssfVB9OE Sinds gisteren zijn de volgende vier huizen te koop gekomen in Oud-Beijerland (gemeente Hoeksche Waard): Bachlaan 6, Oud-Beijerland..."/>
    <s v="https://drimble.nl/regio/zuid-holland/hoeksche-waard/57272101/vier-nieuwe-te-koop-staande-woningen-in-oud-beijerland-18-01-2019.html"/>
    <s v="drimble.nl"/>
    <x v="0"/>
    <m/>
    <s v="http://pbs.twimg.com/profile_images/1258862154/hoekschewaard_normal.jpg"/>
    <x v="147"/>
    <s v="https://twitter.com/#!/hoekschewaard_n/status/1086163735843094530"/>
    <m/>
    <m/>
    <s v="1086163735843094530"/>
    <m/>
    <b v="0"/>
    <n v="0"/>
    <s v=""/>
    <b v="0"/>
    <s v="nl"/>
    <m/>
    <s v=""/>
    <b v="0"/>
    <n v="0"/>
    <s v=""/>
    <s v="IFTTT"/>
    <b v="0"/>
    <s v="1086163735843094530"/>
    <s v="Tweet"/>
    <n v="0"/>
    <n v="0"/>
    <m/>
    <m/>
    <m/>
    <m/>
    <m/>
    <m/>
    <m/>
    <m/>
    <n v="99"/>
    <s v="1"/>
    <s v="1"/>
    <n v="0"/>
    <n v="0"/>
    <n v="0"/>
    <n v="0"/>
    <n v="0"/>
    <n v="0"/>
    <n v="32"/>
    <n v="100"/>
    <n v="32"/>
  </r>
  <r>
    <s v="hoekschewaard_n"/>
    <s v="hoekschewaard_n"/>
    <m/>
    <m/>
    <m/>
    <m/>
    <m/>
    <m/>
    <m/>
    <m/>
    <s v="No"/>
    <n v="162"/>
    <m/>
    <m/>
    <x v="1"/>
    <d v="2019-01-18T10:39:15.000"/>
    <s v="Bestuurder haalt nat pak op Poortlaan in Oud-Beijerland https://t.co/MjfuxW6Cc7 Een automobilist is vanmorgen met zijn voertuig in een sloot aan de Poortlaan in Oud-Beijerland terechtgekomen."/>
    <s v="https://drimble.nl/regio/zuid-holland/hoeksche-waard/57277959/bestuurder-haalt-nat-pak-op-poortlaan-in-oud-beijerland.html"/>
    <s v="drimble.nl"/>
    <x v="0"/>
    <m/>
    <s v="http://pbs.twimg.com/profile_images/1258862154/hoekschewaard_normal.jpg"/>
    <x v="148"/>
    <s v="https://twitter.com/#!/hoekschewaard_n/status/1086211411267805184"/>
    <m/>
    <m/>
    <s v="1086211411267805184"/>
    <m/>
    <b v="0"/>
    <n v="0"/>
    <s v=""/>
    <b v="0"/>
    <s v="nl"/>
    <m/>
    <s v=""/>
    <b v="0"/>
    <n v="0"/>
    <s v=""/>
    <s v="IFTTT"/>
    <b v="0"/>
    <s v="1086211411267805184"/>
    <s v="Tweet"/>
    <n v="0"/>
    <n v="0"/>
    <m/>
    <m/>
    <m/>
    <m/>
    <m/>
    <m/>
    <m/>
    <m/>
    <n v="99"/>
    <s v="1"/>
    <s v="1"/>
    <n v="0"/>
    <n v="0"/>
    <n v="0"/>
    <n v="0"/>
    <n v="0"/>
    <n v="0"/>
    <n v="26"/>
    <n v="100"/>
    <n v="26"/>
  </r>
  <r>
    <s v="hoekschewaard_n"/>
    <s v="hoekschewaard_n"/>
    <m/>
    <m/>
    <m/>
    <m/>
    <m/>
    <m/>
    <m/>
    <m/>
    <s v="No"/>
    <n v="163"/>
    <m/>
    <m/>
    <x v="1"/>
    <d v="2019-01-18T16:30:09.000"/>
    <s v="Mini-supermarkt #Voedselbank Hoeksche Waard schot in de roos https://t.co/6rVFYhpNue #Voedselbanken uit meerdere plaatsen in het land komen in Oud-Beijerland kijken naar de nieuwe aanpak van de #Voedselbank Hoeksche..."/>
    <s v="https://drimble.nl/regio/zuid-holland/hoeksche-waard/57288992/mini-supermarkt-voedselbank-hoeksche-waard-schot-in-de-roos.html"/>
    <s v="drimble.nl"/>
    <x v="26"/>
    <m/>
    <s v="http://pbs.twimg.com/profile_images/1258862154/hoekschewaard_normal.jpg"/>
    <x v="149"/>
    <s v="https://twitter.com/#!/hoekschewaard_n/status/1086299714855804928"/>
    <m/>
    <m/>
    <s v="1086299714855804928"/>
    <m/>
    <b v="0"/>
    <n v="0"/>
    <s v=""/>
    <b v="0"/>
    <s v="nl"/>
    <m/>
    <s v=""/>
    <b v="0"/>
    <n v="0"/>
    <s v=""/>
    <s v="IFTTT"/>
    <b v="0"/>
    <s v="1086299714855804928"/>
    <s v="Tweet"/>
    <n v="0"/>
    <n v="0"/>
    <m/>
    <m/>
    <m/>
    <m/>
    <m/>
    <m/>
    <m/>
    <m/>
    <n v="99"/>
    <s v="1"/>
    <s v="1"/>
    <n v="0"/>
    <n v="0"/>
    <n v="0"/>
    <n v="0"/>
    <n v="0"/>
    <n v="0"/>
    <n v="29"/>
    <n v="100"/>
    <n v="29"/>
  </r>
  <r>
    <s v="hoekschewaard_n"/>
    <s v="hoekschewaard_n"/>
    <m/>
    <m/>
    <m/>
    <m/>
    <m/>
    <m/>
    <m/>
    <m/>
    <s v="No"/>
    <n v="164"/>
    <m/>
    <m/>
    <x v="1"/>
    <d v="2019-01-22T05:06:19.000"/>
    <s v="Mollen ruïneren gras van terrein voetbalclub SHO https://t.co/BIWNWyTrFM Voetballers van SHO in Oud-Beijerland kunnen even geen gebruikmaken van een van hun grasvelden. Mollen zitten de spelers..."/>
    <s v="https://drimble.nl/regio/zuid-holland/hoeksche-waard/57355458/mollen-ruineren-gras-van-terrein-voetbalclub-sho.html"/>
    <s v="drimble.nl"/>
    <x v="0"/>
    <m/>
    <s v="http://pbs.twimg.com/profile_images/1258862154/hoekschewaard_normal.jpg"/>
    <x v="150"/>
    <s v="https://twitter.com/#!/hoekschewaard_n/status/1087577173710553088"/>
    <m/>
    <m/>
    <s v="1087577173710553088"/>
    <m/>
    <b v="0"/>
    <n v="0"/>
    <s v=""/>
    <b v="0"/>
    <s v="nl"/>
    <m/>
    <s v=""/>
    <b v="0"/>
    <n v="0"/>
    <s v=""/>
    <s v="IFTTT"/>
    <b v="0"/>
    <s v="1087577173710553088"/>
    <s v="Tweet"/>
    <n v="0"/>
    <n v="0"/>
    <m/>
    <m/>
    <m/>
    <m/>
    <m/>
    <m/>
    <m/>
    <m/>
    <n v="99"/>
    <s v="1"/>
    <s v="1"/>
    <n v="0"/>
    <n v="0"/>
    <n v="0"/>
    <n v="0"/>
    <n v="0"/>
    <n v="0"/>
    <n v="26"/>
    <n v="100"/>
    <n v="26"/>
  </r>
  <r>
    <s v="hoekschewaard_n"/>
    <s v="hoekschewaard_n"/>
    <m/>
    <m/>
    <m/>
    <m/>
    <m/>
    <m/>
    <m/>
    <m/>
    <s v="No"/>
    <n v="165"/>
    <m/>
    <m/>
    <x v="1"/>
    <d v="2019-01-22T07:41:13.000"/>
    <s v="Brandweer zoekt met warmtecamera naar brandhaard in supermarkt Oud-Beijerland https://t.co/JRCkCBFPgy De #brandweer is met warmtevamera´s op zoek naar de mogelijke brandhaard in de #Jumbo-supermarkt aan het Koninginneplein..."/>
    <s v="https://drimble.nl/regio/zuid-holland/hoeksche-waard/57357737/brandweer-zoekt-met-warmtecamera-naar-brandhaard-in-supermarkt-oud-beijerland.html"/>
    <s v="drimble.nl"/>
    <x v="27"/>
    <m/>
    <s v="http://pbs.twimg.com/profile_images/1258862154/hoekschewaard_normal.jpg"/>
    <x v="151"/>
    <s v="https://twitter.com/#!/hoekschewaard_n/status/1087616156607922177"/>
    <m/>
    <m/>
    <s v="1087616156607922177"/>
    <m/>
    <b v="0"/>
    <n v="0"/>
    <s v=""/>
    <b v="0"/>
    <s v="nl"/>
    <m/>
    <s v=""/>
    <b v="0"/>
    <n v="0"/>
    <s v=""/>
    <s v="IFTTT"/>
    <b v="0"/>
    <s v="1087616156607922177"/>
    <s v="Tweet"/>
    <n v="0"/>
    <n v="0"/>
    <m/>
    <m/>
    <m/>
    <m/>
    <m/>
    <m/>
    <m/>
    <m/>
    <n v="99"/>
    <s v="1"/>
    <s v="1"/>
    <n v="0"/>
    <n v="0"/>
    <n v="0"/>
    <n v="0"/>
    <n v="0"/>
    <n v="0"/>
    <n v="29"/>
    <n v="100"/>
    <n v="29"/>
  </r>
  <r>
    <s v="hoekschewaard_n"/>
    <s v="hoekschewaard_n"/>
    <m/>
    <m/>
    <m/>
    <m/>
    <m/>
    <m/>
    <m/>
    <m/>
    <s v="No"/>
    <n v="166"/>
    <m/>
    <m/>
    <x v="1"/>
    <d v="2019-01-22T10:41:25.000"/>
    <s v="Gasten aan tafel in De Open Hof https://t.co/lEfBGpmLtl Het was donderdag 17 januari een drukte van belang in de kerk van de Protestantse Gemeente De Open Hof in Oud-Beijerland..."/>
    <s v="https://drimble.nl/regio/zuid-holland/hoeksche-waard/57362848/gasten-aan-tafel-in-de-open-hof.html"/>
    <s v="drimble.nl"/>
    <x v="0"/>
    <m/>
    <s v="http://pbs.twimg.com/profile_images/1258862154/hoekschewaard_normal.jpg"/>
    <x v="152"/>
    <s v="https://twitter.com/#!/hoekschewaard_n/status/1087661506890788864"/>
    <m/>
    <m/>
    <s v="1087661506890788864"/>
    <m/>
    <b v="0"/>
    <n v="0"/>
    <s v=""/>
    <b v="0"/>
    <s v="nl"/>
    <m/>
    <s v=""/>
    <b v="0"/>
    <n v="0"/>
    <s v=""/>
    <s v="IFTTT"/>
    <b v="0"/>
    <s v="1087661506890788864"/>
    <s v="Tweet"/>
    <n v="0"/>
    <n v="0"/>
    <m/>
    <m/>
    <m/>
    <m/>
    <m/>
    <m/>
    <m/>
    <m/>
    <n v="99"/>
    <s v="1"/>
    <s v="1"/>
    <n v="0"/>
    <n v="0"/>
    <n v="0"/>
    <n v="0"/>
    <n v="0"/>
    <n v="0"/>
    <n v="29"/>
    <n v="100"/>
    <n v="29"/>
  </r>
  <r>
    <s v="hoekschewaard_n"/>
    <s v="hoekschewaard_n"/>
    <m/>
    <m/>
    <m/>
    <m/>
    <m/>
    <m/>
    <m/>
    <m/>
    <s v="No"/>
    <n v="167"/>
    <m/>
    <m/>
    <x v="1"/>
    <d v="2019-01-22T14:46:45.000"/>
    <s v="Wijkspreekuur heeft voortaan Bakkie in de Buurt https://t.co/eCOHUuWeth Oud-Beijerland - Het maandelijkse wijkspreekuur voor de wijken Zeeheldenwijk, Centrum en Oosterse Gorzen in Oud-Beijerland..."/>
    <s v="https://drimble.nl/regio/zuid-holland/hoeksche-waard/57371192/wijkspreekuur-heeft-voortaan-bakkie-in-de-buurt.html"/>
    <s v="drimble.nl"/>
    <x v="0"/>
    <m/>
    <s v="http://pbs.twimg.com/profile_images/1258862154/hoekschewaard_normal.jpg"/>
    <x v="153"/>
    <s v="https://twitter.com/#!/hoekschewaard_n/status/1087723246924038147"/>
    <m/>
    <m/>
    <s v="1087723246924038147"/>
    <m/>
    <b v="0"/>
    <n v="0"/>
    <s v=""/>
    <b v="0"/>
    <s v="nl"/>
    <m/>
    <s v=""/>
    <b v="0"/>
    <n v="0"/>
    <s v=""/>
    <s v="IFTTT"/>
    <b v="0"/>
    <s v="1087723246924038147"/>
    <s v="Tweet"/>
    <n v="0"/>
    <n v="0"/>
    <m/>
    <m/>
    <m/>
    <m/>
    <m/>
    <m/>
    <m/>
    <m/>
    <n v="99"/>
    <s v="1"/>
    <s v="1"/>
    <n v="0"/>
    <n v="0"/>
    <n v="0"/>
    <n v="0"/>
    <n v="0"/>
    <n v="0"/>
    <n v="23"/>
    <n v="100"/>
    <n v="23"/>
  </r>
  <r>
    <s v="hoekschewaard_n"/>
    <s v="hoekschewaard_n"/>
    <m/>
    <m/>
    <m/>
    <m/>
    <m/>
    <m/>
    <m/>
    <m/>
    <s v="No"/>
    <n v="168"/>
    <m/>
    <m/>
    <x v="1"/>
    <d v="2019-01-22T17:27:04.000"/>
    <s v="Druk bezocht Intercultureel diner in De Open Hof https://t.co/MuhUvmDIvA Oud-Beijerland - Op donderdag 17 januari jl. was het een drukte van belang in de kerk van de Protestantse Gemeente De Open..."/>
    <s v="https://drimble.nl/regio/zuid-holland/hoeksche-waard/57375740/druk-bezocht-intercultureel-diner-in-de-open-hof.html"/>
    <s v="drimble.nl"/>
    <x v="0"/>
    <m/>
    <s v="http://pbs.twimg.com/profile_images/1258862154/hoekschewaard_normal.jpg"/>
    <x v="154"/>
    <s v="https://twitter.com/#!/hoekschewaard_n/status/1087763589866446849"/>
    <m/>
    <m/>
    <s v="1087763589866446849"/>
    <m/>
    <b v="0"/>
    <n v="0"/>
    <s v=""/>
    <b v="0"/>
    <s v="nl"/>
    <m/>
    <s v=""/>
    <b v="0"/>
    <n v="0"/>
    <s v=""/>
    <s v="IFTTT"/>
    <b v="0"/>
    <s v="1087763589866446849"/>
    <s v="Tweet"/>
    <n v="0"/>
    <n v="0"/>
    <m/>
    <m/>
    <m/>
    <m/>
    <m/>
    <m/>
    <m/>
    <m/>
    <n v="99"/>
    <s v="1"/>
    <s v="1"/>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198">
    <i>
      <x v="1"/>
    </i>
    <i r="1">
      <x v="11"/>
    </i>
    <i r="2">
      <x v="306"/>
    </i>
    <i r="3">
      <x v="4"/>
    </i>
    <i r="3">
      <x v="14"/>
    </i>
    <i r="2">
      <x v="308"/>
    </i>
    <i r="3">
      <x v="17"/>
    </i>
    <i r="2">
      <x v="310"/>
    </i>
    <i r="3">
      <x v="12"/>
    </i>
    <i r="3">
      <x v="15"/>
    </i>
    <i r="3">
      <x v="20"/>
    </i>
    <i r="2">
      <x v="311"/>
    </i>
    <i r="3">
      <x v="8"/>
    </i>
    <i r="3">
      <x v="9"/>
    </i>
    <i r="3">
      <x v="12"/>
    </i>
    <i r="3">
      <x v="20"/>
    </i>
    <i r="3">
      <x v="21"/>
    </i>
    <i r="3">
      <x v="22"/>
    </i>
    <i r="2">
      <x v="312"/>
    </i>
    <i r="3">
      <x v="8"/>
    </i>
    <i r="3">
      <x v="10"/>
    </i>
    <i r="3">
      <x v="13"/>
    </i>
    <i r="2">
      <x v="314"/>
    </i>
    <i r="3">
      <x v="11"/>
    </i>
    <i r="3">
      <x v="13"/>
    </i>
    <i r="3">
      <x v="14"/>
    </i>
    <i r="2">
      <x v="315"/>
    </i>
    <i r="3">
      <x v="14"/>
    </i>
    <i r="2">
      <x v="316"/>
    </i>
    <i r="3">
      <x v="15"/>
    </i>
    <i r="2">
      <x v="317"/>
    </i>
    <i r="3">
      <x v="9"/>
    </i>
    <i r="3">
      <x v="12"/>
    </i>
    <i r="2">
      <x v="318"/>
    </i>
    <i r="3">
      <x v="13"/>
    </i>
    <i r="3">
      <x v="15"/>
    </i>
    <i r="2">
      <x v="319"/>
    </i>
    <i r="3">
      <x v="6"/>
    </i>
    <i r="3">
      <x v="7"/>
    </i>
    <i r="3">
      <x v="12"/>
    </i>
    <i r="3">
      <x v="14"/>
    </i>
    <i r="2">
      <x v="321"/>
    </i>
    <i r="3">
      <x v="9"/>
    </i>
    <i r="3">
      <x v="11"/>
    </i>
    <i r="3">
      <x v="13"/>
    </i>
    <i r="3">
      <x v="14"/>
    </i>
    <i r="2">
      <x v="322"/>
    </i>
    <i r="3">
      <x v="15"/>
    </i>
    <i r="3">
      <x v="16"/>
    </i>
    <i r="3">
      <x v="18"/>
    </i>
    <i r="3">
      <x v="19"/>
    </i>
    <i r="3">
      <x v="23"/>
    </i>
    <i r="2">
      <x v="323"/>
    </i>
    <i r="3">
      <x v="8"/>
    </i>
    <i r="2">
      <x v="324"/>
    </i>
    <i r="3">
      <x v="1"/>
    </i>
    <i r="3">
      <x v="17"/>
    </i>
    <i r="2">
      <x v="325"/>
    </i>
    <i r="3">
      <x v="21"/>
    </i>
    <i r="2">
      <x v="326"/>
    </i>
    <i r="3">
      <x v="17"/>
    </i>
    <i r="3">
      <x v="19"/>
    </i>
    <i r="2">
      <x v="327"/>
    </i>
    <i r="3">
      <x v="11"/>
    </i>
    <i r="2">
      <x v="328"/>
    </i>
    <i r="3">
      <x v="13"/>
    </i>
    <i r="3">
      <x v="14"/>
    </i>
    <i r="3">
      <x v="19"/>
    </i>
    <i r="2">
      <x v="332"/>
    </i>
    <i r="3">
      <x v="11"/>
    </i>
    <i r="2">
      <x v="333"/>
    </i>
    <i r="3">
      <x v="15"/>
    </i>
    <i r="3">
      <x v="21"/>
    </i>
    <i r="2">
      <x v="334"/>
    </i>
    <i r="3">
      <x v="10"/>
    </i>
    <i r="3">
      <x v="15"/>
    </i>
    <i r="1">
      <x v="12"/>
    </i>
    <i r="2">
      <x v="336"/>
    </i>
    <i r="3">
      <x v="8"/>
    </i>
    <i r="2">
      <x v="339"/>
    </i>
    <i r="3">
      <x v="10"/>
    </i>
    <i r="2">
      <x v="341"/>
    </i>
    <i r="3">
      <x v="19"/>
    </i>
    <i r="2">
      <x v="342"/>
    </i>
    <i r="3">
      <x v="9"/>
    </i>
    <i r="3">
      <x v="21"/>
    </i>
    <i r="2">
      <x v="343"/>
    </i>
    <i r="3">
      <x v="18"/>
    </i>
    <i r="2">
      <x v="345"/>
    </i>
    <i r="3">
      <x v="10"/>
    </i>
    <i r="3">
      <x v="17"/>
    </i>
    <i r="2">
      <x v="346"/>
    </i>
    <i r="3">
      <x v="15"/>
    </i>
    <i r="2">
      <x v="347"/>
    </i>
    <i r="3">
      <x v="2"/>
    </i>
    <i r="2">
      <x v="348"/>
    </i>
    <i r="3">
      <x v="14"/>
    </i>
    <i r="3">
      <x v="15"/>
    </i>
    <i r="3">
      <x v="16"/>
    </i>
    <i r="2">
      <x v="349"/>
    </i>
    <i r="3">
      <x v="6"/>
    </i>
    <i r="3">
      <x v="9"/>
    </i>
    <i r="3">
      <x v="14"/>
    </i>
    <i r="2">
      <x v="351"/>
    </i>
    <i r="3">
      <x v="13"/>
    </i>
    <i r="3">
      <x v="15"/>
    </i>
    <i r="3">
      <x v="24"/>
    </i>
    <i r="2">
      <x v="352"/>
    </i>
    <i r="3">
      <x v="6"/>
    </i>
    <i r="3">
      <x v="10"/>
    </i>
    <i r="3">
      <x v="14"/>
    </i>
    <i r="3">
      <x v="15"/>
    </i>
    <i r="3">
      <x v="17"/>
    </i>
    <i r="3">
      <x v="18"/>
    </i>
    <i r="2">
      <x v="353"/>
    </i>
    <i r="3">
      <x v="10"/>
    </i>
    <i r="3">
      <x v="11"/>
    </i>
    <i r="2">
      <x v="354"/>
    </i>
    <i r="3">
      <x v="9"/>
    </i>
    <i r="3">
      <x v="12"/>
    </i>
    <i r="3">
      <x v="16"/>
    </i>
    <i r="2">
      <x v="355"/>
    </i>
    <i r="3">
      <x v="10"/>
    </i>
    <i r="3">
      <x v="11"/>
    </i>
    <i r="3">
      <x v="12"/>
    </i>
    <i r="3">
      <x v="13"/>
    </i>
    <i r="3">
      <x v="17"/>
    </i>
    <i r="2">
      <x v="358"/>
    </i>
    <i r="3">
      <x v="18"/>
    </i>
    <i r="2">
      <x v="360"/>
    </i>
    <i r="3">
      <x v="8"/>
    </i>
    <i r="3">
      <x v="17"/>
    </i>
    <i r="2">
      <x v="361"/>
    </i>
    <i r="3">
      <x v="13"/>
    </i>
    <i r="2">
      <x v="362"/>
    </i>
    <i r="3">
      <x v="1"/>
    </i>
    <i r="3">
      <x v="12"/>
    </i>
    <i r="2">
      <x v="364"/>
    </i>
    <i r="3">
      <x v="16"/>
    </i>
    <i r="2">
      <x v="366"/>
    </i>
    <i r="3">
      <x v="10"/>
    </i>
    <i>
      <x v="2"/>
    </i>
    <i r="1">
      <x v="1"/>
    </i>
    <i r="2">
      <x v="2"/>
    </i>
    <i r="3">
      <x v="12"/>
    </i>
    <i r="3">
      <x v="16"/>
    </i>
    <i r="3">
      <x v="17"/>
    </i>
    <i r="2">
      <x v="3"/>
    </i>
    <i r="3">
      <x v="9"/>
    </i>
    <i r="3">
      <x v="12"/>
    </i>
    <i r="2">
      <x v="4"/>
    </i>
    <i r="3">
      <x v="18"/>
    </i>
    <i r="2">
      <x v="5"/>
    </i>
    <i r="3">
      <x v="8"/>
    </i>
    <i r="3">
      <x v="16"/>
    </i>
    <i r="2">
      <x v="7"/>
    </i>
    <i r="3">
      <x v="16"/>
    </i>
    <i r="3">
      <x v="17"/>
    </i>
    <i r="2">
      <x v="8"/>
    </i>
    <i r="3">
      <x v="8"/>
    </i>
    <i r="3">
      <x v="15"/>
    </i>
    <i r="3">
      <x v="17"/>
    </i>
    <i r="2">
      <x v="9"/>
    </i>
    <i r="3">
      <x v="12"/>
    </i>
    <i r="2">
      <x v="10"/>
    </i>
    <i r="3">
      <x v="10"/>
    </i>
    <i r="3">
      <x v="12"/>
    </i>
    <i r="3">
      <x v="17"/>
    </i>
    <i r="2">
      <x v="11"/>
    </i>
    <i r="3">
      <x v="15"/>
    </i>
    <i r="2">
      <x v="13"/>
    </i>
    <i r="3">
      <x v="6"/>
    </i>
    <i r="3">
      <x v="8"/>
    </i>
    <i r="3">
      <x v="13"/>
    </i>
    <i r="3">
      <x v="15"/>
    </i>
    <i r="2">
      <x v="14"/>
    </i>
    <i r="3">
      <x v="8"/>
    </i>
    <i r="3">
      <x v="13"/>
    </i>
    <i r="3">
      <x v="15"/>
    </i>
    <i r="3">
      <x v="16"/>
    </i>
    <i r="3">
      <x v="19"/>
    </i>
    <i r="2">
      <x v="16"/>
    </i>
    <i r="3">
      <x v="13"/>
    </i>
    <i r="3">
      <x v="19"/>
    </i>
    <i r="2">
      <x v="17"/>
    </i>
    <i r="3">
      <x v="8"/>
    </i>
    <i r="3">
      <x v="10"/>
    </i>
    <i r="2">
      <x v="18"/>
    </i>
    <i r="3">
      <x v="8"/>
    </i>
    <i r="3">
      <x v="11"/>
    </i>
    <i r="3">
      <x v="17"/>
    </i>
    <i r="2">
      <x v="22"/>
    </i>
    <i r="3">
      <x v="6"/>
    </i>
    <i r="3">
      <x v="8"/>
    </i>
    <i r="3">
      <x v="11"/>
    </i>
    <i r="3">
      <x v="15"/>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28">
        <i x="20" s="1"/>
        <i x="22" s="1"/>
        <i x="27" s="1"/>
        <i x="8" s="1"/>
        <i x="1" s="1"/>
        <i x="16" s="1"/>
        <i x="2" s="1"/>
        <i x="5" s="1"/>
        <i x="6" s="1"/>
        <i x="4" s="1"/>
        <i x="18" s="1"/>
        <i x="23" s="1"/>
        <i x="25" s="1"/>
        <i x="17" s="1"/>
        <i x="14" s="1"/>
        <i x="24" s="1"/>
        <i x="15" s="1"/>
        <i x="21" s="1"/>
        <i x="13" s="1"/>
        <i x="12" s="1"/>
        <i x="11" s="1"/>
        <i x="7" s="1"/>
        <i x="9" s="1"/>
        <i x="3" s="1"/>
        <i x="26" s="1"/>
        <i x="19" s="1"/>
        <i x="1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68" totalsRowShown="0" headerRowDxfId="444" dataDxfId="443">
  <autoFilter ref="A2:BL168"/>
  <tableColumns count="64">
    <tableColumn id="1" name="Vertex 1" dataDxfId="442"/>
    <tableColumn id="2" name="Vertex 2" dataDxfId="441"/>
    <tableColumn id="3" name="Color" dataDxfId="440"/>
    <tableColumn id="4" name="Width" dataDxfId="439"/>
    <tableColumn id="11" name="Style" dataDxfId="438"/>
    <tableColumn id="5" name="Opacity" dataDxfId="437"/>
    <tableColumn id="6" name="Visibility" dataDxfId="436"/>
    <tableColumn id="10" name="Label" dataDxfId="435"/>
    <tableColumn id="12" name="Label Text Color" dataDxfId="434"/>
    <tableColumn id="13" name="Label Font Size" dataDxfId="433"/>
    <tableColumn id="14" name="Reciprocated?" dataDxfId="94"/>
    <tableColumn id="7" name="ID" dataDxfId="432"/>
    <tableColumn id="9" name="Dynamic Filter" dataDxfId="431"/>
    <tableColumn id="8" name="Add Your Own Columns Here" dataDxfId="430"/>
    <tableColumn id="15" name="Relationship" dataDxfId="429"/>
    <tableColumn id="16" name="Relationship Date (UTC)" dataDxfId="428"/>
    <tableColumn id="17" name="Tweet" dataDxfId="427"/>
    <tableColumn id="18" name="URLs in Tweet" dataDxfId="426"/>
    <tableColumn id="19" name="Domains in Tweet" dataDxfId="425"/>
    <tableColumn id="20" name="Hashtags in Tweet" dataDxfId="424"/>
    <tableColumn id="21" name="Media in Tweet" dataDxfId="423"/>
    <tableColumn id="22" name="Tweet Image File" dataDxfId="422"/>
    <tableColumn id="23" name="Tweet Date (UTC)" dataDxfId="421"/>
    <tableColumn id="24" name="Twitter Page for Tweet" dataDxfId="420"/>
    <tableColumn id="25" name="Latitude" dataDxfId="419"/>
    <tableColumn id="26" name="Longitude" dataDxfId="418"/>
    <tableColumn id="27" name="Imported ID" dataDxfId="417"/>
    <tableColumn id="28" name="In-Reply-To Tweet ID" dataDxfId="416"/>
    <tableColumn id="29" name="Favorited" dataDxfId="415"/>
    <tableColumn id="30" name="Favorite Count" dataDxfId="414"/>
    <tableColumn id="31" name="In-Reply-To User ID" dataDxfId="413"/>
    <tableColumn id="32" name="Is Quote Status" dataDxfId="412"/>
    <tableColumn id="33" name="Language" dataDxfId="411"/>
    <tableColumn id="34" name="Possibly Sensitive" dataDxfId="410"/>
    <tableColumn id="35" name="Quoted Status ID" dataDxfId="409"/>
    <tableColumn id="36" name="Retweeted" dataDxfId="408"/>
    <tableColumn id="37" name="Retweet Count" dataDxfId="407"/>
    <tableColumn id="38" name="Retweet ID" dataDxfId="406"/>
    <tableColumn id="39" name="Source" dataDxfId="405"/>
    <tableColumn id="40" name="Truncated" dataDxfId="404"/>
    <tableColumn id="41" name="Unified Twitter ID" dataDxfId="403"/>
    <tableColumn id="42" name="Imported Tweet Type" dataDxfId="402"/>
    <tableColumn id="43" name="Added By Extended Analysis" dataDxfId="401"/>
    <tableColumn id="44" name="Corrected By Extended Analysis" dataDxfId="400"/>
    <tableColumn id="45" name="Place Bounding Box" dataDxfId="399"/>
    <tableColumn id="46" name="Place Country" dataDxfId="398"/>
    <tableColumn id="47" name="Place Country Code" dataDxfId="397"/>
    <tableColumn id="48" name="Place Full Name" dataDxfId="396"/>
    <tableColumn id="49" name="Place ID" dataDxfId="395"/>
    <tableColumn id="50" name="Place Name" dataDxfId="394"/>
    <tableColumn id="51" name="Place Type" dataDxfId="393"/>
    <tableColumn id="52" name="Place URL" dataDxfId="392"/>
    <tableColumn id="53" name="Edge Weight"/>
    <tableColumn id="54" name="Vertex 1 Group" dataDxfId="315">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314" dataDxfId="313">
  <autoFilter ref="A2:C9"/>
  <tableColumns count="3">
    <tableColumn id="1" name="Group 1" dataDxfId="312"/>
    <tableColumn id="2" name="Group 2" dataDxfId="311"/>
    <tableColumn id="3" name="Edges" dataDxfId="310"/>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P11" totalsRowShown="0" headerRowDxfId="307" dataDxfId="306">
  <autoFilter ref="A1:P11"/>
  <tableColumns count="16">
    <tableColumn id="1" name="Top URLs in Tweet in Entire Graph" dataDxfId="305"/>
    <tableColumn id="2" name="Entire Graph Count" dataDxfId="304"/>
    <tableColumn id="3" name="Top URLs in Tweet in G1" dataDxfId="303"/>
    <tableColumn id="4" name="G1 Count" dataDxfId="302"/>
    <tableColumn id="5" name="Top URLs in Tweet in G2" dataDxfId="301"/>
    <tableColumn id="6" name="G2 Count" dataDxfId="300"/>
    <tableColumn id="7" name="Top URLs in Tweet in G3" dataDxfId="299"/>
    <tableColumn id="8" name="G3 Count" dataDxfId="298"/>
    <tableColumn id="9" name="Top URLs in Tweet in G4" dataDxfId="297"/>
    <tableColumn id="10" name="G4 Count" dataDxfId="296"/>
    <tableColumn id="11" name="Top URLs in Tweet in G5" dataDxfId="295"/>
    <tableColumn id="12" name="G5 Count" dataDxfId="294"/>
    <tableColumn id="13" name="Top URLs in Tweet in G6" dataDxfId="293"/>
    <tableColumn id="14" name="G6 Count" dataDxfId="292"/>
    <tableColumn id="15" name="Top URLs in Tweet in G7" dataDxfId="291"/>
    <tableColumn id="16" name="G7 Count" dataDxfId="290"/>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P21" totalsRowShown="0" headerRowDxfId="289" dataDxfId="288">
  <autoFilter ref="A14:P21"/>
  <tableColumns count="16">
    <tableColumn id="1" name="Top Domains in Tweet in Entire Graph" dataDxfId="287"/>
    <tableColumn id="2" name="Entire Graph Count" dataDxfId="286"/>
    <tableColumn id="3" name="Top Domains in Tweet in G1" dataDxfId="285"/>
    <tableColumn id="4" name="G1 Count" dataDxfId="284"/>
    <tableColumn id="5" name="Top Domains in Tweet in G2" dataDxfId="283"/>
    <tableColumn id="6" name="G2 Count" dataDxfId="282"/>
    <tableColumn id="7" name="Top Domains in Tweet in G3" dataDxfId="281"/>
    <tableColumn id="8" name="G3 Count" dataDxfId="280"/>
    <tableColumn id="9" name="Top Domains in Tweet in G4" dataDxfId="279"/>
    <tableColumn id="10" name="G4 Count" dataDxfId="278"/>
    <tableColumn id="11" name="Top Domains in Tweet in G5" dataDxfId="277"/>
    <tableColumn id="12" name="G5 Count" dataDxfId="276"/>
    <tableColumn id="13" name="Top Domains in Tweet in G6" dataDxfId="275"/>
    <tableColumn id="14" name="G6 Count" dataDxfId="274"/>
    <tableColumn id="15" name="Top Domains in Tweet in G7" dataDxfId="273"/>
    <tableColumn id="16" name="G7 Count" dataDxfId="272"/>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P34" totalsRowShown="0" headerRowDxfId="271" dataDxfId="270">
  <autoFilter ref="A24:P34"/>
  <tableColumns count="16">
    <tableColumn id="1" name="Top Hashtags in Tweet in Entire Graph" dataDxfId="269"/>
    <tableColumn id="2" name="Entire Graph Count" dataDxfId="268"/>
    <tableColumn id="3" name="Top Hashtags in Tweet in G1" dataDxfId="267"/>
    <tableColumn id="4" name="G1 Count" dataDxfId="266"/>
    <tableColumn id="5" name="Top Hashtags in Tweet in G2" dataDxfId="265"/>
    <tableColumn id="6" name="G2 Count" dataDxfId="264"/>
    <tableColumn id="7" name="Top Hashtags in Tweet in G3" dataDxfId="263"/>
    <tableColumn id="8" name="G3 Count" dataDxfId="262"/>
    <tableColumn id="9" name="Top Hashtags in Tweet in G4" dataDxfId="261"/>
    <tableColumn id="10" name="G4 Count" dataDxfId="260"/>
    <tableColumn id="11" name="Top Hashtags in Tweet in G5" dataDxfId="259"/>
    <tableColumn id="12" name="G5 Count" dataDxfId="258"/>
    <tableColumn id="13" name="Top Hashtags in Tweet in G6" dataDxfId="257"/>
    <tableColumn id="14" name="G6 Count" dataDxfId="256"/>
    <tableColumn id="15" name="Top Hashtags in Tweet in G7" dataDxfId="255"/>
    <tableColumn id="16" name="G7 Count" dataDxfId="25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P47" totalsRowShown="0" headerRowDxfId="252" dataDxfId="251">
  <autoFilter ref="A37:P47"/>
  <tableColumns count="16">
    <tableColumn id="1" name="Top Words in Tweet in Entire Graph" dataDxfId="250"/>
    <tableColumn id="2" name="Entire Graph Count" dataDxfId="249"/>
    <tableColumn id="3" name="Top Words in Tweet in G1" dataDxfId="248"/>
    <tableColumn id="4" name="G1 Count" dataDxfId="247"/>
    <tableColumn id="5" name="Top Words in Tweet in G2" dataDxfId="246"/>
    <tableColumn id="6" name="G2 Count" dataDxfId="245"/>
    <tableColumn id="7" name="Top Words in Tweet in G3" dataDxfId="244"/>
    <tableColumn id="8" name="G3 Count" dataDxfId="243"/>
    <tableColumn id="9" name="Top Words in Tweet in G4" dataDxfId="242"/>
    <tableColumn id="10" name="G4 Count" dataDxfId="241"/>
    <tableColumn id="11" name="Top Words in Tweet in G5" dataDxfId="240"/>
    <tableColumn id="12" name="G5 Count" dataDxfId="239"/>
    <tableColumn id="13" name="Top Words in Tweet in G6" dataDxfId="238"/>
    <tableColumn id="14" name="G6 Count" dataDxfId="237"/>
    <tableColumn id="15" name="Top Words in Tweet in G7" dataDxfId="236"/>
    <tableColumn id="16" name="G7 Count" dataDxfId="235"/>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P60" totalsRowShown="0" headerRowDxfId="233" dataDxfId="232">
  <autoFilter ref="A50:P60"/>
  <tableColumns count="16">
    <tableColumn id="1" name="Top Word Pairs in Tweet in Entire Graph" dataDxfId="231"/>
    <tableColumn id="2" name="Entire Graph Count" dataDxfId="230"/>
    <tableColumn id="3" name="Top Word Pairs in Tweet in G1" dataDxfId="229"/>
    <tableColumn id="4" name="G1 Count" dataDxfId="228"/>
    <tableColumn id="5" name="Top Word Pairs in Tweet in G2" dataDxfId="227"/>
    <tableColumn id="6" name="G2 Count" dataDxfId="226"/>
    <tableColumn id="7" name="Top Word Pairs in Tweet in G3" dataDxfId="225"/>
    <tableColumn id="8" name="G3 Count" dataDxfId="224"/>
    <tableColumn id="9" name="Top Word Pairs in Tweet in G4" dataDxfId="223"/>
    <tableColumn id="10" name="G4 Count" dataDxfId="222"/>
    <tableColumn id="11" name="Top Word Pairs in Tweet in G5" dataDxfId="221"/>
    <tableColumn id="12" name="G5 Count" dataDxfId="220"/>
    <tableColumn id="13" name="Top Word Pairs in Tweet in G6" dataDxfId="219"/>
    <tableColumn id="14" name="G6 Count" dataDxfId="218"/>
    <tableColumn id="15" name="Top Word Pairs in Tweet in G7" dataDxfId="217"/>
    <tableColumn id="16" name="G7 Count" dataDxfId="216"/>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P64" totalsRowShown="0" headerRowDxfId="214" dataDxfId="213">
  <autoFilter ref="A63:P64"/>
  <tableColumns count="16">
    <tableColumn id="1" name="Top Replied-To in Entire Graph" dataDxfId="212"/>
    <tableColumn id="2" name="Entire Graph Count" dataDxfId="208"/>
    <tableColumn id="3" name="Top Replied-To in G1" dataDxfId="207"/>
    <tableColumn id="4" name="G1 Count" dataDxfId="204"/>
    <tableColumn id="5" name="Top Replied-To in G2" dataDxfId="203"/>
    <tableColumn id="6" name="G2 Count" dataDxfId="200"/>
    <tableColumn id="7" name="Top Replied-To in G3" dataDxfId="199"/>
    <tableColumn id="8" name="G3 Count" dataDxfId="196"/>
    <tableColumn id="9" name="Top Replied-To in G4" dataDxfId="195"/>
    <tableColumn id="10" name="G4 Count" dataDxfId="192"/>
    <tableColumn id="11" name="Top Replied-To in G5" dataDxfId="191"/>
    <tableColumn id="12" name="G5 Count" dataDxfId="188"/>
    <tableColumn id="13" name="Top Replied-To in G6" dataDxfId="187"/>
    <tableColumn id="14" name="G6 Count" dataDxfId="184"/>
    <tableColumn id="15" name="Top Replied-To in G7" dataDxfId="183"/>
    <tableColumn id="16" name="G7 Count" dataDxfId="182"/>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7:P77" totalsRowShown="0" headerRowDxfId="211" dataDxfId="210">
  <autoFilter ref="A67:P77"/>
  <tableColumns count="16">
    <tableColumn id="1" name="Top Mentioned in Entire Graph" dataDxfId="209"/>
    <tableColumn id="2" name="Entire Graph Count" dataDxfId="206"/>
    <tableColumn id="3" name="Top Mentioned in G1" dataDxfId="205"/>
    <tableColumn id="4" name="G1 Count" dataDxfId="202"/>
    <tableColumn id="5" name="Top Mentioned in G2" dataDxfId="201"/>
    <tableColumn id="6" name="G2 Count" dataDxfId="198"/>
    <tableColumn id="7" name="Top Mentioned in G3" dataDxfId="197"/>
    <tableColumn id="8" name="G3 Count" dataDxfId="194"/>
    <tableColumn id="9" name="Top Mentioned in G4" dataDxfId="193"/>
    <tableColumn id="10" name="G4 Count" dataDxfId="190"/>
    <tableColumn id="11" name="Top Mentioned in G5" dataDxfId="189"/>
    <tableColumn id="12" name="G5 Count" dataDxfId="186"/>
    <tableColumn id="13" name="Top Mentioned in G6" dataDxfId="185"/>
    <tableColumn id="14" name="G6 Count" dataDxfId="181"/>
    <tableColumn id="15" name="Top Mentioned in G7" dataDxfId="180"/>
    <tableColumn id="16" name="G7 Count" dataDxfId="179"/>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0:P90" totalsRowShown="0" headerRowDxfId="176" dataDxfId="175">
  <autoFilter ref="A80:P90"/>
  <tableColumns count="16">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7" totalsRowShown="0" headerRowDxfId="391" dataDxfId="390">
  <autoFilter ref="A2:BS37"/>
  <tableColumns count="71">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72"/>
    <tableColumn id="28" name="Dynamic Filter" dataDxfId="371"/>
    <tableColumn id="17" name="Add Your Own Columns Here" dataDxfId="370"/>
    <tableColumn id="30" name="Name" dataDxfId="369"/>
    <tableColumn id="31" name="Followed" dataDxfId="368"/>
    <tableColumn id="32" name="Followers" dataDxfId="367"/>
    <tableColumn id="33" name="Tweets" dataDxfId="366"/>
    <tableColumn id="34" name="Favorites" dataDxfId="365"/>
    <tableColumn id="35" name="Time Zone UTC Offset (Seconds)" dataDxfId="364"/>
    <tableColumn id="36" name="Description" dataDxfId="363"/>
    <tableColumn id="37" name="Location" dataDxfId="362"/>
    <tableColumn id="38" name="Web" dataDxfId="361"/>
    <tableColumn id="39" name="Time Zone" dataDxfId="360"/>
    <tableColumn id="40" name="Joined Twitter Date (UTC)" dataDxfId="359"/>
    <tableColumn id="41" name="Profile Banner Url" dataDxfId="358"/>
    <tableColumn id="42" name="Default Profile" dataDxfId="357"/>
    <tableColumn id="43" name="Default Profile Image" dataDxfId="356"/>
    <tableColumn id="44" name="Geo Enabled" dataDxfId="355"/>
    <tableColumn id="45" name="Language" dataDxfId="354"/>
    <tableColumn id="46" name="Listed Count" dataDxfId="353"/>
    <tableColumn id="47" name="Profile Background Image Url" dataDxfId="352"/>
    <tableColumn id="48" name="Verified" dataDxfId="351"/>
    <tableColumn id="49" name="Custom Menu Item Text" dataDxfId="350"/>
    <tableColumn id="50" name="Custom Menu Item Action" dataDxfId="349"/>
    <tableColumn id="51" name="Tweeted Search Term?" dataDxfId="316"/>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08" totalsRowShown="0" headerRowDxfId="147" dataDxfId="146">
  <autoFilter ref="A1:G908"/>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92" totalsRowShown="0" headerRowDxfId="138" dataDxfId="137">
  <autoFilter ref="A1:L792"/>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57" totalsRowShown="0" headerRowDxfId="64" dataDxfId="63">
  <autoFilter ref="A2:BL15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48">
  <autoFilter ref="A2:AO9"/>
  <tableColumns count="41">
    <tableColumn id="1" name="Group" dataDxfId="323"/>
    <tableColumn id="2" name="Vertex Color" dataDxfId="322"/>
    <tableColumn id="3" name="Vertex Shape" dataDxfId="320"/>
    <tableColumn id="22" name="Visibility" dataDxfId="321"/>
    <tableColumn id="4" name="Collapsed?"/>
    <tableColumn id="18" name="Label" dataDxfId="347"/>
    <tableColumn id="20" name="Collapsed X"/>
    <tableColumn id="21" name="Collapsed Y"/>
    <tableColumn id="6" name="ID" dataDxfId="346"/>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53"/>
    <tableColumn id="27" name="Top Hashtags in Tweet" dataDxfId="234"/>
    <tableColumn id="28" name="Top Words in Tweet" dataDxfId="215"/>
    <tableColumn id="29" name="Top Word Pairs in Tweet" dataDxfId="178"/>
    <tableColumn id="30" name="Top Replied-To in Tweet" dataDxfId="177"/>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45" dataDxfId="344">
  <autoFilter ref="A1:C36"/>
  <tableColumns count="3">
    <tableColumn id="1" name="Group" dataDxfId="319"/>
    <tableColumn id="2" name="Vertex" dataDxfId="318"/>
    <tableColumn id="3" name="Vertex ID" dataDxfId="31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09"/>
    <tableColumn id="2" name="Value" dataDxfId="30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43"/>
    <tableColumn id="2" name="Degree Frequency" dataDxfId="342">
      <calculatedColumnFormula>COUNTIF(Vertices[Degree], "&gt;= " &amp; D2) - COUNTIF(Vertices[Degree], "&gt;=" &amp; D3)</calculatedColumnFormula>
    </tableColumn>
    <tableColumn id="3" name="In-Degree Bin" dataDxfId="341"/>
    <tableColumn id="4" name="In-Degree Frequency" dataDxfId="340">
      <calculatedColumnFormula>COUNTIF(Vertices[In-Degree], "&gt;= " &amp; F2) - COUNTIF(Vertices[In-Degree], "&gt;=" &amp; F3)</calculatedColumnFormula>
    </tableColumn>
    <tableColumn id="5" name="Out-Degree Bin" dataDxfId="339"/>
    <tableColumn id="6" name="Out-Degree Frequency" dataDxfId="338">
      <calculatedColumnFormula>COUNTIF(Vertices[Out-Degree], "&gt;= " &amp; H2) - COUNTIF(Vertices[Out-Degree], "&gt;=" &amp; H3)</calculatedColumnFormula>
    </tableColumn>
    <tableColumn id="7" name="Betweenness Centrality Bin" dataDxfId="337"/>
    <tableColumn id="8" name="Betweenness Centrality Frequency" dataDxfId="336">
      <calculatedColumnFormula>COUNTIF(Vertices[Betweenness Centrality], "&gt;= " &amp; J2) - COUNTIF(Vertices[Betweenness Centrality], "&gt;=" &amp; J3)</calculatedColumnFormula>
    </tableColumn>
    <tableColumn id="9" name="Closeness Centrality Bin" dataDxfId="335"/>
    <tableColumn id="10" name="Closeness Centrality Frequency" dataDxfId="334">
      <calculatedColumnFormula>COUNTIF(Vertices[Closeness Centrality], "&gt;= " &amp; L2) - COUNTIF(Vertices[Closeness Centrality], "&gt;=" &amp; L3)</calculatedColumnFormula>
    </tableColumn>
    <tableColumn id="11" name="Eigenvector Centrality Bin" dataDxfId="333"/>
    <tableColumn id="12" name="Eigenvector Centrality Frequency" dataDxfId="332">
      <calculatedColumnFormula>COUNTIF(Vertices[Eigenvector Centrality], "&gt;= " &amp; N2) - COUNTIF(Vertices[Eigenvector Centrality], "&gt;=" &amp; N3)</calculatedColumnFormula>
    </tableColumn>
    <tableColumn id="18" name="PageRank Bin" dataDxfId="331"/>
    <tableColumn id="17" name="PageRank Frequency" dataDxfId="330">
      <calculatedColumnFormula>COUNTIF(Vertices[Eigenvector Centrality], "&gt;= " &amp; P2) - COUNTIF(Vertices[Eigenvector Centrality], "&gt;=" &amp; P3)</calculatedColumnFormula>
    </tableColumn>
    <tableColumn id="13" name="Clustering Coefficient Bin" dataDxfId="329"/>
    <tableColumn id="14" name="Clustering Coefficient Frequency" dataDxfId="328">
      <calculatedColumnFormula>COUNTIF(Vertices[Clustering Coefficient], "&gt;= " &amp; R2) - COUNTIF(Vertices[Clustering Coefficient], "&gt;=" &amp; R3)</calculatedColumnFormula>
    </tableColumn>
    <tableColumn id="15" name="Dynamic Filter Bin" dataDxfId="327"/>
    <tableColumn id="16" name="Dynamic Filter Frequency" dataDxfId="32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o2-hoekschewaard.nl/herdenking/2018-herdenkingsceremonie-veterans-day/" TargetMode="External" /><Relationship Id="rId2" Type="http://schemas.openxmlformats.org/officeDocument/2006/relationships/hyperlink" Target="https://wo2-hoekschewaard.nl/herdenking/2018-herdenkingsceremonie-veterans-day/" TargetMode="External" /><Relationship Id="rId3" Type="http://schemas.openxmlformats.org/officeDocument/2006/relationships/hyperlink" Target="https://hoekschewaard.vvd.nl/nieuws/32330/stichting-nu-dorpsheld-van-numansdorp" TargetMode="External" /><Relationship Id="rId4" Type="http://schemas.openxmlformats.org/officeDocument/2006/relationships/hyperlink" Target="https://indebuurt.nl/hoekschewaard/sinterklaas/openingstijden-van-het-sinterklaashuis-in-oud-beijerland~52661/?utm_source=twitter&amp;utm_medium=socialbuttons-top&amp;utm_campaign=sharing" TargetMode="External" /><Relationship Id="rId5" Type="http://schemas.openxmlformats.org/officeDocument/2006/relationships/hyperlink" Target="https://hoekschewaard.vvd.nl/info/2660/conny-verbaas-een-vitaal-centrum-met-haven" TargetMode="External" /><Relationship Id="rId6" Type="http://schemas.openxmlformats.org/officeDocument/2006/relationships/hyperlink" Target="https://hoekschewaard.vvd.nl/info/2661/ronald-schoffelmeer-op-historische-grond" TargetMode="External" /><Relationship Id="rId7" Type="http://schemas.openxmlformats.org/officeDocument/2006/relationships/hyperlink" Target="https://hoekschewaard.vvd.nl/nieuws/32412/conny-verbaas-nummer-10-stelt-zich-voor" TargetMode="External" /><Relationship Id="rId8" Type="http://schemas.openxmlformats.org/officeDocument/2006/relationships/hyperlink" Target="https://hoekschewaard.vvd.nl/mensen/7958/gert-jan-stapper" TargetMode="External" /><Relationship Id="rId9" Type="http://schemas.openxmlformats.org/officeDocument/2006/relationships/hyperlink" Target="https://hoekschewaard.vvd.nl/standpunten/6044/doen-initiatieven-in-de-dorpen" TargetMode="External" /><Relationship Id="rId10" Type="http://schemas.openxmlformats.org/officeDocument/2006/relationships/hyperlink" Target="https://indebuurt.nl/hoekschewaard/doen/fotos-kerstmarkt-in-oud-beijerland-en-dit-is-wat-we-hebben-gespot~53476/?utm_source=twitter&amp;utm_medium=tweet" TargetMode="External" /><Relationship Id="rId11" Type="http://schemas.openxmlformats.org/officeDocument/2006/relationships/hyperlink" Target="https://indebuurt.nl/hoekschewaard/doen/fotos-kerstmarkt-in-oud-beijerland-en-dit-is-wat-we-hebben-gespot~53476/?utm_source=twitter&amp;utm_medium=socialbuttons-bottom&amp;utm_campaign=sharing" TargetMode="External" /><Relationship Id="rId12" Type="http://schemas.openxmlformats.org/officeDocument/2006/relationships/hyperlink" Target="https://indebuurt.nl/hoekschewaard/wonen/er-komen-7-tiny-houses-in-oud-beijerland-dit-is-waar-en-wanneer~53698/?utm_source=dlvr.it&amp;utm_medium=twitter" TargetMode="External" /><Relationship Id="rId13" Type="http://schemas.openxmlformats.org/officeDocument/2006/relationships/hyperlink" Target="https://indebuurt.nl/hoekschewaard/wonen/er-komen-7-tiny-houses-in-oud-beijerland-dit-is-waar-en-wanneer~53698/?utm_source=twitter&amp;utm_medium=socialbuttons-bottom&amp;utm_campaign=sharing" TargetMode="External" /><Relationship Id="rId14" Type="http://schemas.openxmlformats.org/officeDocument/2006/relationships/hyperlink" Target="https://indebuurt.nl/hoekschewaard/genieten-van-hoeksche-waard/tof-wij-hebben-een-joris-kerstboom~53783/?utm_source=twitter&amp;utm_medium=socialbuttons-top&amp;utm_campaign=sharing" TargetMode="External" /><Relationship Id="rId15" Type="http://schemas.openxmlformats.org/officeDocument/2006/relationships/hyperlink" Target="https://www.ad.nl/hoeksche-waard/langgekoesterde-wens-van-gemeente-oud-beijerland-komt-uit~aecd02db/" TargetMode="External" /><Relationship Id="rId16" Type="http://schemas.openxmlformats.org/officeDocument/2006/relationships/hyperlink" Target="https://www.hoekschnieuws.nl/2018/11/12/aanrijding-tussen-fietser-en-auto-op-de-sabinarotonde-in-oud-beijerland/" TargetMode="External" /><Relationship Id="rId17" Type="http://schemas.openxmlformats.org/officeDocument/2006/relationships/hyperlink" Target="https://www.hoekschnieuws.nl/2019/01/02/lezing-muziek-en-het-brein-in-de-bibliotheek-van-oud-beijerland/" TargetMode="External" /><Relationship Id="rId18" Type="http://schemas.openxmlformats.org/officeDocument/2006/relationships/hyperlink" Target="https://indebuurt.nl/hoekschewaard/nieuws/de-oude-rabo-in-oud-beijerland-wordt-gesloopt-en-dit-komt-er-voor-terug~53842/?utm_source=twitter&amp;utm_medium=tweet" TargetMode="External" /><Relationship Id="rId19" Type="http://schemas.openxmlformats.org/officeDocument/2006/relationships/hyperlink" Target="https://indebuurt.nl/hoekschewaard/bedrijvigheid/het-verhaal-van-deze-oliegigant-begon-in-oud-beijerland~54751/?utm_source=twitter&amp;utm_medium=tweet" TargetMode="External" /><Relationship Id="rId20" Type="http://schemas.openxmlformats.org/officeDocument/2006/relationships/hyperlink" Target="https://indebuurt.nl/hoekschewaard/wonen/8-x-leuke-huizen-in-oud-beijerland-die-nu-te-koop-staan~52148/?utm_source=twitter&amp;utm_medium=tweet" TargetMode="External" /><Relationship Id="rId21" Type="http://schemas.openxmlformats.org/officeDocument/2006/relationships/hyperlink" Target="https://indebuurt.nl/hoekschewaard/nieuws/de-oude-rabo-in-oud-beijerland-wordt-gesloopt-en-dit-komt-er-voor-terug~53842/?utm_source=twitter&amp;utm_medium=socialbuttons-top&amp;utm_campaign=sharing" TargetMode="External" /><Relationship Id="rId22" Type="http://schemas.openxmlformats.org/officeDocument/2006/relationships/hyperlink" Target="https://indebuurt.nl/hoekschewaard/nieuws/tof-in-oud-beijerland-opent-een-verzamelplaats-voor-mensen-met-een-creatief-beroep~54896/?utm_source=twitter&amp;utm_medium=socialbuttons-top&amp;utm_campaign=sharing" TargetMode="External" /><Relationship Id="rId23" Type="http://schemas.openxmlformats.org/officeDocument/2006/relationships/hyperlink" Target="https://indebuurt.nl/hoekschewaard/hoeksche-waarders/favorieten-van/leuk-volgens-jolanda-leff-in-oud-beijerland-is-mijn-favoriete-restaurant~52108/?utm_source=twitter&amp;utm_medium=tweet" TargetMode="External" /><Relationship Id="rId24" Type="http://schemas.openxmlformats.org/officeDocument/2006/relationships/hyperlink" Target="https://indebuurt.nl/hoekschewaard/wonen/8-x-leuke-huizen-in-oud-beijerland-die-nu-te-koop-staan~52148/?utm_source=twitter&amp;utm_medium=tweet" TargetMode="External" /><Relationship Id="rId25" Type="http://schemas.openxmlformats.org/officeDocument/2006/relationships/hyperlink" Target="https://indebuurt.nl/hoekschewaard/winkelen/snik-deze-kledingwinkel-in-oud-beijerland-stopt-er-mee-en-geeft-korting~52490/?utm_source=twitter&amp;utm_medium=tweet" TargetMode="External" /><Relationship Id="rId26" Type="http://schemas.openxmlformats.org/officeDocument/2006/relationships/hyperlink" Target="https://indebuurt.nl/hoekschewaard/sinterklaas/openingstijden-van-het-sinterklaashuis-in-oud-beijerland~52661/?utm_source=twitter&amp;utm_medium=tweet" TargetMode="External" /><Relationship Id="rId27" Type="http://schemas.openxmlformats.org/officeDocument/2006/relationships/hyperlink" Target="https://indebuurt.nl/hoekschewaard/nieuws/de-opbouw-van-de-ijsbaan-in-oud-beijerland-begon-vandaag~52998/?utm_source=twitter&amp;utm_medium=tweet" TargetMode="External" /><Relationship Id="rId28" Type="http://schemas.openxmlformats.org/officeDocument/2006/relationships/hyperlink" Target="https://indebuurt.nl/hoekschewaard/doen/kerstmarkt-in-oud-beijerland-dit-is-handig-om-te-weten~53171/?utm_source=twitter&amp;utm_medium=tweet" TargetMode="External" /><Relationship Id="rId29" Type="http://schemas.openxmlformats.org/officeDocument/2006/relationships/hyperlink" Target="https://indebuurt.nl/hoekschewaard/gemeente/oud-beijerland-heeft-3-nieuwe-straatnamen-nodig~53227/?utm_source=twitter&amp;utm_medium=tweet" TargetMode="External" /><Relationship Id="rId30" Type="http://schemas.openxmlformats.org/officeDocument/2006/relationships/hyperlink" Target="https://indebuurt.nl/hoekschewaard/doen/wil-je-schaatsen-handige-info-over-de-ijsbaan-in-oud-beijerland-op-een-rij~53184/?utm_source=twitter&amp;utm_medium=tweet" TargetMode="External" /><Relationship Id="rId31" Type="http://schemas.openxmlformats.org/officeDocument/2006/relationships/hyperlink" Target="https://indebuurt.nl/hoekschewaard/doen/fotos-kerstmarkt-in-oud-beijerland-en-dit-is-wat-we-hebben-gespot~53476/?utm_source=twitter&amp;utm_medium=tweet" TargetMode="External" /><Relationship Id="rId32" Type="http://schemas.openxmlformats.org/officeDocument/2006/relationships/hyperlink" Target="https://indebuurt.nl/hoekschewaard/wonen/er-komen-7-tiny-houses-in-oud-beijerland-dit-is-waar-en-wanneer~53698/?utm_source=twitter&amp;utm_medium=tweet" TargetMode="External" /><Relationship Id="rId33" Type="http://schemas.openxmlformats.org/officeDocument/2006/relationships/hyperlink" Target="https://indebuurt.nl/hoekschewaard/genieten-van-hoeksche-waard/tof-wij-hebben-een-joris-kerstboom~53783/?utm_source=twitter&amp;utm_medium=tweet" TargetMode="External" /><Relationship Id="rId34" Type="http://schemas.openxmlformats.org/officeDocument/2006/relationships/hyperlink" Target="https://indebuurt.nl/hoekschewaard/nieuws/de-oude-rabo-in-oud-beijerland-wordt-gesloopt-en-dit-komt-er-voor-terug~53842/?utm_source=twitter&amp;utm_medium=tweet" TargetMode="External" /><Relationship Id="rId35" Type="http://schemas.openxmlformats.org/officeDocument/2006/relationships/hyperlink" Target="https://indebuurt.nl/hoekschewaard/hoeksche-waarders/maria-is-ijsmeester-en-leert-kinderen-in-een-half-uur-schaatsen~53741/?utm_source=twitter&amp;utm_medium=tweet" TargetMode="External" /><Relationship Id="rId36" Type="http://schemas.openxmlformats.org/officeDocument/2006/relationships/hyperlink" Target="https://indebuurt.nl/hoekschewaard/doen/laatste-kans-de-ijsbaan-in-oud-beijerland-gaat-binnenkort-dicht~54430/?utm_source=twitter&amp;utm_medium=tweet" TargetMode="External" /><Relationship Id="rId37" Type="http://schemas.openxmlformats.org/officeDocument/2006/relationships/hyperlink" Target="https://indebuurt.nl/hoekschewaard/bedrijvigheid/het-verhaal-van-deze-oliegigant-begon-in-oud-beijerland~54751/?utm_source=twitter&amp;utm_medium=tweet" TargetMode="External" /><Relationship Id="rId38" Type="http://schemas.openxmlformats.org/officeDocument/2006/relationships/hyperlink" Target="https://indebuurt.nl/hoekschewaard/nieuws/tof-in-oud-beijerland-opent-een-verzamelplaats-voor-mensen-met-een-creatief-beroep~54896/?utm_source=twitter&amp;utm_medium=tweet" TargetMode="External" /><Relationship Id="rId39" Type="http://schemas.openxmlformats.org/officeDocument/2006/relationships/hyperlink" Target="https://indebuurt.nl/hoekschewaard/nieuws/tof-in-oud-beijerland-opent-een-verzamelplaats-voor-mensen-met-een-creatief-beroep~54896/?utm_source=twitter&amp;utm_medium=tweet" TargetMode="External" /><Relationship Id="rId40" Type="http://schemas.openxmlformats.org/officeDocument/2006/relationships/hyperlink" Target="https://www.hoekschewaard.nl/nl/nieuws/kerstmarkt-in-oud-beijerland/2903" TargetMode="External" /><Relationship Id="rId41" Type="http://schemas.openxmlformats.org/officeDocument/2006/relationships/hyperlink" Target="https://www.hoekschewaard.nl/nl/nieuws/start-cursus-eerste-hulp-aan-kinderen-in-oud-beijerland/2992" TargetMode="External" /><Relationship Id="rId42" Type="http://schemas.openxmlformats.org/officeDocument/2006/relationships/hyperlink" Target="https://www.hoekschewaard.nl/nl/nieuws/dames-dvo-uit-oud-beijerland-zijn-het-nieuwe-jaar-goed-gestart/3018" TargetMode="External" /><Relationship Id="rId43" Type="http://schemas.openxmlformats.org/officeDocument/2006/relationships/hyperlink" Target="https://drimble.nl/regio/zuid-holland/hoeksche-waard/55404235/stichting-nu-uitgeroepen-tot-de-dorpsheld-van-numansdorp.html" TargetMode="External" /><Relationship Id="rId44" Type="http://schemas.openxmlformats.org/officeDocument/2006/relationships/hyperlink" Target="https://drimble.nl/regio/zuid-holland/hoeksche-waard/55419024/ondertekening-intentieverklaring-multifunctionele-accommodatie-boezem-co.html" TargetMode="External" /><Relationship Id="rId45" Type="http://schemas.openxmlformats.org/officeDocument/2006/relationships/hyperlink" Target="https://drimble.nl/regio/zuid-holland/hoeksche-waard/55501762/progressief-hw-maak-ijsbaan-gratis-voor-iedereen.html" TargetMode="External" /><Relationship Id="rId46" Type="http://schemas.openxmlformats.org/officeDocument/2006/relationships/hyperlink" Target="https://drimble.nl/regio/zuid-holland/hoeksche-waard/55515593/minister-carola-schouten-serieus-tussen-het-fruit-olijk-op-het-schoolplein.html" TargetMode="External" /><Relationship Id="rId47" Type="http://schemas.openxmlformats.org/officeDocument/2006/relationships/hyperlink" Target="https://drimble.nl/regio/zuid-holland/hoeksche-waard/55601259/drie-nieuwe-winkels-in-voorwinden-pand.html" TargetMode="External" /><Relationship Id="rId48" Type="http://schemas.openxmlformats.org/officeDocument/2006/relationships/hyperlink" Target="https://drimble.nl/regio/zuid-holland/hoeksche-waard/55616421/luchtoorlog-monument-in-oud-beijerland-opgeknapt.html" TargetMode="External" /><Relationship Id="rId49" Type="http://schemas.openxmlformats.org/officeDocument/2006/relationships/hyperlink" Target="https://drimble.nl/regio/zuid-holland/hoeksche-waard/55631731/nationale-vlaggen-als-eerbetoon-gesneuvelde-piloten-in-de-tweede-wereldoorlog.html" TargetMode="External" /><Relationship Id="rId50" Type="http://schemas.openxmlformats.org/officeDocument/2006/relationships/hyperlink" Target="https://drimble.nl/regio/zuid-holland/hoeksche-waard/55680325/akkerbouw-en-duurzaamheid-hoe-zit-dat-precies.html" TargetMode="External" /><Relationship Id="rId51" Type="http://schemas.openxmlformats.org/officeDocument/2006/relationships/hyperlink" Target="https://drimble.nl/regio/zuid-holland/hoeksche-waard/55683931/jongeren-kiezen-6-partijen-uit-voor-het-jongerendebat-hoeksche-waard-6-partijen-mogen-niet-mee-doen-cromstrijen-98-hw-gaf-geen.html" TargetMode="External" /><Relationship Id="rId52" Type="http://schemas.openxmlformats.org/officeDocument/2006/relationships/hyperlink" Target="https://drimble.nl/regio/zuid-holland/hoeksche-waard/55686750/auto-te-water-aan-de-hbs-laan-in-oud-beijerland.html" TargetMode="External" /><Relationship Id="rId53" Type="http://schemas.openxmlformats.org/officeDocument/2006/relationships/hyperlink" Target="https://drimble.nl/regio/zuid-holland/hoeksche-waard/55707060/kranslegging-tijdens-herdenking-bij-het-luchtoorlog-hoeksche-waard-40-45-monument.html" TargetMode="External" /><Relationship Id="rId54" Type="http://schemas.openxmlformats.org/officeDocument/2006/relationships/hyperlink" Target="https://drimble.nl/regio/zuid-holland/hoeksche-waard/55774067/politie-controleert-op-drugs-en-vuurwerk-op-willem-van-oranje-en-actief-college.html" TargetMode="External" /><Relationship Id="rId55" Type="http://schemas.openxmlformats.org/officeDocument/2006/relationships/hyperlink" Target="https://drimble.nl/regio/zuid-holland/hoeksche-waard/55793310/vvd-wil-taxis-en-groepsvervoer-over-busbaan-n217-laten-rijden.html" TargetMode="External" /><Relationship Id="rId56" Type="http://schemas.openxmlformats.org/officeDocument/2006/relationships/hyperlink" Target="https://drimble.nl/regio/zuid-holland/hoeksche-waard/55797718/informatieavond-ijsbaan-oud-beijerland.html" TargetMode="External" /><Relationship Id="rId57" Type="http://schemas.openxmlformats.org/officeDocument/2006/relationships/hyperlink" Target="https://drimble.nl/regio/zuid-holland/hoeksche-waard/55839501/ijsbaan-oud-beijerland-is-de-halve-kerstvakantie-gratis.html" TargetMode="External" /><Relationship Id="rId58" Type="http://schemas.openxmlformats.org/officeDocument/2006/relationships/hyperlink" Target="https://drimble.nl/regio/zuid-holland/hoeksche-waard/55843575/hoeksche-waard-naar-de-stembus-wie-wil-wat.html" TargetMode="External" /><Relationship Id="rId59" Type="http://schemas.openxmlformats.org/officeDocument/2006/relationships/hyperlink" Target="https://drimble.nl/regio/zuid-holland/hoeksche-waard/55847035/sinterklaas-morgen-al-in-vier-dorpen.html" TargetMode="External" /><Relationship Id="rId60" Type="http://schemas.openxmlformats.org/officeDocument/2006/relationships/hyperlink" Target="https://drimble.nl/regio/zuid-holland/hoeksche-waard/55874195/intocht-sinterklaas-in-oud-beijerland-geslaagd.html" TargetMode="External" /><Relationship Id="rId61" Type="http://schemas.openxmlformats.org/officeDocument/2006/relationships/hyperlink" Target="https://drimble.nl/regio/zuid-holland/hoeksche-waard/55888523/inbreker-aangehouden-in-buurtschap-zinkweg-nabij-oud-beijerland.html" TargetMode="External" /><Relationship Id="rId62" Type="http://schemas.openxmlformats.org/officeDocument/2006/relationships/hyperlink" Target="https://drimble.nl/regio/zuid-holland/hoeksche-waard/55907101/saxofonist-julian-17-wint-twee-awards.html" TargetMode="External" /><Relationship Id="rId63" Type="http://schemas.openxmlformats.org/officeDocument/2006/relationships/hyperlink" Target="https://drimble.nl/regio/zuid-holland/hoeksche-waard/55937393/kees-van-pelt-van-christenunie-hoeksche-waard-roken-rondom-sportvelden-moet-snel-verboden-worden.html" TargetMode="External" /><Relationship Id="rId64" Type="http://schemas.openxmlformats.org/officeDocument/2006/relationships/hyperlink" Target="https://drimble.nl/regio/zuid-holland/hoeksche-waard/55960685/n217-tussen-oud-beijerland-en-puttershoek-is-dicht-vanwege-een-ongeluk.html" TargetMode="External" /><Relationship Id="rId65" Type="http://schemas.openxmlformats.org/officeDocument/2006/relationships/hyperlink" Target="https://drimble.nl/regio/zuid-holland/hoeksche-waard/55973226/woonwagenbewoners-in-oud-beijerland-willen-vaste-standplaats.html" TargetMode="External" /><Relationship Id="rId66" Type="http://schemas.openxmlformats.org/officeDocument/2006/relationships/hyperlink" Target="https://drimble.nl/regio/zuid-holland/hoeksche-waard/56002138/grote-streetart-expositie-oud-beijerland.html" TargetMode="External" /><Relationship Id="rId67" Type="http://schemas.openxmlformats.org/officeDocument/2006/relationships/hyperlink" Target="https://drimble.nl/regio/zuid-holland/hoeksche-waard/56003303/wim-de-kievit-nieuwe-dichter-hoeksche-waard.html" TargetMode="External" /><Relationship Id="rId68" Type="http://schemas.openxmlformats.org/officeDocument/2006/relationships/hyperlink" Target="https://drimble.nl/regio/zuid-holland/hoeksche-waard/56082231/groenteboer-kees-geeft-na-50-jaar-het-stokje-door.html" TargetMode="External" /><Relationship Id="rId69" Type="http://schemas.openxmlformats.org/officeDocument/2006/relationships/hyperlink" Target="https://drimble.nl/regio/zuid-holland/hoeksche-waard/56116091/wim-de-kievit-76-is-uitgeroepen-tot-dichter-van-de-hoeksche-waard.html" TargetMode="External" /><Relationship Id="rId70" Type="http://schemas.openxmlformats.org/officeDocument/2006/relationships/hyperlink" Target="https://drimble.nl/regio/zuid-holland/hoeksche-waard/56124287/koninklijke-onderscheiding-hugo-crucq-uit-oud-beijerland-benoemd-tot-lid-in-de-orde-van-oranje-nassau.html" TargetMode="External" /><Relationship Id="rId71" Type="http://schemas.openxmlformats.org/officeDocument/2006/relationships/hyperlink" Target="https://drimble.nl/regio/zuid-holland/hoeksche-waard/56132218/afval-naast-de-prullenbak-uur-werken-als-bekeuring.html" TargetMode="External" /><Relationship Id="rId72" Type="http://schemas.openxmlformats.org/officeDocument/2006/relationships/hyperlink" Target="https://drimble.nl/regio/zuid-holland/hoeksche-waard/56304170/kerstmarkt-in-oud-beijerland.html" TargetMode="External" /><Relationship Id="rId73" Type="http://schemas.openxmlformats.org/officeDocument/2006/relationships/hyperlink" Target="https://drimble.nl/regio/zuid-holland/hoeksche-waard/56313749/warme-kerst-in-de-bibliotheek-met-joris-kerstboom.html" TargetMode="External" /><Relationship Id="rId74" Type="http://schemas.openxmlformats.org/officeDocument/2006/relationships/hyperlink" Target="https://drimble.nl/regio/zuid-holland/hoeksche-waard/56374788/ook-hoogtij-in-oud-beijerland.html" TargetMode="External" /><Relationship Id="rId75" Type="http://schemas.openxmlformats.org/officeDocument/2006/relationships/hyperlink" Target="https://drimble.nl/regio/zuid-holland/hoeksche-waard/56389340/speciale-kerstactie-vanuit-natuurbezoekerscentrum-klein-profijt-in-oud-beijerland-op-tweede-kerstdag.html" TargetMode="External" /><Relationship Id="rId76" Type="http://schemas.openxmlformats.org/officeDocument/2006/relationships/hyperlink" Target="https://drimble.nl/regio/zuid-holland/hoeksche-waard/56411431/oud-beijerland-reikt-laatste-vrijwilligersspelden-uit.html" TargetMode="External" /><Relationship Id="rId77" Type="http://schemas.openxmlformats.org/officeDocument/2006/relationships/hyperlink" Target="https://drimble.nl/regio/zuid-holland/hoeksche-waard/56421827/bewonersavond-energie-besparen-zoomwijck-oud-beijerland-groot-succes.html" TargetMode="External" /><Relationship Id="rId78" Type="http://schemas.openxmlformats.org/officeDocument/2006/relationships/hyperlink" Target="https://drimble.nl/regio/zuid-holland/hoeksche-waard/56466244/boom-vol-boodschappen-met-kerstgedachten.html" TargetMode="External" /><Relationship Id="rId79" Type="http://schemas.openxmlformats.org/officeDocument/2006/relationships/hyperlink" Target="https://drimble.nl/regio/zuid-holland/hoeksche-waard/56475692/bewoners-blij-er-komt-voorlopig-geen-fietsbrug-in-oud-bijerland.html" TargetMode="External" /><Relationship Id="rId80" Type="http://schemas.openxmlformats.org/officeDocument/2006/relationships/hyperlink" Target="https://drimble.nl/regio/zuid-holland/hoeksche-waard/56479691/twee-gewonden-na-ongeval-n217.html" TargetMode="External" /><Relationship Id="rId81" Type="http://schemas.openxmlformats.org/officeDocument/2006/relationships/hyperlink" Target="https://drimble.nl/regio/zuid-holland/hoeksche-waard/56488481/aurelie-van-kleef-uit-mijnsheerenland-winnaar-spijkerbroekactie.html" TargetMode="External" /><Relationship Id="rId82" Type="http://schemas.openxmlformats.org/officeDocument/2006/relationships/hyperlink" Target="https://drimble.nl/regio/zuid-holland/hoeksche-waard/56534292/15e-en-laatste-vrijwilligersprijs-van-oud-beijerland-uitgereikt.html" TargetMode="External" /><Relationship Id="rId83" Type="http://schemas.openxmlformats.org/officeDocument/2006/relationships/hyperlink" Target="https://drimble.nl/regio/zuid-holland/hoeksche-waard/56535211/honderden-kerstmannen-rennen-santa-run.html" TargetMode="External" /><Relationship Id="rId84" Type="http://schemas.openxmlformats.org/officeDocument/2006/relationships/hyperlink" Target="https://drimble.nl/regio/zuid-holland/hoeksche-waard/56539544/zo-moet-er-een-einde-komen-aan-gestuntel-op-vierwiekenplein.html" TargetMode="External" /><Relationship Id="rId85" Type="http://schemas.openxmlformats.org/officeDocument/2006/relationships/hyperlink" Target="https://drimble.nl/regio/zuid-holland/hoeksche-waard/56548946/hoe-de-tiny-woonwijk-in-oud-beijerland-eruit-komt-te-zien.html" TargetMode="External" /><Relationship Id="rId86" Type="http://schemas.openxmlformats.org/officeDocument/2006/relationships/hyperlink" Target="https://drimble.nl/regio/zuid-holland/hoeksche-waard/56550994/huizen-en-horeca-op-oude-mebin-terrein.html" TargetMode="External" /><Relationship Id="rId87" Type="http://schemas.openxmlformats.org/officeDocument/2006/relationships/hyperlink" Target="https://drimble.nl/regio/zuid-holland/hoeksche-waard/56553733/doorkomstcomite-roparun-schenkt-duizenden-euros-aan-zieke-ouders.html" TargetMode="External" /><Relationship Id="rId88" Type="http://schemas.openxmlformats.org/officeDocument/2006/relationships/hyperlink" Target="https://drimble.nl/regio/zuid-holland/hoeksche-waard/56555683/start-nieuwbouwontwikkeling-wonen-wandelen-en-genieten-aan-het-spuifront.html" TargetMode="External" /><Relationship Id="rId89" Type="http://schemas.openxmlformats.org/officeDocument/2006/relationships/hyperlink" Target="https://drimble.nl/regio/zuid-holland/hoeksche-waard/56555684/naturalisaties-in-oud-beijerland.html" TargetMode="External" /><Relationship Id="rId90" Type="http://schemas.openxmlformats.org/officeDocument/2006/relationships/hyperlink" Target="https://drimble.nl/regio/zuid-holland/hoeksche-waard/56556261/het-doorkomstcomite-roparun-oud-beijerland-schenkt-12500-aan-stichting-droomdag.html" TargetMode="External" /><Relationship Id="rId91" Type="http://schemas.openxmlformats.org/officeDocument/2006/relationships/hyperlink" Target="https://drimble.nl/regio/zuid-holland/hoeksche-waard/56566589/cheque-van-roparun-voor-stichting-droomdag.html" TargetMode="External" /><Relationship Id="rId92" Type="http://schemas.openxmlformats.org/officeDocument/2006/relationships/hyperlink" Target="https://drimble.nl/regio/zuid-holland/hoeksche-waard/56593049/osv-oud-beijerland-ook-op-finaleavond-zaalvoetbaltoernooi.html" TargetMode="External" /><Relationship Id="rId93" Type="http://schemas.openxmlformats.org/officeDocument/2006/relationships/hyperlink" Target="https://drimble.nl/regio/zuid-holland/hoeksche-waard/56600215/geen-vuurwerkvrije-zones-in-spuidorp.html" TargetMode="External" /><Relationship Id="rId94" Type="http://schemas.openxmlformats.org/officeDocument/2006/relationships/hyperlink" Target="https://drimble.nl/regio/zuid-holland/hoeksche-waard/56606456/nu-al-meer-dan-7000-bezoekers-op-ijsbaan.html" TargetMode="External" /><Relationship Id="rId95" Type="http://schemas.openxmlformats.org/officeDocument/2006/relationships/hyperlink" Target="https://drimble.nl/regio/zuid-holland/hoeksche-waard/56621502/kerstboom-in-oud-beijerlandse-bieb-steeds-voller-met-wensen.html" TargetMode="External" /><Relationship Id="rId96" Type="http://schemas.openxmlformats.org/officeDocument/2006/relationships/hyperlink" Target="https://drimble.nl/regio/zuid-holland/hoeksche-waard/56625117/hoofdlijnenakkoord-getekend-voor-de-ontwikkeling-van-stougjesdijk-oost-voor-bouw-van-1500-tot-2000-woningen.html" TargetMode="External" /><Relationship Id="rId97" Type="http://schemas.openxmlformats.org/officeDocument/2006/relationships/hyperlink" Target="https://drimble.nl/regio/zuid-holland/hoeksche-waard/56626338/installatiebedrijf-da-vermaas-uit-oud-beijerland-overgenomen-door-van-rennes-elektro-installatietechniek.html" TargetMode="External" /><Relationship Id="rId98" Type="http://schemas.openxmlformats.org/officeDocument/2006/relationships/hyperlink" Target="https://drimble.nl/regio/zuid-holland/hoeksche-waard/56627393/servicepunten-gemeente-hoeksche-waard-vanaf-8-januari-geopend.html" TargetMode="External" /><Relationship Id="rId99" Type="http://schemas.openxmlformats.org/officeDocument/2006/relationships/hyperlink" Target="https://drimble.nl/regio/zuid-holland/hoeksche-waard/56628373/servicepunten-gemeente-hoeksche-waard-vanaf-8-januari-geopend.html" TargetMode="External" /><Relationship Id="rId100" Type="http://schemas.openxmlformats.org/officeDocument/2006/relationships/hyperlink" Target="https://drimble.nl/regio/zuid-holland/hoeksche-waard/56636180/in-het-oude-rabobank-gebouw-in-oud-beijerland-komen-44-apartementen.html" TargetMode="External" /><Relationship Id="rId101" Type="http://schemas.openxmlformats.org/officeDocument/2006/relationships/hyperlink" Target="https://drimble.nl/regio/zuid-holland/hoeksche-waard/56719450/bewoners-rembrandt-in-oud-beijerland-krijgen-kachel.html" TargetMode="External" /><Relationship Id="rId102" Type="http://schemas.openxmlformats.org/officeDocument/2006/relationships/hyperlink" Target="https://drimble.nl/regio/zuid-holland/hoeksche-waard/56724889/werkzaamheden-a29-bergen-op-zoom-rotterdam-van-oud-beijerland-naar-barendrecht-dit-weekend.html" TargetMode="External" /><Relationship Id="rId103" Type="http://schemas.openxmlformats.org/officeDocument/2006/relationships/hyperlink" Target="https://drimble.nl/regio/zuid-holland/hoeksche-waard/56730232/ontwerp-nieuwe-ambtsketen-gemeente-hoeksche-waard-in-handen-van-els-en-pieter-jan-in-t-veld-van-in-t-veld-partners.html" TargetMode="External" /><Relationship Id="rId104" Type="http://schemas.openxmlformats.org/officeDocument/2006/relationships/hyperlink" Target="https://drimble.nl/regio/zuid-holland/hoeksche-waard/56735122/hoeksewaard-op-1-januari-gefuseerd.html" TargetMode="External" /><Relationship Id="rId105" Type="http://schemas.openxmlformats.org/officeDocument/2006/relationships/hyperlink" Target="https://drimble.nl/regio/zuid-holland/hoeksche-waard/56735124/hoeksewaard-op-1-januari-gefuseerd.html" TargetMode="External" /><Relationship Id="rId106" Type="http://schemas.openxmlformats.org/officeDocument/2006/relationships/hyperlink" Target="https://drimble.nl/regio/zuid-holland/hoeksche-waard/56741955/kacheltjes-voor-bewoners-van-woongebouw-rembrandt.html" TargetMode="External" /><Relationship Id="rId107" Type="http://schemas.openxmlformats.org/officeDocument/2006/relationships/hyperlink" Target="https://drimble.nl/regio/zuid-holland/hoeksche-waard/56781432/woninginbraken-in-numansdorp-en-oud-beijerland.html" TargetMode="External" /><Relationship Id="rId108" Type="http://schemas.openxmlformats.org/officeDocument/2006/relationships/hyperlink" Target="https://drimble.nl/regio/zuid-holland/hoeksche-waard/56801619/mourik-nieuwjaarsloop-bij-av-spirit.html" TargetMode="External" /><Relationship Id="rId109" Type="http://schemas.openxmlformats.org/officeDocument/2006/relationships/hyperlink" Target="https://drimble.nl/regio/zuid-holland/hoeksche-waard/56832246/zonnepanelen-en-warmtepomp-alle-woningen-spuifront-duurzaam.html" TargetMode="External" /><Relationship Id="rId110" Type="http://schemas.openxmlformats.org/officeDocument/2006/relationships/hyperlink" Target="https://drimble.nl/regio/zuid-holland/hoeksche-waard/56839514/projecties-van-van-gogh-op-straat-in-oud-beijerland.html" TargetMode="External" /><Relationship Id="rId111" Type="http://schemas.openxmlformats.org/officeDocument/2006/relationships/hyperlink" Target="https://drimble.nl/regio/zuid-holland/hoeksche-waard/56848260/ouders-van-autistische-pepijn-18-zitten-met-handen-in-het-haar-hij-is-een-gevaar-voor-zichzelf-en-zijn-omgeving.html" TargetMode="External" /><Relationship Id="rId112" Type="http://schemas.openxmlformats.org/officeDocument/2006/relationships/hyperlink" Target="https://drimble.nl/regio/zuid-holland/hoeksche-waard/56852780/gemeenteraad-hoeksche-waard-verre-van-eensgezind-van-start.html" TargetMode="External" /><Relationship Id="rId113" Type="http://schemas.openxmlformats.org/officeDocument/2006/relationships/hyperlink" Target="https://drimble.nl/regio/zuid-holland/hoeksche-waard/56881124/gratis-fit-test-voor-senioren-in-puttershoek-oud-beijerland-en-numansdorp.html" TargetMode="External" /><Relationship Id="rId114" Type="http://schemas.openxmlformats.org/officeDocument/2006/relationships/hyperlink" Target="https://drimble.nl/regio/zuid-holland/hoeksche-waard/56886961/nieuwe-te-koop-staande-woning-in-oud-beijerland-05-01-2019.html" TargetMode="External" /><Relationship Id="rId115" Type="http://schemas.openxmlformats.org/officeDocument/2006/relationships/hyperlink" Target="https://drimble.nl/regio/zuid-holland/hoeksche-waard/56893414/oud-beijerland-bindt-voor-de-allerlaatste-keer-de-schaatsen-onder.html" TargetMode="External" /><Relationship Id="rId116" Type="http://schemas.openxmlformats.org/officeDocument/2006/relationships/hyperlink" Target="https://drimble.nl/regio/zuid-holland/hoeksche-waard/57026914/grote-puinhoop-voor-papiercontainers-van-sho-dit-kan-zo-niet-langer.html" TargetMode="External" /><Relationship Id="rId117" Type="http://schemas.openxmlformats.org/officeDocument/2006/relationships/hyperlink" Target="https://drimble.nl/regio/zuid-holland/hoeksche-waard/57028095/vvv-oud-beijerland-verhuist-naar-molendijk.html" TargetMode="External" /><Relationship Id="rId118" Type="http://schemas.openxmlformats.org/officeDocument/2006/relationships/hyperlink" Target="https://drimble.nl/regio/zuid-holland/hoeksche-waard/57037320/nieuwe-te-koop-staande-woning-in-oud-beijerland-08-01-2019.html" TargetMode="External" /><Relationship Id="rId119" Type="http://schemas.openxmlformats.org/officeDocument/2006/relationships/hyperlink" Target="https://drimble.nl/regio/zuid-holland/hoeksche-waard/57050408/hoog-waterpeil-keersluizen-numansdorp-en-oud-beijerland-dicht.html" TargetMode="External" /><Relationship Id="rId120" Type="http://schemas.openxmlformats.org/officeDocument/2006/relationships/hyperlink" Target="https://drimble.nl/regio/zuid-holland/hoeksche-waard/57070736/veel-deelnemers-tijdens-de-mourik-nieuwjaarsloop.html" TargetMode="External" /><Relationship Id="rId121" Type="http://schemas.openxmlformats.org/officeDocument/2006/relationships/hyperlink" Target="https://drimble.nl/regio/zuid-holland/hoeksche-waard/57090978/van-nellefabriek-in-de-hoeksche-waard.html" TargetMode="External" /><Relationship Id="rId122" Type="http://schemas.openxmlformats.org/officeDocument/2006/relationships/hyperlink" Target="https://drimble.nl/regio/zuid-holland/hoeksche-waard/57095446/komt-er-een-van-nellefabriek-in-de-hoeksche-waard.html" TargetMode="External" /><Relationship Id="rId123" Type="http://schemas.openxmlformats.org/officeDocument/2006/relationships/hyperlink" Target="https://drimble.nl/regio/zuid-holland/hoeksche-waard/57104738/programmeren-is-de-nieuwe-taal-die-kinderen-wereldwijd-leren-spreken.html" TargetMode="External" /><Relationship Id="rId124" Type="http://schemas.openxmlformats.org/officeDocument/2006/relationships/hyperlink" Target="https://drimble.nl/regio/zuid-holland/hoeksche-waard/57126560/expositie-in-het-servicepunt-gemeente-hoeksche-waard-in-oud-beijerland-gemeentehuis-oud-beijerland.html" TargetMode="External" /><Relationship Id="rId125" Type="http://schemas.openxmlformats.org/officeDocument/2006/relationships/hyperlink" Target="https://drimble.nl/regio/zuid-holland/hoeksche-waard/57127330/zes-maanden-cel-voor-roemeense-dief-die-al-stelend-door-de-eu-trok.html" TargetMode="External" /><Relationship Id="rId126" Type="http://schemas.openxmlformats.org/officeDocument/2006/relationships/hyperlink" Target="https://drimble.nl/regio/zuid-holland/hoeksche-waard/57150746/van-beenprotheses-tot-kookboeken-leerlingen-actief-college-presenteren-hun-profielwerkstukken.html" TargetMode="External" /><Relationship Id="rId127" Type="http://schemas.openxmlformats.org/officeDocument/2006/relationships/hyperlink" Target="https://drimble.nl/regio/zuid-holland/hoeksche-waard/57151834/vier-nieuwe-te-koop-staande-woningen-in-oud-beijerland-13-01-2019.html" TargetMode="External" /><Relationship Id="rId128" Type="http://schemas.openxmlformats.org/officeDocument/2006/relationships/hyperlink" Target="https://drimble.nl/regio/zuid-holland/hoeksche-waard/57156338/stoeptegels-door-veertien-ruiten-van-actief-college-in-oud-beijerland.html" TargetMode="External" /><Relationship Id="rId129" Type="http://schemas.openxmlformats.org/officeDocument/2006/relationships/hyperlink" Target="https://drimble.nl/regio/zuid-holland/hoeksche-waard/57168647/twee-nieuwe-te-koop-staande-woningen-in-oud-beijerland-14-01-2019.html" TargetMode="External" /><Relationship Id="rId130" Type="http://schemas.openxmlformats.org/officeDocument/2006/relationships/hyperlink" Target="https://drimble.nl/regio/zuid-holland/hoeksche-waard/57177949/oud-beijerlander-ton-l-verdacht-van-doden-en-bestelen-mona-baartmans.html" TargetMode="External" /><Relationship Id="rId131" Type="http://schemas.openxmlformats.org/officeDocument/2006/relationships/hyperlink" Target="https://drimble.nl/regio/zuid-holland/hoeksche-waard/57238397/brand-boven-plafond-bij-pand-aan-de-oost-voorstraat-in-oud-beijerland.html" TargetMode="External" /><Relationship Id="rId132" Type="http://schemas.openxmlformats.org/officeDocument/2006/relationships/hyperlink" Target="https://drimble.nl/regio/zuid-holland/hoeksche-waard/57245052/nieuwe-te-koop-staande-woning-in-oud-beijerland-17-01-2019.html" TargetMode="External" /><Relationship Id="rId133" Type="http://schemas.openxmlformats.org/officeDocument/2006/relationships/hyperlink" Target="https://drimble.nl/regio/zuid-holland/hoeksche-waard/57249222/midden-in-de-nacht-sporten-waarom-niet.html" TargetMode="External" /><Relationship Id="rId134" Type="http://schemas.openxmlformats.org/officeDocument/2006/relationships/hyperlink" Target="https://drimble.nl/regio/zuid-holland/hoeksche-waard/57272101/vier-nieuwe-te-koop-staande-woningen-in-oud-beijerland-18-01-2019.html" TargetMode="External" /><Relationship Id="rId135" Type="http://schemas.openxmlformats.org/officeDocument/2006/relationships/hyperlink" Target="https://drimble.nl/regio/zuid-holland/hoeksche-waard/57277959/bestuurder-haalt-nat-pak-op-poortlaan-in-oud-beijerland.html" TargetMode="External" /><Relationship Id="rId136" Type="http://schemas.openxmlformats.org/officeDocument/2006/relationships/hyperlink" Target="https://drimble.nl/regio/zuid-holland/hoeksche-waard/57288992/mini-supermarkt-voedselbank-hoeksche-waard-schot-in-de-roos.html" TargetMode="External" /><Relationship Id="rId137" Type="http://schemas.openxmlformats.org/officeDocument/2006/relationships/hyperlink" Target="https://drimble.nl/regio/zuid-holland/hoeksche-waard/57355458/mollen-ruineren-gras-van-terrein-voetbalclub-sho.html" TargetMode="External" /><Relationship Id="rId138" Type="http://schemas.openxmlformats.org/officeDocument/2006/relationships/hyperlink" Target="https://drimble.nl/regio/zuid-holland/hoeksche-waard/57357737/brandweer-zoekt-met-warmtecamera-naar-brandhaard-in-supermarkt-oud-beijerland.html" TargetMode="External" /><Relationship Id="rId139" Type="http://schemas.openxmlformats.org/officeDocument/2006/relationships/hyperlink" Target="https://drimble.nl/regio/zuid-holland/hoeksche-waard/57362848/gasten-aan-tafel-in-de-open-hof.html" TargetMode="External" /><Relationship Id="rId140" Type="http://schemas.openxmlformats.org/officeDocument/2006/relationships/hyperlink" Target="https://drimble.nl/regio/zuid-holland/hoeksche-waard/57371192/wijkspreekuur-heeft-voortaan-bakkie-in-de-buurt.html" TargetMode="External" /><Relationship Id="rId141" Type="http://schemas.openxmlformats.org/officeDocument/2006/relationships/hyperlink" Target="https://drimble.nl/regio/zuid-holland/hoeksche-waard/57375740/druk-bezocht-intercultureel-diner-in-de-open-hof.html" TargetMode="External" /><Relationship Id="rId142" Type="http://schemas.openxmlformats.org/officeDocument/2006/relationships/hyperlink" Target="https://pbs.twimg.com/media/DrYgxphXQAAV9Q-.jpg" TargetMode="External" /><Relationship Id="rId143" Type="http://schemas.openxmlformats.org/officeDocument/2006/relationships/hyperlink" Target="https://pbs.twimg.com/media/DrYgxphXQAAV9Q-.jpg" TargetMode="External" /><Relationship Id="rId144" Type="http://schemas.openxmlformats.org/officeDocument/2006/relationships/hyperlink" Target="https://pbs.twimg.com/media/DrP0gv1XQAA0Y6F.jpg" TargetMode="External" /><Relationship Id="rId145" Type="http://schemas.openxmlformats.org/officeDocument/2006/relationships/hyperlink" Target="https://pbs.twimg.com/media/DsNmPerXgAAm5cf.jpg" TargetMode="External" /><Relationship Id="rId146" Type="http://schemas.openxmlformats.org/officeDocument/2006/relationships/hyperlink" Target="https://pbs.twimg.com/media/DsNmPerXgAAm5cf.jpg" TargetMode="External" /><Relationship Id="rId147" Type="http://schemas.openxmlformats.org/officeDocument/2006/relationships/hyperlink" Target="https://pbs.twimg.com/media/DsN0AnFXQAA-IEK.jpg" TargetMode="External" /><Relationship Id="rId148" Type="http://schemas.openxmlformats.org/officeDocument/2006/relationships/hyperlink" Target="https://pbs.twimg.com/media/DsN0AnFXQAA-IEK.jpg" TargetMode="External" /><Relationship Id="rId149" Type="http://schemas.openxmlformats.org/officeDocument/2006/relationships/hyperlink" Target="https://pbs.twimg.com/media/DsN0AnFXQAA-IEK.jpg" TargetMode="External" /><Relationship Id="rId150" Type="http://schemas.openxmlformats.org/officeDocument/2006/relationships/hyperlink" Target="https://pbs.twimg.com/media/DsN0AnFXQAA-IEK.jpg" TargetMode="External" /><Relationship Id="rId151" Type="http://schemas.openxmlformats.org/officeDocument/2006/relationships/hyperlink" Target="https://pbs.twimg.com/media/DrunKjxXQAEPwDK.jpg" TargetMode="External" /><Relationship Id="rId152" Type="http://schemas.openxmlformats.org/officeDocument/2006/relationships/hyperlink" Target="https://pbs.twimg.com/media/Dr8ITWBWkAEFpf3.jpg" TargetMode="External" /><Relationship Id="rId153" Type="http://schemas.openxmlformats.org/officeDocument/2006/relationships/hyperlink" Target="https://pbs.twimg.com/media/DsioZ4lWoAA7Ppw.jpg" TargetMode="External" /><Relationship Id="rId154" Type="http://schemas.openxmlformats.org/officeDocument/2006/relationships/hyperlink" Target="https://pbs.twimg.com/media/Dt1vqVsWkAAhCnd.jpg" TargetMode="External" /><Relationship Id="rId155" Type="http://schemas.openxmlformats.org/officeDocument/2006/relationships/hyperlink" Target="https://pbs.twimg.com/media/Dun7pptXgAAvknI.jpg" TargetMode="External" /><Relationship Id="rId156" Type="http://schemas.openxmlformats.org/officeDocument/2006/relationships/hyperlink" Target="https://pbs.twimg.com/media/DwzEMktW0AIFub3.jpg" TargetMode="External" /><Relationship Id="rId157" Type="http://schemas.openxmlformats.org/officeDocument/2006/relationships/hyperlink" Target="https://pbs.twimg.com/media/DrPrf1XWwAAlEf3.jpg" TargetMode="External" /><Relationship Id="rId158" Type="http://schemas.openxmlformats.org/officeDocument/2006/relationships/hyperlink" Target="https://pbs.twimg.com/media/DrFwJmuXcAAR5lF.jpg" TargetMode="External" /><Relationship Id="rId159" Type="http://schemas.openxmlformats.org/officeDocument/2006/relationships/hyperlink" Target="https://pbs.twimg.com/media/DrPrf1XWwAAlEf3.jpg" TargetMode="External" /><Relationship Id="rId160" Type="http://schemas.openxmlformats.org/officeDocument/2006/relationships/hyperlink" Target="https://pbs.twimg.com/media/Dr4ZJ2WX4AE2dZO.jpg" TargetMode="External" /><Relationship Id="rId161" Type="http://schemas.openxmlformats.org/officeDocument/2006/relationships/hyperlink" Target="https://pbs.twimg.com/media/DsHGvcnX4AA59ji.jpg" TargetMode="External" /><Relationship Id="rId162" Type="http://schemas.openxmlformats.org/officeDocument/2006/relationships/hyperlink" Target="https://pbs.twimg.com/media/DstVmb0XgAEzZCG.jpg" TargetMode="External" /><Relationship Id="rId163" Type="http://schemas.openxmlformats.org/officeDocument/2006/relationships/hyperlink" Target="https://pbs.twimg.com/media/DtLSy-SWoAAkTT1.jpg" TargetMode="External" /><Relationship Id="rId164" Type="http://schemas.openxmlformats.org/officeDocument/2006/relationships/hyperlink" Target="https://pbs.twimg.com/media/DtUEjaDWwAE16BO.jpg" TargetMode="External" /><Relationship Id="rId165" Type="http://schemas.openxmlformats.org/officeDocument/2006/relationships/hyperlink" Target="https://pbs.twimg.com/media/DtkDuomWwAAOU7Z.jpg" TargetMode="External" /><Relationship Id="rId166" Type="http://schemas.openxmlformats.org/officeDocument/2006/relationships/hyperlink" Target="https://pbs.twimg.com/media/Dt1vqVsWkAAhCnd.jpg" TargetMode="External" /><Relationship Id="rId167" Type="http://schemas.openxmlformats.org/officeDocument/2006/relationships/hyperlink" Target="https://pbs.twimg.com/media/DuTN9pzWoAI09rF.jpg" TargetMode="External" /><Relationship Id="rId168" Type="http://schemas.openxmlformats.org/officeDocument/2006/relationships/hyperlink" Target="https://pbs.twimg.com/media/DuiXkKNW4AAyhk_.jpg" TargetMode="External" /><Relationship Id="rId169" Type="http://schemas.openxmlformats.org/officeDocument/2006/relationships/hyperlink" Target="https://pbs.twimg.com/media/Dun7pptXgAAvknI.jpg" TargetMode="External" /><Relationship Id="rId170" Type="http://schemas.openxmlformats.org/officeDocument/2006/relationships/hyperlink" Target="https://pbs.twimg.com/media/DusPHYnWwAAVmAr.jpg" TargetMode="External" /><Relationship Id="rId171" Type="http://schemas.openxmlformats.org/officeDocument/2006/relationships/hyperlink" Target="https://pbs.twimg.com/media/Dv-LUKqWwAE-V7z.jpg" TargetMode="External" /><Relationship Id="rId172" Type="http://schemas.openxmlformats.org/officeDocument/2006/relationships/hyperlink" Target="https://pbs.twimg.com/media/DwzEMktW0AIFub3.jpg" TargetMode="External" /><Relationship Id="rId173" Type="http://schemas.openxmlformats.org/officeDocument/2006/relationships/hyperlink" Target="https://pbs.twimg.com/media/Dw4TeheWsAAebnG.jpg" TargetMode="External" /><Relationship Id="rId174" Type="http://schemas.openxmlformats.org/officeDocument/2006/relationships/hyperlink" Target="https://pbs.twimg.com/media/DtwI1_FWwAA-qlq.jpg" TargetMode="External" /><Relationship Id="rId175" Type="http://schemas.openxmlformats.org/officeDocument/2006/relationships/hyperlink" Target="https://pbs.twimg.com/media/DwZp7sXXcAAoq9e.jpg" TargetMode="External" /><Relationship Id="rId176" Type="http://schemas.openxmlformats.org/officeDocument/2006/relationships/hyperlink" Target="https://pbs.twimg.com/media/DxCJNcRXgAAz4CS.jpg" TargetMode="External" /><Relationship Id="rId177" Type="http://schemas.openxmlformats.org/officeDocument/2006/relationships/hyperlink" Target="http://pbs.twimg.com/profile_images/864968876714545152/SzvXg9R9_normal.jpg" TargetMode="External" /><Relationship Id="rId178" Type="http://schemas.openxmlformats.org/officeDocument/2006/relationships/hyperlink" Target="https://pbs.twimg.com/media/DrYgxphXQAAV9Q-.jpg" TargetMode="External" /><Relationship Id="rId179" Type="http://schemas.openxmlformats.org/officeDocument/2006/relationships/hyperlink" Target="https://pbs.twimg.com/media/DrYgxphXQAAV9Q-.jpg" TargetMode="External" /><Relationship Id="rId180" Type="http://schemas.openxmlformats.org/officeDocument/2006/relationships/hyperlink" Target="http://pbs.twimg.com/profile_images/421351567321608193/J9wuhHtb_normal.jpeg" TargetMode="External" /><Relationship Id="rId181" Type="http://schemas.openxmlformats.org/officeDocument/2006/relationships/hyperlink" Target="http://pbs.twimg.com/profile_images/421351567321608193/J9wuhHtb_normal.jpeg" TargetMode="External" /><Relationship Id="rId182" Type="http://schemas.openxmlformats.org/officeDocument/2006/relationships/hyperlink" Target="http://pbs.twimg.com/profile_images/421351567321608193/J9wuhHtb_normal.jpeg" TargetMode="External" /><Relationship Id="rId183" Type="http://schemas.openxmlformats.org/officeDocument/2006/relationships/hyperlink" Target="https://pbs.twimg.com/media/DrP0gv1XQAA0Y6F.jpg" TargetMode="External" /><Relationship Id="rId184" Type="http://schemas.openxmlformats.org/officeDocument/2006/relationships/hyperlink" Target="http://pbs.twimg.com/profile_images/888395500227108865/PHQWzJ7U_normal.jpg" TargetMode="External" /><Relationship Id="rId185" Type="http://schemas.openxmlformats.org/officeDocument/2006/relationships/hyperlink" Target="http://pbs.twimg.com/profile_images/888395500227108865/PHQWzJ7U_normal.jpg" TargetMode="External" /><Relationship Id="rId186" Type="http://schemas.openxmlformats.org/officeDocument/2006/relationships/hyperlink" Target="http://pbs.twimg.com/profile_images/675593796583890944/1mevulh-_normal.jpg" TargetMode="External" /><Relationship Id="rId187" Type="http://schemas.openxmlformats.org/officeDocument/2006/relationships/hyperlink" Target="https://pbs.twimg.com/media/DsNmPerXgAAm5cf.jpg" TargetMode="External" /><Relationship Id="rId188" Type="http://schemas.openxmlformats.org/officeDocument/2006/relationships/hyperlink" Target="https://pbs.twimg.com/media/DsNmPerXgAAm5cf.jpg" TargetMode="External" /><Relationship Id="rId189" Type="http://schemas.openxmlformats.org/officeDocument/2006/relationships/hyperlink" Target="http://pbs.twimg.com/profile_images/1073554197147201537/2IVy8PNR_normal.jpg" TargetMode="External" /><Relationship Id="rId190" Type="http://schemas.openxmlformats.org/officeDocument/2006/relationships/hyperlink" Target="http://pbs.twimg.com/profile_images/3108554519/85a1457d11eb38e3ebac7bca7a60202c_normal.jpeg" TargetMode="External" /><Relationship Id="rId191" Type="http://schemas.openxmlformats.org/officeDocument/2006/relationships/hyperlink" Target="http://pbs.twimg.com/profile_images/3108554519/85a1457d11eb38e3ebac7bca7a60202c_normal.jpeg" TargetMode="External" /><Relationship Id="rId192" Type="http://schemas.openxmlformats.org/officeDocument/2006/relationships/hyperlink" Target="http://pbs.twimg.com/profile_images/3108554519/85a1457d11eb38e3ebac7bca7a60202c_normal.jpeg" TargetMode="External" /><Relationship Id="rId193" Type="http://schemas.openxmlformats.org/officeDocument/2006/relationships/hyperlink" Target="http://pbs.twimg.com/profile_images/3108554519/85a1457d11eb38e3ebac7bca7a60202c_normal.jpeg" TargetMode="External" /><Relationship Id="rId194" Type="http://schemas.openxmlformats.org/officeDocument/2006/relationships/hyperlink" Target="http://pbs.twimg.com/profile_images/3108554519/85a1457d11eb38e3ebac7bca7a60202c_normal.jpeg" TargetMode="External" /><Relationship Id="rId195" Type="http://schemas.openxmlformats.org/officeDocument/2006/relationships/hyperlink" Target="https://pbs.twimg.com/media/DsN0AnFXQAA-IEK.jpg" TargetMode="External" /><Relationship Id="rId196" Type="http://schemas.openxmlformats.org/officeDocument/2006/relationships/hyperlink" Target="http://pbs.twimg.com/profile_images/473211780991574016/AenxuEdh_normal.jpeg" TargetMode="External" /><Relationship Id="rId197" Type="http://schemas.openxmlformats.org/officeDocument/2006/relationships/hyperlink" Target="https://pbs.twimg.com/media/DsN0AnFXQAA-IEK.jpg" TargetMode="External" /><Relationship Id="rId198" Type="http://schemas.openxmlformats.org/officeDocument/2006/relationships/hyperlink" Target="http://pbs.twimg.com/profile_images/473211780991574016/AenxuEdh_normal.jpeg" TargetMode="External" /><Relationship Id="rId199" Type="http://schemas.openxmlformats.org/officeDocument/2006/relationships/hyperlink" Target="https://pbs.twimg.com/media/DsN0AnFXQAA-IEK.jpg" TargetMode="External" /><Relationship Id="rId200" Type="http://schemas.openxmlformats.org/officeDocument/2006/relationships/hyperlink" Target="http://pbs.twimg.com/profile_images/473211780991574016/AenxuEdh_normal.jpeg" TargetMode="External" /><Relationship Id="rId201" Type="http://schemas.openxmlformats.org/officeDocument/2006/relationships/hyperlink" Target="https://pbs.twimg.com/media/DsN0AnFXQAA-IEK.jpg" TargetMode="External" /><Relationship Id="rId202" Type="http://schemas.openxmlformats.org/officeDocument/2006/relationships/hyperlink" Target="http://pbs.twimg.com/profile_images/473211780991574016/AenxuEdh_normal.jpeg" TargetMode="External" /><Relationship Id="rId203" Type="http://schemas.openxmlformats.org/officeDocument/2006/relationships/hyperlink" Target="http://pbs.twimg.com/profile_images/1037411907253272579/n7blnL5U_normal.jpg" TargetMode="External" /><Relationship Id="rId204" Type="http://schemas.openxmlformats.org/officeDocument/2006/relationships/hyperlink" Target="http://pbs.twimg.com/profile_images/1037411907253272579/n7blnL5U_normal.jpg" TargetMode="External" /><Relationship Id="rId205" Type="http://schemas.openxmlformats.org/officeDocument/2006/relationships/hyperlink" Target="https://pbs.twimg.com/media/DrunKjxXQAEPwDK.jpg" TargetMode="External" /><Relationship Id="rId206" Type="http://schemas.openxmlformats.org/officeDocument/2006/relationships/hyperlink" Target="https://pbs.twimg.com/media/Dr8ITWBWkAEFpf3.jpg" TargetMode="External" /><Relationship Id="rId207" Type="http://schemas.openxmlformats.org/officeDocument/2006/relationships/hyperlink" Target="http://pbs.twimg.com/profile_images/1011881747351572480/7pZHTrjn_normal.jpg" TargetMode="External" /><Relationship Id="rId208" Type="http://schemas.openxmlformats.org/officeDocument/2006/relationships/hyperlink" Target="http://pbs.twimg.com/profile_images/1011881747351572480/7pZHTrjn_normal.jpg" TargetMode="External" /><Relationship Id="rId209" Type="http://schemas.openxmlformats.org/officeDocument/2006/relationships/hyperlink" Target="http://pbs.twimg.com/profile_images/1011881747351572480/7pZHTrjn_normal.jpg" TargetMode="External" /><Relationship Id="rId210" Type="http://schemas.openxmlformats.org/officeDocument/2006/relationships/hyperlink" Target="https://pbs.twimg.com/media/DsioZ4lWoAA7Ppw.jpg" TargetMode="External" /><Relationship Id="rId211" Type="http://schemas.openxmlformats.org/officeDocument/2006/relationships/hyperlink" Target="https://pbs.twimg.com/media/Dt1vqVsWkAAhCnd.jpg" TargetMode="External" /><Relationship Id="rId212" Type="http://schemas.openxmlformats.org/officeDocument/2006/relationships/hyperlink" Target="http://pbs.twimg.com/profile_images/959596562879041536/CIPzG43g_normal.jpg" TargetMode="External" /><Relationship Id="rId213" Type="http://schemas.openxmlformats.org/officeDocument/2006/relationships/hyperlink" Target="http://pbs.twimg.com/profile_images/2455274973/sztua7fccovbj6rqewrx_normal.jpeg" TargetMode="External" /><Relationship Id="rId214" Type="http://schemas.openxmlformats.org/officeDocument/2006/relationships/hyperlink" Target="http://pbs.twimg.com/profile_images/1073425483306553344/OtVw5NQi_normal.jpg" TargetMode="External" /><Relationship Id="rId215" Type="http://schemas.openxmlformats.org/officeDocument/2006/relationships/hyperlink" Target="http://pbs.twimg.com/profile_images/1056545071993098241/ondDVx2b_normal.jpg" TargetMode="External" /><Relationship Id="rId216" Type="http://schemas.openxmlformats.org/officeDocument/2006/relationships/hyperlink" Target="http://pbs.twimg.com/profile_images/1070707872810582017/VNKb1VKh_normal.jpg" TargetMode="External" /><Relationship Id="rId217" Type="http://schemas.openxmlformats.org/officeDocument/2006/relationships/hyperlink" Target="http://pbs.twimg.com/profile_images/1045048124811751425/daqkHURm_normal.jpg" TargetMode="External" /><Relationship Id="rId218" Type="http://schemas.openxmlformats.org/officeDocument/2006/relationships/hyperlink" Target="http://pbs.twimg.com/profile_images/1045048124811751425/daqkHURm_normal.jpg" TargetMode="External" /><Relationship Id="rId219" Type="http://schemas.openxmlformats.org/officeDocument/2006/relationships/hyperlink" Target="https://pbs.twimg.com/media/Dun7pptXgAAvknI.jpg" TargetMode="External" /><Relationship Id="rId220" Type="http://schemas.openxmlformats.org/officeDocument/2006/relationships/hyperlink" Target="https://pbs.twimg.com/media/DwzEMktW0AIFub3.jpg" TargetMode="External" /><Relationship Id="rId221" Type="http://schemas.openxmlformats.org/officeDocument/2006/relationships/hyperlink" Target="https://pbs.twimg.com/media/DrPrf1XWwAAlEf3.jpg" TargetMode="External" /><Relationship Id="rId222" Type="http://schemas.openxmlformats.org/officeDocument/2006/relationships/hyperlink" Target="http://pbs.twimg.com/profile_images/898452928255598592/LifjSnhc_normal.jpg" TargetMode="External" /><Relationship Id="rId223" Type="http://schemas.openxmlformats.org/officeDocument/2006/relationships/hyperlink" Target="http://pbs.twimg.com/profile_images/898452928255598592/LifjSnhc_normal.jpg" TargetMode="External" /><Relationship Id="rId224" Type="http://schemas.openxmlformats.org/officeDocument/2006/relationships/hyperlink" Target="https://pbs.twimg.com/media/DrFwJmuXcAAR5lF.jpg" TargetMode="External" /><Relationship Id="rId225" Type="http://schemas.openxmlformats.org/officeDocument/2006/relationships/hyperlink" Target="https://pbs.twimg.com/media/DrPrf1XWwAAlEf3.jpg" TargetMode="External" /><Relationship Id="rId226" Type="http://schemas.openxmlformats.org/officeDocument/2006/relationships/hyperlink" Target="https://pbs.twimg.com/media/Dr4ZJ2WX4AE2dZO.jpg" TargetMode="External" /><Relationship Id="rId227" Type="http://schemas.openxmlformats.org/officeDocument/2006/relationships/hyperlink" Target="https://pbs.twimg.com/media/DsHGvcnX4AA59ji.jpg" TargetMode="External" /><Relationship Id="rId228" Type="http://schemas.openxmlformats.org/officeDocument/2006/relationships/hyperlink" Target="https://pbs.twimg.com/media/DstVmb0XgAEzZCG.jpg" TargetMode="External" /><Relationship Id="rId229" Type="http://schemas.openxmlformats.org/officeDocument/2006/relationships/hyperlink" Target="https://pbs.twimg.com/media/DtLSy-SWoAAkTT1.jpg" TargetMode="External" /><Relationship Id="rId230" Type="http://schemas.openxmlformats.org/officeDocument/2006/relationships/hyperlink" Target="https://pbs.twimg.com/media/DtUEjaDWwAE16BO.jpg" TargetMode="External" /><Relationship Id="rId231" Type="http://schemas.openxmlformats.org/officeDocument/2006/relationships/hyperlink" Target="https://pbs.twimg.com/media/DtkDuomWwAAOU7Z.jpg" TargetMode="External" /><Relationship Id="rId232" Type="http://schemas.openxmlformats.org/officeDocument/2006/relationships/hyperlink" Target="https://pbs.twimg.com/media/Dt1vqVsWkAAhCnd.jpg" TargetMode="External" /><Relationship Id="rId233" Type="http://schemas.openxmlformats.org/officeDocument/2006/relationships/hyperlink" Target="https://pbs.twimg.com/media/DuTN9pzWoAI09rF.jpg" TargetMode="External" /><Relationship Id="rId234" Type="http://schemas.openxmlformats.org/officeDocument/2006/relationships/hyperlink" Target="https://pbs.twimg.com/media/DuiXkKNW4AAyhk_.jpg" TargetMode="External" /><Relationship Id="rId235" Type="http://schemas.openxmlformats.org/officeDocument/2006/relationships/hyperlink" Target="https://pbs.twimg.com/media/Dun7pptXgAAvknI.jpg" TargetMode="External" /><Relationship Id="rId236" Type="http://schemas.openxmlformats.org/officeDocument/2006/relationships/hyperlink" Target="https://pbs.twimg.com/media/DusPHYnWwAAVmAr.jpg" TargetMode="External" /><Relationship Id="rId237" Type="http://schemas.openxmlformats.org/officeDocument/2006/relationships/hyperlink" Target="https://pbs.twimg.com/media/Dv-LUKqWwAE-V7z.jpg" TargetMode="External" /><Relationship Id="rId238" Type="http://schemas.openxmlformats.org/officeDocument/2006/relationships/hyperlink" Target="https://pbs.twimg.com/media/DwzEMktW0AIFub3.jpg" TargetMode="External" /><Relationship Id="rId239" Type="http://schemas.openxmlformats.org/officeDocument/2006/relationships/hyperlink" Target="https://pbs.twimg.com/media/Dw4TeheWsAAebnG.jpg" TargetMode="External" /><Relationship Id="rId240" Type="http://schemas.openxmlformats.org/officeDocument/2006/relationships/hyperlink" Target="http://pbs.twimg.com/profile_images/986854228441387009/PZSWMXq-_normal.jpg" TargetMode="External" /><Relationship Id="rId241" Type="http://schemas.openxmlformats.org/officeDocument/2006/relationships/hyperlink" Target="https://pbs.twimg.com/media/DtwI1_FWwAA-qlq.jpg" TargetMode="External" /><Relationship Id="rId242" Type="http://schemas.openxmlformats.org/officeDocument/2006/relationships/hyperlink" Target="https://pbs.twimg.com/media/DwZp7sXXcAAoq9e.jpg" TargetMode="External" /><Relationship Id="rId243" Type="http://schemas.openxmlformats.org/officeDocument/2006/relationships/hyperlink" Target="https://pbs.twimg.com/media/DxCJNcRXgAAz4CS.jpg" TargetMode="External" /><Relationship Id="rId244" Type="http://schemas.openxmlformats.org/officeDocument/2006/relationships/hyperlink" Target="http://pbs.twimg.com/profile_images/1258862154/hoekschewaard_normal.jpg" TargetMode="External" /><Relationship Id="rId245" Type="http://schemas.openxmlformats.org/officeDocument/2006/relationships/hyperlink" Target="http://pbs.twimg.com/profile_images/1258862154/hoekschewaard_normal.jpg" TargetMode="External" /><Relationship Id="rId246" Type="http://schemas.openxmlformats.org/officeDocument/2006/relationships/hyperlink" Target="http://pbs.twimg.com/profile_images/1258862154/hoekschewaard_normal.jpg" TargetMode="External" /><Relationship Id="rId247" Type="http://schemas.openxmlformats.org/officeDocument/2006/relationships/hyperlink" Target="http://pbs.twimg.com/profile_images/1258862154/hoekschewaard_normal.jpg" TargetMode="External" /><Relationship Id="rId248" Type="http://schemas.openxmlformats.org/officeDocument/2006/relationships/hyperlink" Target="http://pbs.twimg.com/profile_images/1258862154/hoekschewaard_normal.jpg" TargetMode="External" /><Relationship Id="rId249" Type="http://schemas.openxmlformats.org/officeDocument/2006/relationships/hyperlink" Target="http://pbs.twimg.com/profile_images/1258862154/hoekschewaard_normal.jpg" TargetMode="External" /><Relationship Id="rId250" Type="http://schemas.openxmlformats.org/officeDocument/2006/relationships/hyperlink" Target="http://pbs.twimg.com/profile_images/1258862154/hoekschewaard_normal.jpg" TargetMode="External" /><Relationship Id="rId251" Type="http://schemas.openxmlformats.org/officeDocument/2006/relationships/hyperlink" Target="http://pbs.twimg.com/profile_images/1258862154/hoekschewaard_normal.jpg" TargetMode="External" /><Relationship Id="rId252" Type="http://schemas.openxmlformats.org/officeDocument/2006/relationships/hyperlink" Target="http://pbs.twimg.com/profile_images/1258862154/hoekschewaard_normal.jpg" TargetMode="External" /><Relationship Id="rId253" Type="http://schemas.openxmlformats.org/officeDocument/2006/relationships/hyperlink" Target="http://pbs.twimg.com/profile_images/1258862154/hoekschewaard_normal.jpg" TargetMode="External" /><Relationship Id="rId254" Type="http://schemas.openxmlformats.org/officeDocument/2006/relationships/hyperlink" Target="http://pbs.twimg.com/profile_images/1258862154/hoekschewaard_normal.jpg" TargetMode="External" /><Relationship Id="rId255" Type="http://schemas.openxmlformats.org/officeDocument/2006/relationships/hyperlink" Target="http://pbs.twimg.com/profile_images/1258862154/hoekschewaard_normal.jpg" TargetMode="External" /><Relationship Id="rId256" Type="http://schemas.openxmlformats.org/officeDocument/2006/relationships/hyperlink" Target="http://pbs.twimg.com/profile_images/1258862154/hoekschewaard_normal.jpg" TargetMode="External" /><Relationship Id="rId257" Type="http://schemas.openxmlformats.org/officeDocument/2006/relationships/hyperlink" Target="http://pbs.twimg.com/profile_images/1258862154/hoekschewaard_normal.jpg" TargetMode="External" /><Relationship Id="rId258" Type="http://schemas.openxmlformats.org/officeDocument/2006/relationships/hyperlink" Target="http://pbs.twimg.com/profile_images/1258862154/hoekschewaard_normal.jpg" TargetMode="External" /><Relationship Id="rId259" Type="http://schemas.openxmlformats.org/officeDocument/2006/relationships/hyperlink" Target="http://pbs.twimg.com/profile_images/1258862154/hoekschewaard_normal.jpg" TargetMode="External" /><Relationship Id="rId260" Type="http://schemas.openxmlformats.org/officeDocument/2006/relationships/hyperlink" Target="http://pbs.twimg.com/profile_images/1258862154/hoekschewaard_normal.jpg" TargetMode="External" /><Relationship Id="rId261" Type="http://schemas.openxmlformats.org/officeDocument/2006/relationships/hyperlink" Target="http://pbs.twimg.com/profile_images/1258862154/hoekschewaard_normal.jpg" TargetMode="External" /><Relationship Id="rId262" Type="http://schemas.openxmlformats.org/officeDocument/2006/relationships/hyperlink" Target="http://pbs.twimg.com/profile_images/1258862154/hoekschewaard_normal.jpg" TargetMode="External" /><Relationship Id="rId263" Type="http://schemas.openxmlformats.org/officeDocument/2006/relationships/hyperlink" Target="http://pbs.twimg.com/profile_images/1258862154/hoekschewaard_normal.jpg" TargetMode="External" /><Relationship Id="rId264" Type="http://schemas.openxmlformats.org/officeDocument/2006/relationships/hyperlink" Target="http://pbs.twimg.com/profile_images/1258862154/hoekschewaard_normal.jpg" TargetMode="External" /><Relationship Id="rId265" Type="http://schemas.openxmlformats.org/officeDocument/2006/relationships/hyperlink" Target="http://pbs.twimg.com/profile_images/1258862154/hoekschewaard_normal.jpg" TargetMode="External" /><Relationship Id="rId266" Type="http://schemas.openxmlformats.org/officeDocument/2006/relationships/hyperlink" Target="http://pbs.twimg.com/profile_images/1258862154/hoekschewaard_normal.jpg" TargetMode="External" /><Relationship Id="rId267" Type="http://schemas.openxmlformats.org/officeDocument/2006/relationships/hyperlink" Target="http://pbs.twimg.com/profile_images/1258862154/hoekschewaard_normal.jpg" TargetMode="External" /><Relationship Id="rId268" Type="http://schemas.openxmlformats.org/officeDocument/2006/relationships/hyperlink" Target="http://pbs.twimg.com/profile_images/1258862154/hoekschewaard_normal.jpg" TargetMode="External" /><Relationship Id="rId269" Type="http://schemas.openxmlformats.org/officeDocument/2006/relationships/hyperlink" Target="http://pbs.twimg.com/profile_images/1258862154/hoekschewaard_normal.jpg" TargetMode="External" /><Relationship Id="rId270" Type="http://schemas.openxmlformats.org/officeDocument/2006/relationships/hyperlink" Target="http://pbs.twimg.com/profile_images/1258862154/hoekschewaard_normal.jpg" TargetMode="External" /><Relationship Id="rId271" Type="http://schemas.openxmlformats.org/officeDocument/2006/relationships/hyperlink" Target="http://pbs.twimg.com/profile_images/1258862154/hoekschewaard_normal.jpg" TargetMode="External" /><Relationship Id="rId272" Type="http://schemas.openxmlformats.org/officeDocument/2006/relationships/hyperlink" Target="http://pbs.twimg.com/profile_images/1258862154/hoekschewaard_normal.jpg" TargetMode="External" /><Relationship Id="rId273" Type="http://schemas.openxmlformats.org/officeDocument/2006/relationships/hyperlink" Target="http://pbs.twimg.com/profile_images/1258862154/hoekschewaard_normal.jpg" TargetMode="External" /><Relationship Id="rId274" Type="http://schemas.openxmlformats.org/officeDocument/2006/relationships/hyperlink" Target="http://pbs.twimg.com/profile_images/1258862154/hoekschewaard_normal.jpg" TargetMode="External" /><Relationship Id="rId275" Type="http://schemas.openxmlformats.org/officeDocument/2006/relationships/hyperlink" Target="http://pbs.twimg.com/profile_images/1258862154/hoekschewaard_normal.jpg" TargetMode="External" /><Relationship Id="rId276" Type="http://schemas.openxmlformats.org/officeDocument/2006/relationships/hyperlink" Target="http://pbs.twimg.com/profile_images/1258862154/hoekschewaard_normal.jpg" TargetMode="External" /><Relationship Id="rId277" Type="http://schemas.openxmlformats.org/officeDocument/2006/relationships/hyperlink" Target="http://pbs.twimg.com/profile_images/1258862154/hoekschewaard_normal.jpg" TargetMode="External" /><Relationship Id="rId278" Type="http://schemas.openxmlformats.org/officeDocument/2006/relationships/hyperlink" Target="http://pbs.twimg.com/profile_images/1258862154/hoekschewaard_normal.jpg" TargetMode="External" /><Relationship Id="rId279" Type="http://schemas.openxmlformats.org/officeDocument/2006/relationships/hyperlink" Target="http://pbs.twimg.com/profile_images/1258862154/hoekschewaard_normal.jpg" TargetMode="External" /><Relationship Id="rId280" Type="http://schemas.openxmlformats.org/officeDocument/2006/relationships/hyperlink" Target="http://pbs.twimg.com/profile_images/1258862154/hoekschewaard_normal.jpg" TargetMode="External" /><Relationship Id="rId281" Type="http://schemas.openxmlformats.org/officeDocument/2006/relationships/hyperlink" Target="http://pbs.twimg.com/profile_images/1258862154/hoekschewaard_normal.jpg" TargetMode="External" /><Relationship Id="rId282" Type="http://schemas.openxmlformats.org/officeDocument/2006/relationships/hyperlink" Target="http://pbs.twimg.com/profile_images/1258862154/hoekschewaard_normal.jpg" TargetMode="External" /><Relationship Id="rId283" Type="http://schemas.openxmlformats.org/officeDocument/2006/relationships/hyperlink" Target="http://pbs.twimg.com/profile_images/1258862154/hoekschewaard_normal.jpg" TargetMode="External" /><Relationship Id="rId284" Type="http://schemas.openxmlformats.org/officeDocument/2006/relationships/hyperlink" Target="http://pbs.twimg.com/profile_images/1258862154/hoekschewaard_normal.jpg" TargetMode="External" /><Relationship Id="rId285" Type="http://schemas.openxmlformats.org/officeDocument/2006/relationships/hyperlink" Target="http://pbs.twimg.com/profile_images/1258862154/hoekschewaard_normal.jpg" TargetMode="External" /><Relationship Id="rId286" Type="http://schemas.openxmlformats.org/officeDocument/2006/relationships/hyperlink" Target="http://pbs.twimg.com/profile_images/1258862154/hoekschewaard_normal.jpg" TargetMode="External" /><Relationship Id="rId287" Type="http://schemas.openxmlformats.org/officeDocument/2006/relationships/hyperlink" Target="http://pbs.twimg.com/profile_images/1258862154/hoekschewaard_normal.jpg" TargetMode="External" /><Relationship Id="rId288" Type="http://schemas.openxmlformats.org/officeDocument/2006/relationships/hyperlink" Target="http://pbs.twimg.com/profile_images/1258862154/hoekschewaard_normal.jpg" TargetMode="External" /><Relationship Id="rId289" Type="http://schemas.openxmlformats.org/officeDocument/2006/relationships/hyperlink" Target="http://pbs.twimg.com/profile_images/1258862154/hoekschewaard_normal.jpg" TargetMode="External" /><Relationship Id="rId290" Type="http://schemas.openxmlformats.org/officeDocument/2006/relationships/hyperlink" Target="http://pbs.twimg.com/profile_images/1258862154/hoekschewaard_normal.jpg" TargetMode="External" /><Relationship Id="rId291" Type="http://schemas.openxmlformats.org/officeDocument/2006/relationships/hyperlink" Target="http://pbs.twimg.com/profile_images/1258862154/hoekschewaard_normal.jpg" TargetMode="External" /><Relationship Id="rId292" Type="http://schemas.openxmlformats.org/officeDocument/2006/relationships/hyperlink" Target="http://pbs.twimg.com/profile_images/1258862154/hoekschewaard_normal.jpg" TargetMode="External" /><Relationship Id="rId293" Type="http://schemas.openxmlformats.org/officeDocument/2006/relationships/hyperlink" Target="http://pbs.twimg.com/profile_images/1258862154/hoekschewaard_normal.jpg" TargetMode="External" /><Relationship Id="rId294" Type="http://schemas.openxmlformats.org/officeDocument/2006/relationships/hyperlink" Target="http://pbs.twimg.com/profile_images/1258862154/hoekschewaard_normal.jpg" TargetMode="External" /><Relationship Id="rId295" Type="http://schemas.openxmlformats.org/officeDocument/2006/relationships/hyperlink" Target="http://pbs.twimg.com/profile_images/1258862154/hoekschewaard_normal.jpg" TargetMode="External" /><Relationship Id="rId296" Type="http://schemas.openxmlformats.org/officeDocument/2006/relationships/hyperlink" Target="http://pbs.twimg.com/profile_images/1258862154/hoekschewaard_normal.jpg" TargetMode="External" /><Relationship Id="rId297" Type="http://schemas.openxmlformats.org/officeDocument/2006/relationships/hyperlink" Target="http://pbs.twimg.com/profile_images/1258862154/hoekschewaard_normal.jpg" TargetMode="External" /><Relationship Id="rId298" Type="http://schemas.openxmlformats.org/officeDocument/2006/relationships/hyperlink" Target="http://pbs.twimg.com/profile_images/1258862154/hoekschewaard_normal.jpg" TargetMode="External" /><Relationship Id="rId299" Type="http://schemas.openxmlformats.org/officeDocument/2006/relationships/hyperlink" Target="http://pbs.twimg.com/profile_images/1258862154/hoekschewaard_normal.jpg" TargetMode="External" /><Relationship Id="rId300" Type="http://schemas.openxmlformats.org/officeDocument/2006/relationships/hyperlink" Target="http://pbs.twimg.com/profile_images/1258862154/hoekschewaard_normal.jpg" TargetMode="External" /><Relationship Id="rId301" Type="http://schemas.openxmlformats.org/officeDocument/2006/relationships/hyperlink" Target="http://pbs.twimg.com/profile_images/1258862154/hoekschewaard_normal.jpg" TargetMode="External" /><Relationship Id="rId302" Type="http://schemas.openxmlformats.org/officeDocument/2006/relationships/hyperlink" Target="http://pbs.twimg.com/profile_images/1258862154/hoekschewaard_normal.jpg" TargetMode="External" /><Relationship Id="rId303" Type="http://schemas.openxmlformats.org/officeDocument/2006/relationships/hyperlink" Target="http://pbs.twimg.com/profile_images/1258862154/hoekschewaard_normal.jpg" TargetMode="External" /><Relationship Id="rId304" Type="http://schemas.openxmlformats.org/officeDocument/2006/relationships/hyperlink" Target="http://pbs.twimg.com/profile_images/1258862154/hoekschewaard_normal.jpg" TargetMode="External" /><Relationship Id="rId305" Type="http://schemas.openxmlformats.org/officeDocument/2006/relationships/hyperlink" Target="http://pbs.twimg.com/profile_images/1258862154/hoekschewaard_normal.jpg" TargetMode="External" /><Relationship Id="rId306" Type="http://schemas.openxmlformats.org/officeDocument/2006/relationships/hyperlink" Target="http://pbs.twimg.com/profile_images/1258862154/hoekschewaard_normal.jpg" TargetMode="External" /><Relationship Id="rId307" Type="http://schemas.openxmlformats.org/officeDocument/2006/relationships/hyperlink" Target="http://pbs.twimg.com/profile_images/1258862154/hoekschewaard_normal.jpg" TargetMode="External" /><Relationship Id="rId308" Type="http://schemas.openxmlformats.org/officeDocument/2006/relationships/hyperlink" Target="http://pbs.twimg.com/profile_images/1258862154/hoekschewaard_normal.jpg" TargetMode="External" /><Relationship Id="rId309" Type="http://schemas.openxmlformats.org/officeDocument/2006/relationships/hyperlink" Target="http://pbs.twimg.com/profile_images/1258862154/hoekschewaard_normal.jpg" TargetMode="External" /><Relationship Id="rId310" Type="http://schemas.openxmlformats.org/officeDocument/2006/relationships/hyperlink" Target="http://pbs.twimg.com/profile_images/1258862154/hoekschewaard_normal.jpg" TargetMode="External" /><Relationship Id="rId311" Type="http://schemas.openxmlformats.org/officeDocument/2006/relationships/hyperlink" Target="http://pbs.twimg.com/profile_images/1258862154/hoekschewaard_normal.jpg" TargetMode="External" /><Relationship Id="rId312" Type="http://schemas.openxmlformats.org/officeDocument/2006/relationships/hyperlink" Target="http://pbs.twimg.com/profile_images/1258862154/hoekschewaard_normal.jpg" TargetMode="External" /><Relationship Id="rId313" Type="http://schemas.openxmlformats.org/officeDocument/2006/relationships/hyperlink" Target="http://pbs.twimg.com/profile_images/1258862154/hoekschewaard_normal.jpg" TargetMode="External" /><Relationship Id="rId314" Type="http://schemas.openxmlformats.org/officeDocument/2006/relationships/hyperlink" Target="http://pbs.twimg.com/profile_images/1258862154/hoekschewaard_normal.jpg" TargetMode="External" /><Relationship Id="rId315" Type="http://schemas.openxmlformats.org/officeDocument/2006/relationships/hyperlink" Target="http://pbs.twimg.com/profile_images/1258862154/hoekschewaard_normal.jpg" TargetMode="External" /><Relationship Id="rId316" Type="http://schemas.openxmlformats.org/officeDocument/2006/relationships/hyperlink" Target="http://pbs.twimg.com/profile_images/1258862154/hoekschewaard_normal.jpg" TargetMode="External" /><Relationship Id="rId317" Type="http://schemas.openxmlformats.org/officeDocument/2006/relationships/hyperlink" Target="http://pbs.twimg.com/profile_images/1258862154/hoekschewaard_normal.jpg" TargetMode="External" /><Relationship Id="rId318" Type="http://schemas.openxmlformats.org/officeDocument/2006/relationships/hyperlink" Target="http://pbs.twimg.com/profile_images/1258862154/hoekschewaard_normal.jpg" TargetMode="External" /><Relationship Id="rId319" Type="http://schemas.openxmlformats.org/officeDocument/2006/relationships/hyperlink" Target="http://pbs.twimg.com/profile_images/1258862154/hoekschewaard_normal.jpg" TargetMode="External" /><Relationship Id="rId320" Type="http://schemas.openxmlformats.org/officeDocument/2006/relationships/hyperlink" Target="http://pbs.twimg.com/profile_images/1258862154/hoekschewaard_normal.jpg" TargetMode="External" /><Relationship Id="rId321" Type="http://schemas.openxmlformats.org/officeDocument/2006/relationships/hyperlink" Target="http://pbs.twimg.com/profile_images/1258862154/hoekschewaard_normal.jpg" TargetMode="External" /><Relationship Id="rId322" Type="http://schemas.openxmlformats.org/officeDocument/2006/relationships/hyperlink" Target="http://pbs.twimg.com/profile_images/1258862154/hoekschewaard_normal.jpg" TargetMode="External" /><Relationship Id="rId323" Type="http://schemas.openxmlformats.org/officeDocument/2006/relationships/hyperlink" Target="http://pbs.twimg.com/profile_images/1258862154/hoekschewaard_normal.jpg" TargetMode="External" /><Relationship Id="rId324" Type="http://schemas.openxmlformats.org/officeDocument/2006/relationships/hyperlink" Target="http://pbs.twimg.com/profile_images/1258862154/hoekschewaard_normal.jpg" TargetMode="External" /><Relationship Id="rId325" Type="http://schemas.openxmlformats.org/officeDocument/2006/relationships/hyperlink" Target="http://pbs.twimg.com/profile_images/1258862154/hoekschewaard_normal.jpg" TargetMode="External" /><Relationship Id="rId326" Type="http://schemas.openxmlformats.org/officeDocument/2006/relationships/hyperlink" Target="http://pbs.twimg.com/profile_images/1258862154/hoekschewaard_normal.jpg" TargetMode="External" /><Relationship Id="rId327" Type="http://schemas.openxmlformats.org/officeDocument/2006/relationships/hyperlink" Target="http://pbs.twimg.com/profile_images/1258862154/hoekschewaard_normal.jpg" TargetMode="External" /><Relationship Id="rId328" Type="http://schemas.openxmlformats.org/officeDocument/2006/relationships/hyperlink" Target="http://pbs.twimg.com/profile_images/1258862154/hoekschewaard_normal.jpg" TargetMode="External" /><Relationship Id="rId329" Type="http://schemas.openxmlformats.org/officeDocument/2006/relationships/hyperlink" Target="http://pbs.twimg.com/profile_images/1258862154/hoekschewaard_normal.jpg" TargetMode="External" /><Relationship Id="rId330" Type="http://schemas.openxmlformats.org/officeDocument/2006/relationships/hyperlink" Target="http://pbs.twimg.com/profile_images/1258862154/hoekschewaard_normal.jpg" TargetMode="External" /><Relationship Id="rId331" Type="http://schemas.openxmlformats.org/officeDocument/2006/relationships/hyperlink" Target="http://pbs.twimg.com/profile_images/1258862154/hoekschewaard_normal.jpg" TargetMode="External" /><Relationship Id="rId332" Type="http://schemas.openxmlformats.org/officeDocument/2006/relationships/hyperlink" Target="http://pbs.twimg.com/profile_images/1258862154/hoekschewaard_normal.jpg" TargetMode="External" /><Relationship Id="rId333" Type="http://schemas.openxmlformats.org/officeDocument/2006/relationships/hyperlink" Target="http://pbs.twimg.com/profile_images/1258862154/hoekschewaard_normal.jpg" TargetMode="External" /><Relationship Id="rId334" Type="http://schemas.openxmlformats.org/officeDocument/2006/relationships/hyperlink" Target="http://pbs.twimg.com/profile_images/1258862154/hoekschewaard_normal.jpg" TargetMode="External" /><Relationship Id="rId335" Type="http://schemas.openxmlformats.org/officeDocument/2006/relationships/hyperlink" Target="http://pbs.twimg.com/profile_images/1258862154/hoekschewaard_normal.jpg" TargetMode="External" /><Relationship Id="rId336" Type="http://schemas.openxmlformats.org/officeDocument/2006/relationships/hyperlink" Target="http://pbs.twimg.com/profile_images/1258862154/hoekschewaard_normal.jpg" TargetMode="External" /><Relationship Id="rId337" Type="http://schemas.openxmlformats.org/officeDocument/2006/relationships/hyperlink" Target="http://pbs.twimg.com/profile_images/1258862154/hoekschewaard_normal.jpg" TargetMode="External" /><Relationship Id="rId338" Type="http://schemas.openxmlformats.org/officeDocument/2006/relationships/hyperlink" Target="http://pbs.twimg.com/profile_images/1258862154/hoekschewaard_normal.jpg" TargetMode="External" /><Relationship Id="rId339" Type="http://schemas.openxmlformats.org/officeDocument/2006/relationships/hyperlink" Target="http://pbs.twimg.com/profile_images/1258862154/hoekschewaard_normal.jpg" TargetMode="External" /><Relationship Id="rId340" Type="http://schemas.openxmlformats.org/officeDocument/2006/relationships/hyperlink" Target="http://pbs.twimg.com/profile_images/1258862154/hoekschewaard_normal.jpg" TargetMode="External" /><Relationship Id="rId341" Type="http://schemas.openxmlformats.org/officeDocument/2006/relationships/hyperlink" Target="http://pbs.twimg.com/profile_images/1258862154/hoekschewaard_normal.jpg" TargetMode="External" /><Relationship Id="rId342" Type="http://schemas.openxmlformats.org/officeDocument/2006/relationships/hyperlink" Target="http://pbs.twimg.com/profile_images/1258862154/hoekschewaard_normal.jpg" TargetMode="External" /><Relationship Id="rId343" Type="http://schemas.openxmlformats.org/officeDocument/2006/relationships/hyperlink" Target="https://twitter.com/#!/odilasibrijns/status/1059459638008135681" TargetMode="External" /><Relationship Id="rId344" Type="http://schemas.openxmlformats.org/officeDocument/2006/relationships/hyperlink" Target="https://twitter.com/#!/wo2hwnl/status/1060070876157300736" TargetMode="External" /><Relationship Id="rId345" Type="http://schemas.openxmlformats.org/officeDocument/2006/relationships/hyperlink" Target="https://twitter.com/#!/piershilcom/status/1060070987746734080" TargetMode="External" /><Relationship Id="rId346" Type="http://schemas.openxmlformats.org/officeDocument/2006/relationships/hyperlink" Target="https://twitter.com/#!/marijkeboorsma/status/1059730187494023168" TargetMode="External" /><Relationship Id="rId347" Type="http://schemas.openxmlformats.org/officeDocument/2006/relationships/hyperlink" Target="https://twitter.com/#!/marijkeboorsma/status/1059916667906605057" TargetMode="External" /><Relationship Id="rId348" Type="http://schemas.openxmlformats.org/officeDocument/2006/relationships/hyperlink" Target="https://twitter.com/#!/marijkeboorsma/status/1061634353598476293" TargetMode="External" /><Relationship Id="rId349" Type="http://schemas.openxmlformats.org/officeDocument/2006/relationships/hyperlink" Target="https://twitter.com/#!/hwvvd/status/1059459467354537984" TargetMode="External" /><Relationship Id="rId350" Type="http://schemas.openxmlformats.org/officeDocument/2006/relationships/hyperlink" Target="https://twitter.com/#!/leonvannoort/status/1061894604386131968" TargetMode="External" /><Relationship Id="rId351" Type="http://schemas.openxmlformats.org/officeDocument/2006/relationships/hyperlink" Target="https://twitter.com/#!/leonvannoort/status/1062586611043569664" TargetMode="External" /><Relationship Id="rId352" Type="http://schemas.openxmlformats.org/officeDocument/2006/relationships/hyperlink" Target="https://twitter.com/#!/jon_hermans/status/1063428630494306305" TargetMode="External" /><Relationship Id="rId353" Type="http://schemas.openxmlformats.org/officeDocument/2006/relationships/hyperlink" Target="https://twitter.com/#!/d66hw/status/1063806391343828992" TargetMode="External" /><Relationship Id="rId354" Type="http://schemas.openxmlformats.org/officeDocument/2006/relationships/hyperlink" Target="https://twitter.com/#!/d66hw/status/1063806391343828992" TargetMode="External" /><Relationship Id="rId355" Type="http://schemas.openxmlformats.org/officeDocument/2006/relationships/hyperlink" Target="https://twitter.com/#!/miranda3286/status/1063839902033428480" TargetMode="External" /><Relationship Id="rId356" Type="http://schemas.openxmlformats.org/officeDocument/2006/relationships/hyperlink" Target="https://twitter.com/#!/apis1apis/status/1063848952238403584" TargetMode="External" /><Relationship Id="rId357" Type="http://schemas.openxmlformats.org/officeDocument/2006/relationships/hyperlink" Target="https://twitter.com/#!/apis1apis/status/1063848952238403584" TargetMode="External" /><Relationship Id="rId358" Type="http://schemas.openxmlformats.org/officeDocument/2006/relationships/hyperlink" Target="https://twitter.com/#!/apis1apis/status/1063848952238403584" TargetMode="External" /><Relationship Id="rId359" Type="http://schemas.openxmlformats.org/officeDocument/2006/relationships/hyperlink" Target="https://twitter.com/#!/apis1apis/status/1063848952238403584" TargetMode="External" /><Relationship Id="rId360" Type="http://schemas.openxmlformats.org/officeDocument/2006/relationships/hyperlink" Target="https://twitter.com/#!/apis1apis/status/1063848952238403584" TargetMode="External" /><Relationship Id="rId361" Type="http://schemas.openxmlformats.org/officeDocument/2006/relationships/hyperlink" Target="https://twitter.com/#!/bernyschop/status/1063821507636408320" TargetMode="External" /><Relationship Id="rId362" Type="http://schemas.openxmlformats.org/officeDocument/2006/relationships/hyperlink" Target="https://twitter.com/#!/mooieluchten/status/1063858636194283520" TargetMode="External" /><Relationship Id="rId363" Type="http://schemas.openxmlformats.org/officeDocument/2006/relationships/hyperlink" Target="https://twitter.com/#!/bernyschop/status/1063821507636408320" TargetMode="External" /><Relationship Id="rId364" Type="http://schemas.openxmlformats.org/officeDocument/2006/relationships/hyperlink" Target="https://twitter.com/#!/mooieluchten/status/1063858636194283520" TargetMode="External" /><Relationship Id="rId365" Type="http://schemas.openxmlformats.org/officeDocument/2006/relationships/hyperlink" Target="https://twitter.com/#!/bernyschop/status/1063821507636408320" TargetMode="External" /><Relationship Id="rId366" Type="http://schemas.openxmlformats.org/officeDocument/2006/relationships/hyperlink" Target="https://twitter.com/#!/mooieluchten/status/1063858636194283520" TargetMode="External" /><Relationship Id="rId367" Type="http://schemas.openxmlformats.org/officeDocument/2006/relationships/hyperlink" Target="https://twitter.com/#!/bernyschop/status/1063821507636408320" TargetMode="External" /><Relationship Id="rId368" Type="http://schemas.openxmlformats.org/officeDocument/2006/relationships/hyperlink" Target="https://twitter.com/#!/mooieluchten/status/1063858636194283520" TargetMode="External" /><Relationship Id="rId369" Type="http://schemas.openxmlformats.org/officeDocument/2006/relationships/hyperlink" Target="https://twitter.com/#!/hwvvd/status/1059714614580166657" TargetMode="External" /><Relationship Id="rId370" Type="http://schemas.openxmlformats.org/officeDocument/2006/relationships/hyperlink" Target="https://twitter.com/#!/hwvvd/status/1059892313491759104" TargetMode="External" /><Relationship Id="rId371" Type="http://schemas.openxmlformats.org/officeDocument/2006/relationships/hyperlink" Target="https://twitter.com/#!/hwvvd/status/1061626274005823488" TargetMode="External" /><Relationship Id="rId372" Type="http://schemas.openxmlformats.org/officeDocument/2006/relationships/hyperlink" Target="https://twitter.com/#!/hwvvd/status/1062577172798423040" TargetMode="External" /><Relationship Id="rId373" Type="http://schemas.openxmlformats.org/officeDocument/2006/relationships/hyperlink" Target="https://twitter.com/#!/leonhoekvvd/status/1060095727542718464" TargetMode="External" /><Relationship Id="rId374" Type="http://schemas.openxmlformats.org/officeDocument/2006/relationships/hyperlink" Target="https://twitter.com/#!/leonhoekvvd/status/1061626429455122433" TargetMode="External" /><Relationship Id="rId375" Type="http://schemas.openxmlformats.org/officeDocument/2006/relationships/hyperlink" Target="https://twitter.com/#!/leonhoekvvd/status/1064052631302230016" TargetMode="External" /><Relationship Id="rId376" Type="http://schemas.openxmlformats.org/officeDocument/2006/relationships/hyperlink" Target="https://twitter.com/#!/sannewaldekker/status/1065286485925081088" TargetMode="External" /><Relationship Id="rId377" Type="http://schemas.openxmlformats.org/officeDocument/2006/relationships/hyperlink" Target="https://twitter.com/#!/oudbeijerland/status/1071135155350331392" TargetMode="External" /><Relationship Id="rId378" Type="http://schemas.openxmlformats.org/officeDocument/2006/relationships/hyperlink" Target="https://twitter.com/#!/ernestmaas55/status/1071451097242451968" TargetMode="External" /><Relationship Id="rId379" Type="http://schemas.openxmlformats.org/officeDocument/2006/relationships/hyperlink" Target="https://twitter.com/#!/huizentweetsnl/status/1073221015218450433" TargetMode="External" /><Relationship Id="rId380" Type="http://schemas.openxmlformats.org/officeDocument/2006/relationships/hyperlink" Target="https://twitter.com/#!/ariegoudswaard4/status/1073489229634768897" TargetMode="External" /><Relationship Id="rId381" Type="http://schemas.openxmlformats.org/officeDocument/2006/relationships/hyperlink" Target="https://twitter.com/#!/leonard1972/status/1074305708986908675" TargetMode="External" /><Relationship Id="rId382" Type="http://schemas.openxmlformats.org/officeDocument/2006/relationships/hyperlink" Target="https://twitter.com/#!/edkrokket/status/1076896345229791232" TargetMode="External" /><Relationship Id="rId383" Type="http://schemas.openxmlformats.org/officeDocument/2006/relationships/hyperlink" Target="https://twitter.com/#!/hoekschnieuws/status/1061943463917297664" TargetMode="External" /><Relationship Id="rId384" Type="http://schemas.openxmlformats.org/officeDocument/2006/relationships/hyperlink" Target="https://twitter.com/#!/hoekschnieuws/status/1080480813152649216" TargetMode="External" /><Relationship Id="rId385" Type="http://schemas.openxmlformats.org/officeDocument/2006/relationships/hyperlink" Target="https://twitter.com/#!/jumboboa/status/1074672606228434945" TargetMode="External" /><Relationship Id="rId386" Type="http://schemas.openxmlformats.org/officeDocument/2006/relationships/hyperlink" Target="https://twitter.com/#!/jumboboa/status/1084461514768203776" TargetMode="External" /><Relationship Id="rId387" Type="http://schemas.openxmlformats.org/officeDocument/2006/relationships/hyperlink" Target="https://twitter.com/#!/jveverdingen/status/1059453710852648961" TargetMode="External" /><Relationship Id="rId388" Type="http://schemas.openxmlformats.org/officeDocument/2006/relationships/hyperlink" Target="https://twitter.com/#!/jveverdingen/status/1074671240588247040" TargetMode="External" /><Relationship Id="rId389" Type="http://schemas.openxmlformats.org/officeDocument/2006/relationships/hyperlink" Target="https://twitter.com/#!/jveverdingen/status/1084830425766391809" TargetMode="External" /><Relationship Id="rId390" Type="http://schemas.openxmlformats.org/officeDocument/2006/relationships/hyperlink" Target="https://twitter.com/#!/indebuurt0186/status/1058750700832911361" TargetMode="External" /><Relationship Id="rId391" Type="http://schemas.openxmlformats.org/officeDocument/2006/relationships/hyperlink" Target="https://twitter.com/#!/indebuurt0186/status/1059449271634800640" TargetMode="External" /><Relationship Id="rId392" Type="http://schemas.openxmlformats.org/officeDocument/2006/relationships/hyperlink" Target="https://twitter.com/#!/indebuurt0186/status/1062314221688549378" TargetMode="External" /><Relationship Id="rId393" Type="http://schemas.openxmlformats.org/officeDocument/2006/relationships/hyperlink" Target="https://twitter.com/#!/indebuurt0186/status/1063349507813986304" TargetMode="External" /><Relationship Id="rId394" Type="http://schemas.openxmlformats.org/officeDocument/2006/relationships/hyperlink" Target="https://twitter.com/#!/indebuurt0186/status/1066039859012386818" TargetMode="External" /><Relationship Id="rId395" Type="http://schemas.openxmlformats.org/officeDocument/2006/relationships/hyperlink" Target="https://twitter.com/#!/indebuurt0186/status/1068147837085630469" TargetMode="External" /><Relationship Id="rId396" Type="http://schemas.openxmlformats.org/officeDocument/2006/relationships/hyperlink" Target="https://twitter.com/#!/indebuurt0186/status/1068765495116087297" TargetMode="External" /><Relationship Id="rId397" Type="http://schemas.openxmlformats.org/officeDocument/2006/relationships/hyperlink" Target="https://twitter.com/#!/indebuurt0186/status/1069890488357044225" TargetMode="External" /><Relationship Id="rId398" Type="http://schemas.openxmlformats.org/officeDocument/2006/relationships/hyperlink" Target="https://twitter.com/#!/indebuurt0186/status/1071135062253547521" TargetMode="External" /><Relationship Id="rId399" Type="http://schemas.openxmlformats.org/officeDocument/2006/relationships/hyperlink" Target="https://twitter.com/#!/indebuurt0186/status/1073209072948834304" TargetMode="External" /><Relationship Id="rId400" Type="http://schemas.openxmlformats.org/officeDocument/2006/relationships/hyperlink" Target="https://twitter.com/#!/indebuurt0186/status/1074275160415526913" TargetMode="External" /><Relationship Id="rId401" Type="http://schemas.openxmlformats.org/officeDocument/2006/relationships/hyperlink" Target="https://twitter.com/#!/indebuurt0186/status/1074666681102934017" TargetMode="External" /><Relationship Id="rId402" Type="http://schemas.openxmlformats.org/officeDocument/2006/relationships/hyperlink" Target="https://twitter.com/#!/indebuurt0186/status/1074969557469667328" TargetMode="External" /><Relationship Id="rId403" Type="http://schemas.openxmlformats.org/officeDocument/2006/relationships/hyperlink" Target="https://twitter.com/#!/indebuurt0186/status/1080735616457949184" TargetMode="External" /><Relationship Id="rId404" Type="http://schemas.openxmlformats.org/officeDocument/2006/relationships/hyperlink" Target="https://twitter.com/#!/indebuurt0186/status/1084457332715737089" TargetMode="External" /><Relationship Id="rId405" Type="http://schemas.openxmlformats.org/officeDocument/2006/relationships/hyperlink" Target="https://twitter.com/#!/indebuurt0186/status/1084825977564352514" TargetMode="External" /><Relationship Id="rId406" Type="http://schemas.openxmlformats.org/officeDocument/2006/relationships/hyperlink" Target="https://twitter.com/#!/3goudzoekers/status/1084875422255538178" TargetMode="External" /><Relationship Id="rId407" Type="http://schemas.openxmlformats.org/officeDocument/2006/relationships/hyperlink" Target="https://twitter.com/#!/hoekschewaardnl/status/1070740537051963394" TargetMode="External" /><Relationship Id="rId408" Type="http://schemas.openxmlformats.org/officeDocument/2006/relationships/hyperlink" Target="https://twitter.com/#!/hoekschewaardnl/status/1082669236911247365" TargetMode="External" /><Relationship Id="rId409" Type="http://schemas.openxmlformats.org/officeDocument/2006/relationships/hyperlink" Target="https://twitter.com/#!/hoekschewaardnl/status/1085518376368254976" TargetMode="External" /><Relationship Id="rId410" Type="http://schemas.openxmlformats.org/officeDocument/2006/relationships/hyperlink" Target="https://twitter.com/#!/hoekschewaard_n/status/1057838722945814528" TargetMode="External" /><Relationship Id="rId411" Type="http://schemas.openxmlformats.org/officeDocument/2006/relationships/hyperlink" Target="https://twitter.com/#!/hoekschewaard_n/status/1057983456930603009" TargetMode="External" /><Relationship Id="rId412" Type="http://schemas.openxmlformats.org/officeDocument/2006/relationships/hyperlink" Target="https://twitter.com/#!/hoekschewaard_n/status/1059401752481533954" TargetMode="External" /><Relationship Id="rId413" Type="http://schemas.openxmlformats.org/officeDocument/2006/relationships/hyperlink" Target="https://twitter.com/#!/hoekschewaard_n/status/1059527634525282304" TargetMode="External" /><Relationship Id="rId414" Type="http://schemas.openxmlformats.org/officeDocument/2006/relationships/hyperlink" Target="https://twitter.com/#!/hoekschewaard_n/status/1059764134705852416" TargetMode="External" /><Relationship Id="rId415" Type="http://schemas.openxmlformats.org/officeDocument/2006/relationships/hyperlink" Target="https://twitter.com/#!/hoekschewaard_n/status/1059906500313997312" TargetMode="External" /><Relationship Id="rId416" Type="http://schemas.openxmlformats.org/officeDocument/2006/relationships/hyperlink" Target="https://twitter.com/#!/hoekschewaard_n/status/1060149401090490370" TargetMode="External" /><Relationship Id="rId417" Type="http://schemas.openxmlformats.org/officeDocument/2006/relationships/hyperlink" Target="https://twitter.com/#!/hoekschewaard_n/status/1060845265790427137" TargetMode="External" /><Relationship Id="rId418" Type="http://schemas.openxmlformats.org/officeDocument/2006/relationships/hyperlink" Target="https://twitter.com/#!/hoekschewaard_n/status/1060867928566968331" TargetMode="External" /><Relationship Id="rId419" Type="http://schemas.openxmlformats.org/officeDocument/2006/relationships/hyperlink" Target="https://twitter.com/#!/hoekschewaard_n/status/1060894399910080513" TargetMode="External" /><Relationship Id="rId420" Type="http://schemas.openxmlformats.org/officeDocument/2006/relationships/hyperlink" Target="https://twitter.com/#!/hoekschewaard_n/status/1061245509946499072" TargetMode="External" /><Relationship Id="rId421" Type="http://schemas.openxmlformats.org/officeDocument/2006/relationships/hyperlink" Target="https://twitter.com/#!/hoekschewaard_n/status/1062358724499685377" TargetMode="External" /><Relationship Id="rId422" Type="http://schemas.openxmlformats.org/officeDocument/2006/relationships/hyperlink" Target="https://twitter.com/#!/hoekschewaard_n/status/1062665253421543424" TargetMode="External" /><Relationship Id="rId423" Type="http://schemas.openxmlformats.org/officeDocument/2006/relationships/hyperlink" Target="https://twitter.com/#!/hoekschewaard_n/status/1062701802267627520" TargetMode="External" /><Relationship Id="rId424" Type="http://schemas.openxmlformats.org/officeDocument/2006/relationships/hyperlink" Target="https://twitter.com/#!/hoekschewaard_n/status/1063352409068617728" TargetMode="External" /><Relationship Id="rId425" Type="http://schemas.openxmlformats.org/officeDocument/2006/relationships/hyperlink" Target="https://twitter.com/#!/hoekschewaard_n/status/1063383816277028865" TargetMode="External" /><Relationship Id="rId426" Type="http://schemas.openxmlformats.org/officeDocument/2006/relationships/hyperlink" Target="https://twitter.com/#!/hoekschewaard_n/status/1063411395629330433" TargetMode="External" /><Relationship Id="rId427" Type="http://schemas.openxmlformats.org/officeDocument/2006/relationships/hyperlink" Target="https://twitter.com/#!/hoekschewaard_n/status/1063923337360011264" TargetMode="External" /><Relationship Id="rId428" Type="http://schemas.openxmlformats.org/officeDocument/2006/relationships/hyperlink" Target="https://twitter.com/#!/hoekschewaard_n/status/1064317287438659584" TargetMode="External" /><Relationship Id="rId429" Type="http://schemas.openxmlformats.org/officeDocument/2006/relationships/hyperlink" Target="https://twitter.com/#!/hoekschewaard_n/status/1064551751007768577" TargetMode="External" /><Relationship Id="rId430" Type="http://schemas.openxmlformats.org/officeDocument/2006/relationships/hyperlink" Target="https://twitter.com/#!/hoekschewaard_n/status/1064974591410487296" TargetMode="External" /><Relationship Id="rId431" Type="http://schemas.openxmlformats.org/officeDocument/2006/relationships/hyperlink" Target="https://twitter.com/#!/hoekschewaard_n/status/1065306877972615169" TargetMode="External" /><Relationship Id="rId432" Type="http://schemas.openxmlformats.org/officeDocument/2006/relationships/hyperlink" Target="https://twitter.com/#!/hoekschewaard_n/status/1065553265989963776" TargetMode="External" /><Relationship Id="rId433" Type="http://schemas.openxmlformats.org/officeDocument/2006/relationships/hyperlink" Target="https://twitter.com/#!/hoekschewaard_n/status/1065945642143494144" TargetMode="External" /><Relationship Id="rId434" Type="http://schemas.openxmlformats.org/officeDocument/2006/relationships/hyperlink" Target="https://twitter.com/#!/hoekschewaard_n/status/1065953638105923584" TargetMode="External" /><Relationship Id="rId435" Type="http://schemas.openxmlformats.org/officeDocument/2006/relationships/hyperlink" Target="https://twitter.com/#!/hoekschewaard_n/status/1067360011624620032" TargetMode="External" /><Relationship Id="rId436" Type="http://schemas.openxmlformats.org/officeDocument/2006/relationships/hyperlink" Target="https://twitter.com/#!/hoekschewaard_n/status/1067781580503072773" TargetMode="External" /><Relationship Id="rId437" Type="http://schemas.openxmlformats.org/officeDocument/2006/relationships/hyperlink" Target="https://twitter.com/#!/hoekschewaard_n/status/1067877632946184193" TargetMode="External" /><Relationship Id="rId438" Type="http://schemas.openxmlformats.org/officeDocument/2006/relationships/hyperlink" Target="https://twitter.com/#!/hoekschewaard_n/status/1068070191886729216" TargetMode="External" /><Relationship Id="rId439" Type="http://schemas.openxmlformats.org/officeDocument/2006/relationships/hyperlink" Target="https://twitter.com/#!/hoekschewaard_n/status/1070748095867162627" TargetMode="External" /><Relationship Id="rId440" Type="http://schemas.openxmlformats.org/officeDocument/2006/relationships/hyperlink" Target="https://twitter.com/#!/hoekschewaard_n/status/1070959451774115840" TargetMode="External" /><Relationship Id="rId441" Type="http://schemas.openxmlformats.org/officeDocument/2006/relationships/hyperlink" Target="https://twitter.com/#!/hoekschewaard_n/status/1072059306793730049" TargetMode="External" /><Relationship Id="rId442" Type="http://schemas.openxmlformats.org/officeDocument/2006/relationships/hyperlink" Target="https://twitter.com/#!/hoekschewaard_n/status/1072169934724235264" TargetMode="External" /><Relationship Id="rId443" Type="http://schemas.openxmlformats.org/officeDocument/2006/relationships/hyperlink" Target="https://twitter.com/#!/hoekschewaard_n/status/1072496795878653954" TargetMode="External" /><Relationship Id="rId444" Type="http://schemas.openxmlformats.org/officeDocument/2006/relationships/hyperlink" Target="https://twitter.com/#!/hoekschewaard_n/status/1072666683205189639" TargetMode="External" /><Relationship Id="rId445" Type="http://schemas.openxmlformats.org/officeDocument/2006/relationships/hyperlink" Target="https://twitter.com/#!/hoekschewaard_n/status/1073234146758144001" TargetMode="External" /><Relationship Id="rId446" Type="http://schemas.openxmlformats.org/officeDocument/2006/relationships/hyperlink" Target="https://twitter.com/#!/hoekschewaard_n/status/1073444492995411968" TargetMode="External" /><Relationship Id="rId447" Type="http://schemas.openxmlformats.org/officeDocument/2006/relationships/hyperlink" Target="https://twitter.com/#!/hoekschewaard_n/status/1073501148634587136" TargetMode="External" /><Relationship Id="rId448" Type="http://schemas.openxmlformats.org/officeDocument/2006/relationships/hyperlink" Target="https://twitter.com/#!/hoekschewaard_n/status/1073566669652533248" TargetMode="External" /><Relationship Id="rId449" Type="http://schemas.openxmlformats.org/officeDocument/2006/relationships/hyperlink" Target="https://twitter.com/#!/hoekschewaard_n/status/1074446862135029760" TargetMode="External" /><Relationship Id="rId450" Type="http://schemas.openxmlformats.org/officeDocument/2006/relationships/hyperlink" Target="https://twitter.com/#!/hoekschewaard_n/status/1074539985775312898" TargetMode="External" /><Relationship Id="rId451" Type="http://schemas.openxmlformats.org/officeDocument/2006/relationships/hyperlink" Target="https://twitter.com/#!/hoekschewaard_n/status/1074592826636288000" TargetMode="External" /><Relationship Id="rId452" Type="http://schemas.openxmlformats.org/officeDocument/2006/relationships/hyperlink" Target="https://twitter.com/#!/hoekschewaard_n/status/1074659610324332544" TargetMode="External" /><Relationship Id="rId453" Type="http://schemas.openxmlformats.org/officeDocument/2006/relationships/hyperlink" Target="https://twitter.com/#!/hoekschewaard_n/status/1074674638465187840" TargetMode="External" /><Relationship Id="rId454" Type="http://schemas.openxmlformats.org/officeDocument/2006/relationships/hyperlink" Target="https://twitter.com/#!/hoekschewaard_n/status/1074703699111501824" TargetMode="External" /><Relationship Id="rId455" Type="http://schemas.openxmlformats.org/officeDocument/2006/relationships/hyperlink" Target="https://twitter.com/#!/hoekschewaard_n/status/1074719999284166656" TargetMode="External" /><Relationship Id="rId456" Type="http://schemas.openxmlformats.org/officeDocument/2006/relationships/hyperlink" Target="https://twitter.com/#!/hoekschewaard_n/status/1074720002706735104" TargetMode="External" /><Relationship Id="rId457" Type="http://schemas.openxmlformats.org/officeDocument/2006/relationships/hyperlink" Target="https://twitter.com/#!/hoekschewaard_n/status/1074722510023901186" TargetMode="External" /><Relationship Id="rId458" Type="http://schemas.openxmlformats.org/officeDocument/2006/relationships/hyperlink" Target="https://twitter.com/#!/hoekschewaard_n/status/1074956496109256704" TargetMode="External" /><Relationship Id="rId459" Type="http://schemas.openxmlformats.org/officeDocument/2006/relationships/hyperlink" Target="https://twitter.com/#!/hoekschewaard_n/status/1075306290946154496" TargetMode="External" /><Relationship Id="rId460" Type="http://schemas.openxmlformats.org/officeDocument/2006/relationships/hyperlink" Target="https://twitter.com/#!/hoekschewaard_n/status/1075359185800437760" TargetMode="External" /><Relationship Id="rId461" Type="http://schemas.openxmlformats.org/officeDocument/2006/relationships/hyperlink" Target="https://twitter.com/#!/hoekschewaard_n/status/1075409564361809921" TargetMode="External" /><Relationship Id="rId462" Type="http://schemas.openxmlformats.org/officeDocument/2006/relationships/hyperlink" Target="https://twitter.com/#!/hoekschewaard_n/status/1075678781849907200" TargetMode="External" /><Relationship Id="rId463" Type="http://schemas.openxmlformats.org/officeDocument/2006/relationships/hyperlink" Target="https://twitter.com/#!/hoekschewaard_n/status/1075705220481630209" TargetMode="External" /><Relationship Id="rId464" Type="http://schemas.openxmlformats.org/officeDocument/2006/relationships/hyperlink" Target="https://twitter.com/#!/hoekschewaard_n/status/1075712782140628993" TargetMode="External" /><Relationship Id="rId465" Type="http://schemas.openxmlformats.org/officeDocument/2006/relationships/hyperlink" Target="https://twitter.com/#!/hoekschewaard_n/status/1075720300485099520" TargetMode="External" /><Relationship Id="rId466" Type="http://schemas.openxmlformats.org/officeDocument/2006/relationships/hyperlink" Target="https://twitter.com/#!/hoekschewaard_n/status/1075731743599222784" TargetMode="External" /><Relationship Id="rId467" Type="http://schemas.openxmlformats.org/officeDocument/2006/relationships/hyperlink" Target="https://twitter.com/#!/hoekschewaard_n/status/1075787123024953345" TargetMode="External" /><Relationship Id="rId468" Type="http://schemas.openxmlformats.org/officeDocument/2006/relationships/hyperlink" Target="https://twitter.com/#!/hoekschewaard_n/status/1077461014701064192" TargetMode="External" /><Relationship Id="rId469" Type="http://schemas.openxmlformats.org/officeDocument/2006/relationships/hyperlink" Target="https://twitter.com/#!/hoekschewaard_n/status/1077609530165547010" TargetMode="External" /><Relationship Id="rId470" Type="http://schemas.openxmlformats.org/officeDocument/2006/relationships/hyperlink" Target="https://twitter.com/#!/hoekschewaard_n/status/1077899621534445571" TargetMode="External" /><Relationship Id="rId471" Type="http://schemas.openxmlformats.org/officeDocument/2006/relationships/hyperlink" Target="https://twitter.com/#!/hoekschewaard_n/status/1078084598037397504" TargetMode="External" /><Relationship Id="rId472" Type="http://schemas.openxmlformats.org/officeDocument/2006/relationships/hyperlink" Target="https://twitter.com/#!/hoekschewaard_n/status/1078084600595955714" TargetMode="External" /><Relationship Id="rId473" Type="http://schemas.openxmlformats.org/officeDocument/2006/relationships/hyperlink" Target="https://twitter.com/#!/hoekschewaard_n/status/1078246968256839680" TargetMode="External" /><Relationship Id="rId474" Type="http://schemas.openxmlformats.org/officeDocument/2006/relationships/hyperlink" Target="https://twitter.com/#!/hoekschewaard_n/status/1079041700876742661" TargetMode="External" /><Relationship Id="rId475" Type="http://schemas.openxmlformats.org/officeDocument/2006/relationships/hyperlink" Target="https://twitter.com/#!/hoekschewaard_n/status/1079674571387793410" TargetMode="External" /><Relationship Id="rId476" Type="http://schemas.openxmlformats.org/officeDocument/2006/relationships/hyperlink" Target="https://twitter.com/#!/hoekschewaard_n/status/1080421560102596609" TargetMode="External" /><Relationship Id="rId477" Type="http://schemas.openxmlformats.org/officeDocument/2006/relationships/hyperlink" Target="https://twitter.com/#!/hoekschewaard_n/status/1080501131166523392" TargetMode="External" /><Relationship Id="rId478" Type="http://schemas.openxmlformats.org/officeDocument/2006/relationships/hyperlink" Target="https://twitter.com/#!/hoekschewaard_n/status/1080748712702500864" TargetMode="External" /><Relationship Id="rId479" Type="http://schemas.openxmlformats.org/officeDocument/2006/relationships/hyperlink" Target="https://twitter.com/#!/hoekschewaard_n/status/1080788928658137088" TargetMode="External" /><Relationship Id="rId480" Type="http://schemas.openxmlformats.org/officeDocument/2006/relationships/hyperlink" Target="https://twitter.com/#!/hoekschewaard_n/status/1081238747910422529" TargetMode="External" /><Relationship Id="rId481" Type="http://schemas.openxmlformats.org/officeDocument/2006/relationships/hyperlink" Target="https://twitter.com/#!/hoekschewaard_n/status/1081451324246495238" TargetMode="External" /><Relationship Id="rId482" Type="http://schemas.openxmlformats.org/officeDocument/2006/relationships/hyperlink" Target="https://twitter.com/#!/hoekschewaard_n/status/1081579686906470401" TargetMode="External" /><Relationship Id="rId483" Type="http://schemas.openxmlformats.org/officeDocument/2006/relationships/hyperlink" Target="https://twitter.com/#!/hoekschewaard_n/status/1082301195056758784" TargetMode="External" /><Relationship Id="rId484" Type="http://schemas.openxmlformats.org/officeDocument/2006/relationships/hyperlink" Target="https://twitter.com/#!/hoekschewaard_n/status/1082310062843006977" TargetMode="External" /><Relationship Id="rId485" Type="http://schemas.openxmlformats.org/officeDocument/2006/relationships/hyperlink" Target="https://twitter.com/#!/hoekschewaard_n/status/1082538948700917761" TargetMode="External" /><Relationship Id="rId486" Type="http://schemas.openxmlformats.org/officeDocument/2006/relationships/hyperlink" Target="https://twitter.com/#!/hoekschewaard_n/status/1082648512813297665" TargetMode="External" /><Relationship Id="rId487" Type="http://schemas.openxmlformats.org/officeDocument/2006/relationships/hyperlink" Target="https://twitter.com/#!/hoekschewaard_n/status/1082964315462950913" TargetMode="External" /><Relationship Id="rId488" Type="http://schemas.openxmlformats.org/officeDocument/2006/relationships/hyperlink" Target="https://twitter.com/#!/hoekschewaard_n/status/1083287982747070464" TargetMode="External" /><Relationship Id="rId489" Type="http://schemas.openxmlformats.org/officeDocument/2006/relationships/hyperlink" Target="https://twitter.com/#!/hoekschewaard_n/status/1083320692370755584" TargetMode="External" /><Relationship Id="rId490" Type="http://schemas.openxmlformats.org/officeDocument/2006/relationships/hyperlink" Target="https://twitter.com/#!/hoekschewaard_n/status/1083396177998028808" TargetMode="External" /><Relationship Id="rId491" Type="http://schemas.openxmlformats.org/officeDocument/2006/relationships/hyperlink" Target="https://twitter.com/#!/hoekschewaard_n/status/1083728333211385856" TargetMode="External" /><Relationship Id="rId492" Type="http://schemas.openxmlformats.org/officeDocument/2006/relationships/hyperlink" Target="https://twitter.com/#!/hoekschewaard_n/status/1083737188066607105" TargetMode="External" /><Relationship Id="rId493" Type="http://schemas.openxmlformats.org/officeDocument/2006/relationships/hyperlink" Target="https://twitter.com/#!/hoekschewaard_n/status/1084318715750031361" TargetMode="External" /><Relationship Id="rId494" Type="http://schemas.openxmlformats.org/officeDocument/2006/relationships/hyperlink" Target="https://twitter.com/#!/hoekschewaard_n/status/1084352736542494720" TargetMode="External" /><Relationship Id="rId495" Type="http://schemas.openxmlformats.org/officeDocument/2006/relationships/hyperlink" Target="https://twitter.com/#!/hoekschewaard_n/status/1084428179291467776" TargetMode="External" /><Relationship Id="rId496" Type="http://schemas.openxmlformats.org/officeDocument/2006/relationships/hyperlink" Target="https://twitter.com/#!/hoekschewaard_n/status/1084716348670988288" TargetMode="External" /><Relationship Id="rId497" Type="http://schemas.openxmlformats.org/officeDocument/2006/relationships/hyperlink" Target="https://twitter.com/#!/hoekschewaard_n/status/1084786882867879936" TargetMode="External" /><Relationship Id="rId498" Type="http://schemas.openxmlformats.org/officeDocument/2006/relationships/hyperlink" Target="https://twitter.com/#!/hoekschewaard_n/status/1085602444476862467" TargetMode="External" /><Relationship Id="rId499" Type="http://schemas.openxmlformats.org/officeDocument/2006/relationships/hyperlink" Target="https://twitter.com/#!/hoekschewaard_n/status/1085797442757578752" TargetMode="External" /><Relationship Id="rId500" Type="http://schemas.openxmlformats.org/officeDocument/2006/relationships/hyperlink" Target="https://twitter.com/#!/hoekschewaard_n/status/1085832736646950913" TargetMode="External" /><Relationship Id="rId501" Type="http://schemas.openxmlformats.org/officeDocument/2006/relationships/hyperlink" Target="https://twitter.com/#!/hoekschewaard_n/status/1086163735843094530" TargetMode="External" /><Relationship Id="rId502" Type="http://schemas.openxmlformats.org/officeDocument/2006/relationships/hyperlink" Target="https://twitter.com/#!/hoekschewaard_n/status/1086211411267805184" TargetMode="External" /><Relationship Id="rId503" Type="http://schemas.openxmlformats.org/officeDocument/2006/relationships/hyperlink" Target="https://twitter.com/#!/hoekschewaard_n/status/1086299714855804928" TargetMode="External" /><Relationship Id="rId504" Type="http://schemas.openxmlformats.org/officeDocument/2006/relationships/hyperlink" Target="https://twitter.com/#!/hoekschewaard_n/status/1087577173710553088" TargetMode="External" /><Relationship Id="rId505" Type="http://schemas.openxmlformats.org/officeDocument/2006/relationships/hyperlink" Target="https://twitter.com/#!/hoekschewaard_n/status/1087616156607922177" TargetMode="External" /><Relationship Id="rId506" Type="http://schemas.openxmlformats.org/officeDocument/2006/relationships/hyperlink" Target="https://twitter.com/#!/hoekschewaard_n/status/1087661506890788864" TargetMode="External" /><Relationship Id="rId507" Type="http://schemas.openxmlformats.org/officeDocument/2006/relationships/hyperlink" Target="https://twitter.com/#!/hoekschewaard_n/status/1087723246924038147" TargetMode="External" /><Relationship Id="rId508" Type="http://schemas.openxmlformats.org/officeDocument/2006/relationships/hyperlink" Target="https://twitter.com/#!/hoekschewaard_n/status/1087763589866446849" TargetMode="External" /><Relationship Id="rId509" Type="http://schemas.openxmlformats.org/officeDocument/2006/relationships/hyperlink" Target="https://api.twitter.com/1.1/geo/id/3095a52a41901e55.json" TargetMode="External" /><Relationship Id="rId510" Type="http://schemas.openxmlformats.org/officeDocument/2006/relationships/hyperlink" Target="https://api.twitter.com/1.1/geo/id/3095a52a41901e55.json" TargetMode="External" /><Relationship Id="rId511" Type="http://schemas.openxmlformats.org/officeDocument/2006/relationships/hyperlink" Target="https://api.twitter.com/1.1/geo/id/3095a52a41901e55.json" TargetMode="External" /><Relationship Id="rId512" Type="http://schemas.openxmlformats.org/officeDocument/2006/relationships/hyperlink" Target="https://api.twitter.com/1.1/geo/id/3095a52a41901e55.json" TargetMode="External" /><Relationship Id="rId513" Type="http://schemas.openxmlformats.org/officeDocument/2006/relationships/comments" Target="../comments1.xml" /><Relationship Id="rId514" Type="http://schemas.openxmlformats.org/officeDocument/2006/relationships/vmlDrawing" Target="../drawings/vmlDrawing1.vml" /><Relationship Id="rId515" Type="http://schemas.openxmlformats.org/officeDocument/2006/relationships/table" Target="../tables/table1.xml" /><Relationship Id="rId5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o2-hoekschewaard.nl/herdenking/2018-herdenkingsceremonie-veterans-day/" TargetMode="External" /><Relationship Id="rId2" Type="http://schemas.openxmlformats.org/officeDocument/2006/relationships/hyperlink" Target="https://wo2-hoekschewaard.nl/herdenking/2018-herdenkingsceremonie-veterans-day/" TargetMode="External" /><Relationship Id="rId3" Type="http://schemas.openxmlformats.org/officeDocument/2006/relationships/hyperlink" Target="https://hoekschewaard.vvd.nl/nieuws/32330/stichting-nu-dorpsheld-van-numansdorp" TargetMode="External" /><Relationship Id="rId4" Type="http://schemas.openxmlformats.org/officeDocument/2006/relationships/hyperlink" Target="https://indebuurt.nl/hoekschewaard/sinterklaas/openingstijden-van-het-sinterklaashuis-in-oud-beijerland~52661/?utm_source=twitter&amp;utm_medium=socialbuttons-top&amp;utm_campaign=sharing" TargetMode="External" /><Relationship Id="rId5" Type="http://schemas.openxmlformats.org/officeDocument/2006/relationships/hyperlink" Target="https://hoekschewaard.vvd.nl/info/2660/conny-verbaas-een-vitaal-centrum-met-haven" TargetMode="External" /><Relationship Id="rId6" Type="http://schemas.openxmlformats.org/officeDocument/2006/relationships/hyperlink" Target="https://hoekschewaard.vvd.nl/info/2661/ronald-schoffelmeer-op-historische-grond" TargetMode="External" /><Relationship Id="rId7" Type="http://schemas.openxmlformats.org/officeDocument/2006/relationships/hyperlink" Target="https://hoekschewaard.vvd.nl/nieuws/32412/conny-verbaas-nummer-10-stelt-zich-voor" TargetMode="External" /><Relationship Id="rId8" Type="http://schemas.openxmlformats.org/officeDocument/2006/relationships/hyperlink" Target="https://hoekschewaard.vvd.nl/mensen/7958/gert-jan-stapper" TargetMode="External" /><Relationship Id="rId9" Type="http://schemas.openxmlformats.org/officeDocument/2006/relationships/hyperlink" Target="https://hoekschewaard.vvd.nl/standpunten/6044/doen-initiatieven-in-de-dorpen" TargetMode="External" /><Relationship Id="rId10" Type="http://schemas.openxmlformats.org/officeDocument/2006/relationships/hyperlink" Target="https://indebuurt.nl/hoekschewaard/doen/fotos-kerstmarkt-in-oud-beijerland-en-dit-is-wat-we-hebben-gespot~53476/?utm_source=twitter&amp;utm_medium=tweet" TargetMode="External" /><Relationship Id="rId11" Type="http://schemas.openxmlformats.org/officeDocument/2006/relationships/hyperlink" Target="https://indebuurt.nl/hoekschewaard/doen/fotos-kerstmarkt-in-oud-beijerland-en-dit-is-wat-we-hebben-gespot~53476/?utm_source=twitter&amp;utm_medium=socialbuttons-bottom&amp;utm_campaign=sharing" TargetMode="External" /><Relationship Id="rId12" Type="http://schemas.openxmlformats.org/officeDocument/2006/relationships/hyperlink" Target="https://indebuurt.nl/hoekschewaard/wonen/er-komen-7-tiny-houses-in-oud-beijerland-dit-is-waar-en-wanneer~53698/?utm_source=dlvr.it&amp;utm_medium=twitter" TargetMode="External" /><Relationship Id="rId13" Type="http://schemas.openxmlformats.org/officeDocument/2006/relationships/hyperlink" Target="https://indebuurt.nl/hoekschewaard/wonen/er-komen-7-tiny-houses-in-oud-beijerland-dit-is-waar-en-wanneer~53698/?utm_source=twitter&amp;utm_medium=socialbuttons-bottom&amp;utm_campaign=sharing" TargetMode="External" /><Relationship Id="rId14" Type="http://schemas.openxmlformats.org/officeDocument/2006/relationships/hyperlink" Target="https://indebuurt.nl/hoekschewaard/genieten-van-hoeksche-waard/tof-wij-hebben-een-joris-kerstboom~53783/?utm_source=twitter&amp;utm_medium=socialbuttons-top&amp;utm_campaign=sharing" TargetMode="External" /><Relationship Id="rId15" Type="http://schemas.openxmlformats.org/officeDocument/2006/relationships/hyperlink" Target="https://www.ad.nl/hoeksche-waard/langgekoesterde-wens-van-gemeente-oud-beijerland-komt-uit~aecd02db/" TargetMode="External" /><Relationship Id="rId16" Type="http://schemas.openxmlformats.org/officeDocument/2006/relationships/hyperlink" Target="https://www.hoekschnieuws.nl/2018/11/12/aanrijding-tussen-fietser-en-auto-op-de-sabinarotonde-in-oud-beijerland/" TargetMode="External" /><Relationship Id="rId17" Type="http://schemas.openxmlformats.org/officeDocument/2006/relationships/hyperlink" Target="https://www.hoekschnieuws.nl/2019/01/02/lezing-muziek-en-het-brein-in-de-bibliotheek-van-oud-beijerland/" TargetMode="External" /><Relationship Id="rId18" Type="http://schemas.openxmlformats.org/officeDocument/2006/relationships/hyperlink" Target="https://indebuurt.nl/hoekschewaard/nieuws/de-oude-rabo-in-oud-beijerland-wordt-gesloopt-en-dit-komt-er-voor-terug~53842/?utm_source=twitter&amp;utm_medium=tweet" TargetMode="External" /><Relationship Id="rId19" Type="http://schemas.openxmlformats.org/officeDocument/2006/relationships/hyperlink" Target="https://indebuurt.nl/hoekschewaard/bedrijvigheid/het-verhaal-van-deze-oliegigant-begon-in-oud-beijerland~54751/?utm_source=twitter&amp;utm_medium=tweet" TargetMode="External" /><Relationship Id="rId20" Type="http://schemas.openxmlformats.org/officeDocument/2006/relationships/hyperlink" Target="https://indebuurt.nl/hoekschewaard/wonen/8-x-leuke-huizen-in-oud-beijerland-die-nu-te-koop-staan~52148/?utm_source=twitter&amp;utm_medium=tweet" TargetMode="External" /><Relationship Id="rId21" Type="http://schemas.openxmlformats.org/officeDocument/2006/relationships/hyperlink" Target="https://indebuurt.nl/hoekschewaard/nieuws/de-oude-rabo-in-oud-beijerland-wordt-gesloopt-en-dit-komt-er-voor-terug~53842/?utm_source=twitter&amp;utm_medium=socialbuttons-top&amp;utm_campaign=sharing" TargetMode="External" /><Relationship Id="rId22" Type="http://schemas.openxmlformats.org/officeDocument/2006/relationships/hyperlink" Target="https://indebuurt.nl/hoekschewaard/nieuws/tof-in-oud-beijerland-opent-een-verzamelplaats-voor-mensen-met-een-creatief-beroep~54896/?utm_source=twitter&amp;utm_medium=socialbuttons-top&amp;utm_campaign=sharing" TargetMode="External" /><Relationship Id="rId23" Type="http://schemas.openxmlformats.org/officeDocument/2006/relationships/hyperlink" Target="https://indebuurt.nl/hoekschewaard/hoeksche-waarders/favorieten-van/leuk-volgens-jolanda-leff-in-oud-beijerland-is-mijn-favoriete-restaurant~52108/?utm_source=twitter&amp;utm_medium=tweet" TargetMode="External" /><Relationship Id="rId24" Type="http://schemas.openxmlformats.org/officeDocument/2006/relationships/hyperlink" Target="https://indebuurt.nl/hoekschewaard/wonen/8-x-leuke-huizen-in-oud-beijerland-die-nu-te-koop-staan~52148/?utm_source=twitter&amp;utm_medium=tweet" TargetMode="External" /><Relationship Id="rId25" Type="http://schemas.openxmlformats.org/officeDocument/2006/relationships/hyperlink" Target="https://indebuurt.nl/hoekschewaard/winkelen/snik-deze-kledingwinkel-in-oud-beijerland-stopt-er-mee-en-geeft-korting~52490/?utm_source=twitter&amp;utm_medium=tweet" TargetMode="External" /><Relationship Id="rId26" Type="http://schemas.openxmlformats.org/officeDocument/2006/relationships/hyperlink" Target="https://indebuurt.nl/hoekschewaard/sinterklaas/openingstijden-van-het-sinterklaashuis-in-oud-beijerland~52661/?utm_source=twitter&amp;utm_medium=tweet" TargetMode="External" /><Relationship Id="rId27" Type="http://schemas.openxmlformats.org/officeDocument/2006/relationships/hyperlink" Target="https://indebuurt.nl/hoekschewaard/nieuws/de-opbouw-van-de-ijsbaan-in-oud-beijerland-begon-vandaag~52998/?utm_source=twitter&amp;utm_medium=tweet" TargetMode="External" /><Relationship Id="rId28" Type="http://schemas.openxmlformats.org/officeDocument/2006/relationships/hyperlink" Target="https://indebuurt.nl/hoekschewaard/doen/kerstmarkt-in-oud-beijerland-dit-is-handig-om-te-weten~53171/?utm_source=twitter&amp;utm_medium=tweet" TargetMode="External" /><Relationship Id="rId29" Type="http://schemas.openxmlformats.org/officeDocument/2006/relationships/hyperlink" Target="https://indebuurt.nl/hoekschewaard/gemeente/oud-beijerland-heeft-3-nieuwe-straatnamen-nodig~53227/?utm_source=twitter&amp;utm_medium=tweet" TargetMode="External" /><Relationship Id="rId30" Type="http://schemas.openxmlformats.org/officeDocument/2006/relationships/hyperlink" Target="https://indebuurt.nl/hoekschewaard/doen/wil-je-schaatsen-handige-info-over-de-ijsbaan-in-oud-beijerland-op-een-rij~53184/?utm_source=twitter&amp;utm_medium=tweet" TargetMode="External" /><Relationship Id="rId31" Type="http://schemas.openxmlformats.org/officeDocument/2006/relationships/hyperlink" Target="https://indebuurt.nl/hoekschewaard/doen/fotos-kerstmarkt-in-oud-beijerland-en-dit-is-wat-we-hebben-gespot~53476/?utm_source=twitter&amp;utm_medium=tweet" TargetMode="External" /><Relationship Id="rId32" Type="http://schemas.openxmlformats.org/officeDocument/2006/relationships/hyperlink" Target="https://indebuurt.nl/hoekschewaard/wonen/er-komen-7-tiny-houses-in-oud-beijerland-dit-is-waar-en-wanneer~53698/?utm_source=twitter&amp;utm_medium=tweet" TargetMode="External" /><Relationship Id="rId33" Type="http://schemas.openxmlformats.org/officeDocument/2006/relationships/hyperlink" Target="https://indebuurt.nl/hoekschewaard/genieten-van-hoeksche-waard/tof-wij-hebben-een-joris-kerstboom~53783/?utm_source=twitter&amp;utm_medium=tweet" TargetMode="External" /><Relationship Id="rId34" Type="http://schemas.openxmlformats.org/officeDocument/2006/relationships/hyperlink" Target="https://indebuurt.nl/hoekschewaard/nieuws/de-oude-rabo-in-oud-beijerland-wordt-gesloopt-en-dit-komt-er-voor-terug~53842/?utm_source=twitter&amp;utm_medium=tweet" TargetMode="External" /><Relationship Id="rId35" Type="http://schemas.openxmlformats.org/officeDocument/2006/relationships/hyperlink" Target="https://indebuurt.nl/hoekschewaard/hoeksche-waarders/maria-is-ijsmeester-en-leert-kinderen-in-een-half-uur-schaatsen~53741/?utm_source=twitter&amp;utm_medium=tweet" TargetMode="External" /><Relationship Id="rId36" Type="http://schemas.openxmlformats.org/officeDocument/2006/relationships/hyperlink" Target="https://indebuurt.nl/hoekschewaard/doen/laatste-kans-de-ijsbaan-in-oud-beijerland-gaat-binnenkort-dicht~54430/?utm_source=twitter&amp;utm_medium=tweet" TargetMode="External" /><Relationship Id="rId37" Type="http://schemas.openxmlformats.org/officeDocument/2006/relationships/hyperlink" Target="https://indebuurt.nl/hoekschewaard/bedrijvigheid/het-verhaal-van-deze-oliegigant-begon-in-oud-beijerland~54751/?utm_source=twitter&amp;utm_medium=tweet" TargetMode="External" /><Relationship Id="rId38" Type="http://schemas.openxmlformats.org/officeDocument/2006/relationships/hyperlink" Target="https://indebuurt.nl/hoekschewaard/nieuws/tof-in-oud-beijerland-opent-een-verzamelplaats-voor-mensen-met-een-creatief-beroep~54896/?utm_source=twitter&amp;utm_medium=tweet" TargetMode="External" /><Relationship Id="rId39" Type="http://schemas.openxmlformats.org/officeDocument/2006/relationships/hyperlink" Target="https://indebuurt.nl/hoekschewaard/nieuws/tof-in-oud-beijerland-opent-een-verzamelplaats-voor-mensen-met-een-creatief-beroep~54896/?utm_source=twitter&amp;utm_medium=tweet" TargetMode="External" /><Relationship Id="rId40" Type="http://schemas.openxmlformats.org/officeDocument/2006/relationships/hyperlink" Target="https://www.hoekschewaard.nl/nl/nieuws/kerstmarkt-in-oud-beijerland/2903" TargetMode="External" /><Relationship Id="rId41" Type="http://schemas.openxmlformats.org/officeDocument/2006/relationships/hyperlink" Target="https://www.hoekschewaard.nl/nl/nieuws/start-cursus-eerste-hulp-aan-kinderen-in-oud-beijerland/2992" TargetMode="External" /><Relationship Id="rId42" Type="http://schemas.openxmlformats.org/officeDocument/2006/relationships/hyperlink" Target="https://www.hoekschewaard.nl/nl/nieuws/dames-dvo-uit-oud-beijerland-zijn-het-nieuwe-jaar-goed-gestart/3018" TargetMode="External" /><Relationship Id="rId43" Type="http://schemas.openxmlformats.org/officeDocument/2006/relationships/hyperlink" Target="https://drimble.nl/regio/zuid-holland/hoeksche-waard/55404235/stichting-nu-uitgeroepen-tot-de-dorpsheld-van-numansdorp.html" TargetMode="External" /><Relationship Id="rId44" Type="http://schemas.openxmlformats.org/officeDocument/2006/relationships/hyperlink" Target="https://drimble.nl/regio/zuid-holland/hoeksche-waard/55419024/ondertekening-intentieverklaring-multifunctionele-accommodatie-boezem-co.html" TargetMode="External" /><Relationship Id="rId45" Type="http://schemas.openxmlformats.org/officeDocument/2006/relationships/hyperlink" Target="https://drimble.nl/regio/zuid-holland/hoeksche-waard/55501762/progressief-hw-maak-ijsbaan-gratis-voor-iedereen.html" TargetMode="External" /><Relationship Id="rId46" Type="http://schemas.openxmlformats.org/officeDocument/2006/relationships/hyperlink" Target="https://drimble.nl/regio/zuid-holland/hoeksche-waard/55515593/minister-carola-schouten-serieus-tussen-het-fruit-olijk-op-het-schoolplein.html" TargetMode="External" /><Relationship Id="rId47" Type="http://schemas.openxmlformats.org/officeDocument/2006/relationships/hyperlink" Target="https://drimble.nl/regio/zuid-holland/hoeksche-waard/55601259/drie-nieuwe-winkels-in-voorwinden-pand.html" TargetMode="External" /><Relationship Id="rId48" Type="http://schemas.openxmlformats.org/officeDocument/2006/relationships/hyperlink" Target="https://drimble.nl/regio/zuid-holland/hoeksche-waard/55616421/luchtoorlog-monument-in-oud-beijerland-opgeknapt.html" TargetMode="External" /><Relationship Id="rId49" Type="http://schemas.openxmlformats.org/officeDocument/2006/relationships/hyperlink" Target="https://drimble.nl/regio/zuid-holland/hoeksche-waard/55631731/nationale-vlaggen-als-eerbetoon-gesneuvelde-piloten-in-de-tweede-wereldoorlog.html" TargetMode="External" /><Relationship Id="rId50" Type="http://schemas.openxmlformats.org/officeDocument/2006/relationships/hyperlink" Target="https://drimble.nl/regio/zuid-holland/hoeksche-waard/55680325/akkerbouw-en-duurzaamheid-hoe-zit-dat-precies.html" TargetMode="External" /><Relationship Id="rId51" Type="http://schemas.openxmlformats.org/officeDocument/2006/relationships/hyperlink" Target="https://drimble.nl/regio/zuid-holland/hoeksche-waard/55683931/jongeren-kiezen-6-partijen-uit-voor-het-jongerendebat-hoeksche-waard-6-partijen-mogen-niet-mee-doen-cromstrijen-98-hw-gaf-geen.html" TargetMode="External" /><Relationship Id="rId52" Type="http://schemas.openxmlformats.org/officeDocument/2006/relationships/hyperlink" Target="https://drimble.nl/regio/zuid-holland/hoeksche-waard/55686750/auto-te-water-aan-de-hbs-laan-in-oud-beijerland.html" TargetMode="External" /><Relationship Id="rId53" Type="http://schemas.openxmlformats.org/officeDocument/2006/relationships/hyperlink" Target="https://drimble.nl/regio/zuid-holland/hoeksche-waard/55707060/kranslegging-tijdens-herdenking-bij-het-luchtoorlog-hoeksche-waard-40-45-monument.html" TargetMode="External" /><Relationship Id="rId54" Type="http://schemas.openxmlformats.org/officeDocument/2006/relationships/hyperlink" Target="https://drimble.nl/regio/zuid-holland/hoeksche-waard/55774067/politie-controleert-op-drugs-en-vuurwerk-op-willem-van-oranje-en-actief-college.html" TargetMode="External" /><Relationship Id="rId55" Type="http://schemas.openxmlformats.org/officeDocument/2006/relationships/hyperlink" Target="https://drimble.nl/regio/zuid-holland/hoeksche-waard/55793310/vvd-wil-taxis-en-groepsvervoer-over-busbaan-n217-laten-rijden.html" TargetMode="External" /><Relationship Id="rId56" Type="http://schemas.openxmlformats.org/officeDocument/2006/relationships/hyperlink" Target="https://drimble.nl/regio/zuid-holland/hoeksche-waard/55797718/informatieavond-ijsbaan-oud-beijerland.html" TargetMode="External" /><Relationship Id="rId57" Type="http://schemas.openxmlformats.org/officeDocument/2006/relationships/hyperlink" Target="https://drimble.nl/regio/zuid-holland/hoeksche-waard/55839501/ijsbaan-oud-beijerland-is-de-halve-kerstvakantie-gratis.html" TargetMode="External" /><Relationship Id="rId58" Type="http://schemas.openxmlformats.org/officeDocument/2006/relationships/hyperlink" Target="https://drimble.nl/regio/zuid-holland/hoeksche-waard/55843575/hoeksche-waard-naar-de-stembus-wie-wil-wat.html" TargetMode="External" /><Relationship Id="rId59" Type="http://schemas.openxmlformats.org/officeDocument/2006/relationships/hyperlink" Target="https://drimble.nl/regio/zuid-holland/hoeksche-waard/55847035/sinterklaas-morgen-al-in-vier-dorpen.html" TargetMode="External" /><Relationship Id="rId60" Type="http://schemas.openxmlformats.org/officeDocument/2006/relationships/hyperlink" Target="https://drimble.nl/regio/zuid-holland/hoeksche-waard/55874195/intocht-sinterklaas-in-oud-beijerland-geslaagd.html" TargetMode="External" /><Relationship Id="rId61" Type="http://schemas.openxmlformats.org/officeDocument/2006/relationships/hyperlink" Target="https://drimble.nl/regio/zuid-holland/hoeksche-waard/55888523/inbreker-aangehouden-in-buurtschap-zinkweg-nabij-oud-beijerland.html" TargetMode="External" /><Relationship Id="rId62" Type="http://schemas.openxmlformats.org/officeDocument/2006/relationships/hyperlink" Target="https://drimble.nl/regio/zuid-holland/hoeksche-waard/55907101/saxofonist-julian-17-wint-twee-awards.html" TargetMode="External" /><Relationship Id="rId63" Type="http://schemas.openxmlformats.org/officeDocument/2006/relationships/hyperlink" Target="https://drimble.nl/regio/zuid-holland/hoeksche-waard/55937393/kees-van-pelt-van-christenunie-hoeksche-waard-roken-rondom-sportvelden-moet-snel-verboden-worden.html" TargetMode="External" /><Relationship Id="rId64" Type="http://schemas.openxmlformats.org/officeDocument/2006/relationships/hyperlink" Target="https://drimble.nl/regio/zuid-holland/hoeksche-waard/55960685/n217-tussen-oud-beijerland-en-puttershoek-is-dicht-vanwege-een-ongeluk.html" TargetMode="External" /><Relationship Id="rId65" Type="http://schemas.openxmlformats.org/officeDocument/2006/relationships/hyperlink" Target="https://drimble.nl/regio/zuid-holland/hoeksche-waard/55973226/woonwagenbewoners-in-oud-beijerland-willen-vaste-standplaats.html" TargetMode="External" /><Relationship Id="rId66" Type="http://schemas.openxmlformats.org/officeDocument/2006/relationships/hyperlink" Target="https://drimble.nl/regio/zuid-holland/hoeksche-waard/56002138/grote-streetart-expositie-oud-beijerland.html" TargetMode="External" /><Relationship Id="rId67" Type="http://schemas.openxmlformats.org/officeDocument/2006/relationships/hyperlink" Target="https://drimble.nl/regio/zuid-holland/hoeksche-waard/56003303/wim-de-kievit-nieuwe-dichter-hoeksche-waard.html" TargetMode="External" /><Relationship Id="rId68" Type="http://schemas.openxmlformats.org/officeDocument/2006/relationships/hyperlink" Target="https://drimble.nl/regio/zuid-holland/hoeksche-waard/56082231/groenteboer-kees-geeft-na-50-jaar-het-stokje-door.html" TargetMode="External" /><Relationship Id="rId69" Type="http://schemas.openxmlformats.org/officeDocument/2006/relationships/hyperlink" Target="https://drimble.nl/regio/zuid-holland/hoeksche-waard/56116091/wim-de-kievit-76-is-uitgeroepen-tot-dichter-van-de-hoeksche-waard.html" TargetMode="External" /><Relationship Id="rId70" Type="http://schemas.openxmlformats.org/officeDocument/2006/relationships/hyperlink" Target="https://drimble.nl/regio/zuid-holland/hoeksche-waard/56124287/koninklijke-onderscheiding-hugo-crucq-uit-oud-beijerland-benoemd-tot-lid-in-de-orde-van-oranje-nassau.html" TargetMode="External" /><Relationship Id="rId71" Type="http://schemas.openxmlformats.org/officeDocument/2006/relationships/hyperlink" Target="https://drimble.nl/regio/zuid-holland/hoeksche-waard/56132218/afval-naast-de-prullenbak-uur-werken-als-bekeuring.html" TargetMode="External" /><Relationship Id="rId72" Type="http://schemas.openxmlformats.org/officeDocument/2006/relationships/hyperlink" Target="https://drimble.nl/regio/zuid-holland/hoeksche-waard/56304170/kerstmarkt-in-oud-beijerland.html" TargetMode="External" /><Relationship Id="rId73" Type="http://schemas.openxmlformats.org/officeDocument/2006/relationships/hyperlink" Target="https://drimble.nl/regio/zuid-holland/hoeksche-waard/56313749/warme-kerst-in-de-bibliotheek-met-joris-kerstboom.html" TargetMode="External" /><Relationship Id="rId74" Type="http://schemas.openxmlformats.org/officeDocument/2006/relationships/hyperlink" Target="https://drimble.nl/regio/zuid-holland/hoeksche-waard/56374788/ook-hoogtij-in-oud-beijerland.html" TargetMode="External" /><Relationship Id="rId75" Type="http://schemas.openxmlformats.org/officeDocument/2006/relationships/hyperlink" Target="https://drimble.nl/regio/zuid-holland/hoeksche-waard/56389340/speciale-kerstactie-vanuit-natuurbezoekerscentrum-klein-profijt-in-oud-beijerland-op-tweede-kerstdag.html" TargetMode="External" /><Relationship Id="rId76" Type="http://schemas.openxmlformats.org/officeDocument/2006/relationships/hyperlink" Target="https://drimble.nl/regio/zuid-holland/hoeksche-waard/56411431/oud-beijerland-reikt-laatste-vrijwilligersspelden-uit.html" TargetMode="External" /><Relationship Id="rId77" Type="http://schemas.openxmlformats.org/officeDocument/2006/relationships/hyperlink" Target="https://drimble.nl/regio/zuid-holland/hoeksche-waard/56421827/bewonersavond-energie-besparen-zoomwijck-oud-beijerland-groot-succes.html" TargetMode="External" /><Relationship Id="rId78" Type="http://schemas.openxmlformats.org/officeDocument/2006/relationships/hyperlink" Target="https://drimble.nl/regio/zuid-holland/hoeksche-waard/56466244/boom-vol-boodschappen-met-kerstgedachten.html" TargetMode="External" /><Relationship Id="rId79" Type="http://schemas.openxmlformats.org/officeDocument/2006/relationships/hyperlink" Target="https://drimble.nl/regio/zuid-holland/hoeksche-waard/56475692/bewoners-blij-er-komt-voorlopig-geen-fietsbrug-in-oud-bijerland.html" TargetMode="External" /><Relationship Id="rId80" Type="http://schemas.openxmlformats.org/officeDocument/2006/relationships/hyperlink" Target="https://drimble.nl/regio/zuid-holland/hoeksche-waard/56479691/twee-gewonden-na-ongeval-n217.html" TargetMode="External" /><Relationship Id="rId81" Type="http://schemas.openxmlformats.org/officeDocument/2006/relationships/hyperlink" Target="https://drimble.nl/regio/zuid-holland/hoeksche-waard/56488481/aurelie-van-kleef-uit-mijnsheerenland-winnaar-spijkerbroekactie.html" TargetMode="External" /><Relationship Id="rId82" Type="http://schemas.openxmlformats.org/officeDocument/2006/relationships/hyperlink" Target="https://drimble.nl/regio/zuid-holland/hoeksche-waard/56534292/15e-en-laatste-vrijwilligersprijs-van-oud-beijerland-uitgereikt.html" TargetMode="External" /><Relationship Id="rId83" Type="http://schemas.openxmlformats.org/officeDocument/2006/relationships/hyperlink" Target="https://drimble.nl/regio/zuid-holland/hoeksche-waard/56535211/honderden-kerstmannen-rennen-santa-run.html" TargetMode="External" /><Relationship Id="rId84" Type="http://schemas.openxmlformats.org/officeDocument/2006/relationships/hyperlink" Target="https://drimble.nl/regio/zuid-holland/hoeksche-waard/56539544/zo-moet-er-een-einde-komen-aan-gestuntel-op-vierwiekenplein.html" TargetMode="External" /><Relationship Id="rId85" Type="http://schemas.openxmlformats.org/officeDocument/2006/relationships/hyperlink" Target="https://drimble.nl/regio/zuid-holland/hoeksche-waard/56548946/hoe-de-tiny-woonwijk-in-oud-beijerland-eruit-komt-te-zien.html" TargetMode="External" /><Relationship Id="rId86" Type="http://schemas.openxmlformats.org/officeDocument/2006/relationships/hyperlink" Target="https://drimble.nl/regio/zuid-holland/hoeksche-waard/56550994/huizen-en-horeca-op-oude-mebin-terrein.html" TargetMode="External" /><Relationship Id="rId87" Type="http://schemas.openxmlformats.org/officeDocument/2006/relationships/hyperlink" Target="https://drimble.nl/regio/zuid-holland/hoeksche-waard/56553733/doorkomstcomite-roparun-schenkt-duizenden-euros-aan-zieke-ouders.html" TargetMode="External" /><Relationship Id="rId88" Type="http://schemas.openxmlformats.org/officeDocument/2006/relationships/hyperlink" Target="https://drimble.nl/regio/zuid-holland/hoeksche-waard/56555683/start-nieuwbouwontwikkeling-wonen-wandelen-en-genieten-aan-het-spuifront.html" TargetMode="External" /><Relationship Id="rId89" Type="http://schemas.openxmlformats.org/officeDocument/2006/relationships/hyperlink" Target="https://drimble.nl/regio/zuid-holland/hoeksche-waard/56555684/naturalisaties-in-oud-beijerland.html" TargetMode="External" /><Relationship Id="rId90" Type="http://schemas.openxmlformats.org/officeDocument/2006/relationships/hyperlink" Target="https://drimble.nl/regio/zuid-holland/hoeksche-waard/56556261/het-doorkomstcomite-roparun-oud-beijerland-schenkt-12500-aan-stichting-droomdag.html" TargetMode="External" /><Relationship Id="rId91" Type="http://schemas.openxmlformats.org/officeDocument/2006/relationships/hyperlink" Target="https://drimble.nl/regio/zuid-holland/hoeksche-waard/56566589/cheque-van-roparun-voor-stichting-droomdag.html" TargetMode="External" /><Relationship Id="rId92" Type="http://schemas.openxmlformats.org/officeDocument/2006/relationships/hyperlink" Target="https://drimble.nl/regio/zuid-holland/hoeksche-waard/56593049/osv-oud-beijerland-ook-op-finaleavond-zaalvoetbaltoernooi.html" TargetMode="External" /><Relationship Id="rId93" Type="http://schemas.openxmlformats.org/officeDocument/2006/relationships/hyperlink" Target="https://drimble.nl/regio/zuid-holland/hoeksche-waard/56600215/geen-vuurwerkvrije-zones-in-spuidorp.html" TargetMode="External" /><Relationship Id="rId94" Type="http://schemas.openxmlformats.org/officeDocument/2006/relationships/hyperlink" Target="https://drimble.nl/regio/zuid-holland/hoeksche-waard/56606456/nu-al-meer-dan-7000-bezoekers-op-ijsbaan.html" TargetMode="External" /><Relationship Id="rId95" Type="http://schemas.openxmlformats.org/officeDocument/2006/relationships/hyperlink" Target="https://drimble.nl/regio/zuid-holland/hoeksche-waard/56621502/kerstboom-in-oud-beijerlandse-bieb-steeds-voller-met-wensen.html" TargetMode="External" /><Relationship Id="rId96" Type="http://schemas.openxmlformats.org/officeDocument/2006/relationships/hyperlink" Target="https://drimble.nl/regio/zuid-holland/hoeksche-waard/56625117/hoofdlijnenakkoord-getekend-voor-de-ontwikkeling-van-stougjesdijk-oost-voor-bouw-van-1500-tot-2000-woningen.html" TargetMode="External" /><Relationship Id="rId97" Type="http://schemas.openxmlformats.org/officeDocument/2006/relationships/hyperlink" Target="https://drimble.nl/regio/zuid-holland/hoeksche-waard/56626338/installatiebedrijf-da-vermaas-uit-oud-beijerland-overgenomen-door-van-rennes-elektro-installatietechniek.html" TargetMode="External" /><Relationship Id="rId98" Type="http://schemas.openxmlformats.org/officeDocument/2006/relationships/hyperlink" Target="https://drimble.nl/regio/zuid-holland/hoeksche-waard/56627393/servicepunten-gemeente-hoeksche-waard-vanaf-8-januari-geopend.html" TargetMode="External" /><Relationship Id="rId99" Type="http://schemas.openxmlformats.org/officeDocument/2006/relationships/hyperlink" Target="https://drimble.nl/regio/zuid-holland/hoeksche-waard/56628373/servicepunten-gemeente-hoeksche-waard-vanaf-8-januari-geopend.html" TargetMode="External" /><Relationship Id="rId100" Type="http://schemas.openxmlformats.org/officeDocument/2006/relationships/hyperlink" Target="https://drimble.nl/regio/zuid-holland/hoeksche-waard/56636180/in-het-oude-rabobank-gebouw-in-oud-beijerland-komen-44-apartementen.html" TargetMode="External" /><Relationship Id="rId101" Type="http://schemas.openxmlformats.org/officeDocument/2006/relationships/hyperlink" Target="https://drimble.nl/regio/zuid-holland/hoeksche-waard/56719450/bewoners-rembrandt-in-oud-beijerland-krijgen-kachel.html" TargetMode="External" /><Relationship Id="rId102" Type="http://schemas.openxmlformats.org/officeDocument/2006/relationships/hyperlink" Target="https://drimble.nl/regio/zuid-holland/hoeksche-waard/56724889/werkzaamheden-a29-bergen-op-zoom-rotterdam-van-oud-beijerland-naar-barendrecht-dit-weekend.html" TargetMode="External" /><Relationship Id="rId103" Type="http://schemas.openxmlformats.org/officeDocument/2006/relationships/hyperlink" Target="https://drimble.nl/regio/zuid-holland/hoeksche-waard/56730232/ontwerp-nieuwe-ambtsketen-gemeente-hoeksche-waard-in-handen-van-els-en-pieter-jan-in-t-veld-van-in-t-veld-partners.html" TargetMode="External" /><Relationship Id="rId104" Type="http://schemas.openxmlformats.org/officeDocument/2006/relationships/hyperlink" Target="https://drimble.nl/regio/zuid-holland/hoeksche-waard/56735122/hoeksewaard-op-1-januari-gefuseerd.html" TargetMode="External" /><Relationship Id="rId105" Type="http://schemas.openxmlformats.org/officeDocument/2006/relationships/hyperlink" Target="https://drimble.nl/regio/zuid-holland/hoeksche-waard/56735124/hoeksewaard-op-1-januari-gefuseerd.html" TargetMode="External" /><Relationship Id="rId106" Type="http://schemas.openxmlformats.org/officeDocument/2006/relationships/hyperlink" Target="https://drimble.nl/regio/zuid-holland/hoeksche-waard/56741955/kacheltjes-voor-bewoners-van-woongebouw-rembrandt.html" TargetMode="External" /><Relationship Id="rId107" Type="http://schemas.openxmlformats.org/officeDocument/2006/relationships/hyperlink" Target="https://drimble.nl/regio/zuid-holland/hoeksche-waard/56781432/woninginbraken-in-numansdorp-en-oud-beijerland.html" TargetMode="External" /><Relationship Id="rId108" Type="http://schemas.openxmlformats.org/officeDocument/2006/relationships/hyperlink" Target="https://drimble.nl/regio/zuid-holland/hoeksche-waard/56801619/mourik-nieuwjaarsloop-bij-av-spirit.html" TargetMode="External" /><Relationship Id="rId109" Type="http://schemas.openxmlformats.org/officeDocument/2006/relationships/hyperlink" Target="https://drimble.nl/regio/zuid-holland/hoeksche-waard/56832246/zonnepanelen-en-warmtepomp-alle-woningen-spuifront-duurzaam.html" TargetMode="External" /><Relationship Id="rId110" Type="http://schemas.openxmlformats.org/officeDocument/2006/relationships/hyperlink" Target="https://drimble.nl/regio/zuid-holland/hoeksche-waard/56839514/projecties-van-van-gogh-op-straat-in-oud-beijerland.html" TargetMode="External" /><Relationship Id="rId111" Type="http://schemas.openxmlformats.org/officeDocument/2006/relationships/hyperlink" Target="https://drimble.nl/regio/zuid-holland/hoeksche-waard/56848260/ouders-van-autistische-pepijn-18-zitten-met-handen-in-het-haar-hij-is-een-gevaar-voor-zichzelf-en-zijn-omgeving.html" TargetMode="External" /><Relationship Id="rId112" Type="http://schemas.openxmlformats.org/officeDocument/2006/relationships/hyperlink" Target="https://drimble.nl/regio/zuid-holland/hoeksche-waard/56852780/gemeenteraad-hoeksche-waard-verre-van-eensgezind-van-start.html" TargetMode="External" /><Relationship Id="rId113" Type="http://schemas.openxmlformats.org/officeDocument/2006/relationships/hyperlink" Target="https://drimble.nl/regio/zuid-holland/hoeksche-waard/56881124/gratis-fit-test-voor-senioren-in-puttershoek-oud-beijerland-en-numansdorp.html" TargetMode="External" /><Relationship Id="rId114" Type="http://schemas.openxmlformats.org/officeDocument/2006/relationships/hyperlink" Target="https://drimble.nl/regio/zuid-holland/hoeksche-waard/56886961/nieuwe-te-koop-staande-woning-in-oud-beijerland-05-01-2019.html" TargetMode="External" /><Relationship Id="rId115" Type="http://schemas.openxmlformats.org/officeDocument/2006/relationships/hyperlink" Target="https://drimble.nl/regio/zuid-holland/hoeksche-waard/56893414/oud-beijerland-bindt-voor-de-allerlaatste-keer-de-schaatsen-onder.html" TargetMode="External" /><Relationship Id="rId116" Type="http://schemas.openxmlformats.org/officeDocument/2006/relationships/hyperlink" Target="https://drimble.nl/regio/zuid-holland/hoeksche-waard/57026914/grote-puinhoop-voor-papiercontainers-van-sho-dit-kan-zo-niet-langer.html" TargetMode="External" /><Relationship Id="rId117" Type="http://schemas.openxmlformats.org/officeDocument/2006/relationships/hyperlink" Target="https://drimble.nl/regio/zuid-holland/hoeksche-waard/57028095/vvv-oud-beijerland-verhuist-naar-molendijk.html" TargetMode="External" /><Relationship Id="rId118" Type="http://schemas.openxmlformats.org/officeDocument/2006/relationships/hyperlink" Target="https://drimble.nl/regio/zuid-holland/hoeksche-waard/57037320/nieuwe-te-koop-staande-woning-in-oud-beijerland-08-01-2019.html" TargetMode="External" /><Relationship Id="rId119" Type="http://schemas.openxmlformats.org/officeDocument/2006/relationships/hyperlink" Target="https://drimble.nl/regio/zuid-holland/hoeksche-waard/57050408/hoog-waterpeil-keersluizen-numansdorp-en-oud-beijerland-dicht.html" TargetMode="External" /><Relationship Id="rId120" Type="http://schemas.openxmlformats.org/officeDocument/2006/relationships/hyperlink" Target="https://drimble.nl/regio/zuid-holland/hoeksche-waard/57070736/veel-deelnemers-tijdens-de-mourik-nieuwjaarsloop.html" TargetMode="External" /><Relationship Id="rId121" Type="http://schemas.openxmlformats.org/officeDocument/2006/relationships/hyperlink" Target="https://drimble.nl/regio/zuid-holland/hoeksche-waard/57090978/van-nellefabriek-in-de-hoeksche-waard.html" TargetMode="External" /><Relationship Id="rId122" Type="http://schemas.openxmlformats.org/officeDocument/2006/relationships/hyperlink" Target="https://drimble.nl/regio/zuid-holland/hoeksche-waard/57095446/komt-er-een-van-nellefabriek-in-de-hoeksche-waard.html" TargetMode="External" /><Relationship Id="rId123" Type="http://schemas.openxmlformats.org/officeDocument/2006/relationships/hyperlink" Target="https://drimble.nl/regio/zuid-holland/hoeksche-waard/57104738/programmeren-is-de-nieuwe-taal-die-kinderen-wereldwijd-leren-spreken.html" TargetMode="External" /><Relationship Id="rId124" Type="http://schemas.openxmlformats.org/officeDocument/2006/relationships/hyperlink" Target="https://drimble.nl/regio/zuid-holland/hoeksche-waard/57126560/expositie-in-het-servicepunt-gemeente-hoeksche-waard-in-oud-beijerland-gemeentehuis-oud-beijerland.html" TargetMode="External" /><Relationship Id="rId125" Type="http://schemas.openxmlformats.org/officeDocument/2006/relationships/hyperlink" Target="https://drimble.nl/regio/zuid-holland/hoeksche-waard/57127330/zes-maanden-cel-voor-roemeense-dief-die-al-stelend-door-de-eu-trok.html" TargetMode="External" /><Relationship Id="rId126" Type="http://schemas.openxmlformats.org/officeDocument/2006/relationships/hyperlink" Target="https://drimble.nl/regio/zuid-holland/hoeksche-waard/57150746/van-beenprotheses-tot-kookboeken-leerlingen-actief-college-presenteren-hun-profielwerkstukken.html" TargetMode="External" /><Relationship Id="rId127" Type="http://schemas.openxmlformats.org/officeDocument/2006/relationships/hyperlink" Target="https://drimble.nl/regio/zuid-holland/hoeksche-waard/57151834/vier-nieuwe-te-koop-staande-woningen-in-oud-beijerland-13-01-2019.html" TargetMode="External" /><Relationship Id="rId128" Type="http://schemas.openxmlformats.org/officeDocument/2006/relationships/hyperlink" Target="https://drimble.nl/regio/zuid-holland/hoeksche-waard/57156338/stoeptegels-door-veertien-ruiten-van-actief-college-in-oud-beijerland.html" TargetMode="External" /><Relationship Id="rId129" Type="http://schemas.openxmlformats.org/officeDocument/2006/relationships/hyperlink" Target="https://drimble.nl/regio/zuid-holland/hoeksche-waard/57168647/twee-nieuwe-te-koop-staande-woningen-in-oud-beijerland-14-01-2019.html" TargetMode="External" /><Relationship Id="rId130" Type="http://schemas.openxmlformats.org/officeDocument/2006/relationships/hyperlink" Target="https://drimble.nl/regio/zuid-holland/hoeksche-waard/57177949/oud-beijerlander-ton-l-verdacht-van-doden-en-bestelen-mona-baartmans.html" TargetMode="External" /><Relationship Id="rId131" Type="http://schemas.openxmlformats.org/officeDocument/2006/relationships/hyperlink" Target="https://drimble.nl/regio/zuid-holland/hoeksche-waard/57238397/brand-boven-plafond-bij-pand-aan-de-oost-voorstraat-in-oud-beijerland.html" TargetMode="External" /><Relationship Id="rId132" Type="http://schemas.openxmlformats.org/officeDocument/2006/relationships/hyperlink" Target="https://drimble.nl/regio/zuid-holland/hoeksche-waard/57245052/nieuwe-te-koop-staande-woning-in-oud-beijerland-17-01-2019.html" TargetMode="External" /><Relationship Id="rId133" Type="http://schemas.openxmlformats.org/officeDocument/2006/relationships/hyperlink" Target="https://drimble.nl/regio/zuid-holland/hoeksche-waard/57249222/midden-in-de-nacht-sporten-waarom-niet.html" TargetMode="External" /><Relationship Id="rId134" Type="http://schemas.openxmlformats.org/officeDocument/2006/relationships/hyperlink" Target="https://drimble.nl/regio/zuid-holland/hoeksche-waard/57272101/vier-nieuwe-te-koop-staande-woningen-in-oud-beijerland-18-01-2019.html" TargetMode="External" /><Relationship Id="rId135" Type="http://schemas.openxmlformats.org/officeDocument/2006/relationships/hyperlink" Target="https://drimble.nl/regio/zuid-holland/hoeksche-waard/57277959/bestuurder-haalt-nat-pak-op-poortlaan-in-oud-beijerland.html" TargetMode="External" /><Relationship Id="rId136" Type="http://schemas.openxmlformats.org/officeDocument/2006/relationships/hyperlink" Target="https://drimble.nl/regio/zuid-holland/hoeksche-waard/57288992/mini-supermarkt-voedselbank-hoeksche-waard-schot-in-de-roos.html" TargetMode="External" /><Relationship Id="rId137" Type="http://schemas.openxmlformats.org/officeDocument/2006/relationships/hyperlink" Target="https://drimble.nl/regio/zuid-holland/hoeksche-waard/57355458/mollen-ruineren-gras-van-terrein-voetbalclub-sho.html" TargetMode="External" /><Relationship Id="rId138" Type="http://schemas.openxmlformats.org/officeDocument/2006/relationships/hyperlink" Target="https://drimble.nl/regio/zuid-holland/hoeksche-waard/57357737/brandweer-zoekt-met-warmtecamera-naar-brandhaard-in-supermarkt-oud-beijerland.html" TargetMode="External" /><Relationship Id="rId139" Type="http://schemas.openxmlformats.org/officeDocument/2006/relationships/hyperlink" Target="https://drimble.nl/regio/zuid-holland/hoeksche-waard/57362848/gasten-aan-tafel-in-de-open-hof.html" TargetMode="External" /><Relationship Id="rId140" Type="http://schemas.openxmlformats.org/officeDocument/2006/relationships/hyperlink" Target="https://drimble.nl/regio/zuid-holland/hoeksche-waard/57371192/wijkspreekuur-heeft-voortaan-bakkie-in-de-buurt.html" TargetMode="External" /><Relationship Id="rId141" Type="http://schemas.openxmlformats.org/officeDocument/2006/relationships/hyperlink" Target="https://drimble.nl/regio/zuid-holland/hoeksche-waard/57375740/druk-bezocht-intercultureel-diner-in-de-open-hof.html" TargetMode="External" /><Relationship Id="rId142" Type="http://schemas.openxmlformats.org/officeDocument/2006/relationships/hyperlink" Target="https://pbs.twimg.com/media/DrYgxphXQAAV9Q-.jpg" TargetMode="External" /><Relationship Id="rId143" Type="http://schemas.openxmlformats.org/officeDocument/2006/relationships/hyperlink" Target="https://pbs.twimg.com/media/DrYgxphXQAAV9Q-.jpg" TargetMode="External" /><Relationship Id="rId144" Type="http://schemas.openxmlformats.org/officeDocument/2006/relationships/hyperlink" Target="https://pbs.twimg.com/media/DrP0gv1XQAA0Y6F.jpg" TargetMode="External" /><Relationship Id="rId145" Type="http://schemas.openxmlformats.org/officeDocument/2006/relationships/hyperlink" Target="https://pbs.twimg.com/media/DsNmPerXgAAm5cf.jpg" TargetMode="External" /><Relationship Id="rId146" Type="http://schemas.openxmlformats.org/officeDocument/2006/relationships/hyperlink" Target="https://pbs.twimg.com/media/DsN0AnFXQAA-IEK.jpg" TargetMode="External" /><Relationship Id="rId147" Type="http://schemas.openxmlformats.org/officeDocument/2006/relationships/hyperlink" Target="https://pbs.twimg.com/media/DrunKjxXQAEPwDK.jpg" TargetMode="External" /><Relationship Id="rId148" Type="http://schemas.openxmlformats.org/officeDocument/2006/relationships/hyperlink" Target="https://pbs.twimg.com/media/Dr8ITWBWkAEFpf3.jpg" TargetMode="External" /><Relationship Id="rId149" Type="http://schemas.openxmlformats.org/officeDocument/2006/relationships/hyperlink" Target="https://pbs.twimg.com/media/DsioZ4lWoAA7Ppw.jpg" TargetMode="External" /><Relationship Id="rId150" Type="http://schemas.openxmlformats.org/officeDocument/2006/relationships/hyperlink" Target="https://pbs.twimg.com/media/Dt1vqVsWkAAhCnd.jpg" TargetMode="External" /><Relationship Id="rId151" Type="http://schemas.openxmlformats.org/officeDocument/2006/relationships/hyperlink" Target="https://pbs.twimg.com/media/Dun7pptXgAAvknI.jpg" TargetMode="External" /><Relationship Id="rId152" Type="http://schemas.openxmlformats.org/officeDocument/2006/relationships/hyperlink" Target="https://pbs.twimg.com/media/DwzEMktW0AIFub3.jpg" TargetMode="External" /><Relationship Id="rId153" Type="http://schemas.openxmlformats.org/officeDocument/2006/relationships/hyperlink" Target="https://pbs.twimg.com/media/DrPrf1XWwAAlEf3.jpg" TargetMode="External" /><Relationship Id="rId154" Type="http://schemas.openxmlformats.org/officeDocument/2006/relationships/hyperlink" Target="https://pbs.twimg.com/media/DrFwJmuXcAAR5lF.jpg" TargetMode="External" /><Relationship Id="rId155" Type="http://schemas.openxmlformats.org/officeDocument/2006/relationships/hyperlink" Target="https://pbs.twimg.com/media/DrPrf1XWwAAlEf3.jpg" TargetMode="External" /><Relationship Id="rId156" Type="http://schemas.openxmlformats.org/officeDocument/2006/relationships/hyperlink" Target="https://pbs.twimg.com/media/Dr4ZJ2WX4AE2dZO.jpg" TargetMode="External" /><Relationship Id="rId157" Type="http://schemas.openxmlformats.org/officeDocument/2006/relationships/hyperlink" Target="https://pbs.twimg.com/media/DsHGvcnX4AA59ji.jpg" TargetMode="External" /><Relationship Id="rId158" Type="http://schemas.openxmlformats.org/officeDocument/2006/relationships/hyperlink" Target="https://pbs.twimg.com/media/DstVmb0XgAEzZCG.jpg" TargetMode="External" /><Relationship Id="rId159" Type="http://schemas.openxmlformats.org/officeDocument/2006/relationships/hyperlink" Target="https://pbs.twimg.com/media/DtLSy-SWoAAkTT1.jpg" TargetMode="External" /><Relationship Id="rId160" Type="http://schemas.openxmlformats.org/officeDocument/2006/relationships/hyperlink" Target="https://pbs.twimg.com/media/DtUEjaDWwAE16BO.jpg" TargetMode="External" /><Relationship Id="rId161" Type="http://schemas.openxmlformats.org/officeDocument/2006/relationships/hyperlink" Target="https://pbs.twimg.com/media/DtkDuomWwAAOU7Z.jpg" TargetMode="External" /><Relationship Id="rId162" Type="http://schemas.openxmlformats.org/officeDocument/2006/relationships/hyperlink" Target="https://pbs.twimg.com/media/Dt1vqVsWkAAhCnd.jpg" TargetMode="External" /><Relationship Id="rId163" Type="http://schemas.openxmlformats.org/officeDocument/2006/relationships/hyperlink" Target="https://pbs.twimg.com/media/DuTN9pzWoAI09rF.jpg" TargetMode="External" /><Relationship Id="rId164" Type="http://schemas.openxmlformats.org/officeDocument/2006/relationships/hyperlink" Target="https://pbs.twimg.com/media/DuiXkKNW4AAyhk_.jpg" TargetMode="External" /><Relationship Id="rId165" Type="http://schemas.openxmlformats.org/officeDocument/2006/relationships/hyperlink" Target="https://pbs.twimg.com/media/Dun7pptXgAAvknI.jpg" TargetMode="External" /><Relationship Id="rId166" Type="http://schemas.openxmlformats.org/officeDocument/2006/relationships/hyperlink" Target="https://pbs.twimg.com/media/DusPHYnWwAAVmAr.jpg" TargetMode="External" /><Relationship Id="rId167" Type="http://schemas.openxmlformats.org/officeDocument/2006/relationships/hyperlink" Target="https://pbs.twimg.com/media/Dv-LUKqWwAE-V7z.jpg" TargetMode="External" /><Relationship Id="rId168" Type="http://schemas.openxmlformats.org/officeDocument/2006/relationships/hyperlink" Target="https://pbs.twimg.com/media/DwzEMktW0AIFub3.jpg" TargetMode="External" /><Relationship Id="rId169" Type="http://schemas.openxmlformats.org/officeDocument/2006/relationships/hyperlink" Target="https://pbs.twimg.com/media/Dw4TeheWsAAebnG.jpg" TargetMode="External" /><Relationship Id="rId170" Type="http://schemas.openxmlformats.org/officeDocument/2006/relationships/hyperlink" Target="https://pbs.twimg.com/media/DtwI1_FWwAA-qlq.jpg" TargetMode="External" /><Relationship Id="rId171" Type="http://schemas.openxmlformats.org/officeDocument/2006/relationships/hyperlink" Target="https://pbs.twimg.com/media/DwZp7sXXcAAoq9e.jpg" TargetMode="External" /><Relationship Id="rId172" Type="http://schemas.openxmlformats.org/officeDocument/2006/relationships/hyperlink" Target="https://pbs.twimg.com/media/DxCJNcRXgAAz4CS.jpg" TargetMode="External" /><Relationship Id="rId173" Type="http://schemas.openxmlformats.org/officeDocument/2006/relationships/hyperlink" Target="http://pbs.twimg.com/profile_images/864968876714545152/SzvXg9R9_normal.jpg" TargetMode="External" /><Relationship Id="rId174" Type="http://schemas.openxmlformats.org/officeDocument/2006/relationships/hyperlink" Target="https://pbs.twimg.com/media/DrYgxphXQAAV9Q-.jpg" TargetMode="External" /><Relationship Id="rId175" Type="http://schemas.openxmlformats.org/officeDocument/2006/relationships/hyperlink" Target="https://pbs.twimg.com/media/DrYgxphXQAAV9Q-.jpg" TargetMode="External" /><Relationship Id="rId176" Type="http://schemas.openxmlformats.org/officeDocument/2006/relationships/hyperlink" Target="http://pbs.twimg.com/profile_images/421351567321608193/J9wuhHtb_normal.jpeg" TargetMode="External" /><Relationship Id="rId177" Type="http://schemas.openxmlformats.org/officeDocument/2006/relationships/hyperlink" Target="http://pbs.twimg.com/profile_images/421351567321608193/J9wuhHtb_normal.jpeg" TargetMode="External" /><Relationship Id="rId178" Type="http://schemas.openxmlformats.org/officeDocument/2006/relationships/hyperlink" Target="http://pbs.twimg.com/profile_images/421351567321608193/J9wuhHtb_normal.jpeg" TargetMode="External" /><Relationship Id="rId179" Type="http://schemas.openxmlformats.org/officeDocument/2006/relationships/hyperlink" Target="https://pbs.twimg.com/media/DrP0gv1XQAA0Y6F.jpg" TargetMode="External" /><Relationship Id="rId180" Type="http://schemas.openxmlformats.org/officeDocument/2006/relationships/hyperlink" Target="http://pbs.twimg.com/profile_images/888395500227108865/PHQWzJ7U_normal.jpg" TargetMode="External" /><Relationship Id="rId181" Type="http://schemas.openxmlformats.org/officeDocument/2006/relationships/hyperlink" Target="http://pbs.twimg.com/profile_images/888395500227108865/PHQWzJ7U_normal.jpg" TargetMode="External" /><Relationship Id="rId182" Type="http://schemas.openxmlformats.org/officeDocument/2006/relationships/hyperlink" Target="http://pbs.twimg.com/profile_images/675593796583890944/1mevulh-_normal.jpg" TargetMode="External" /><Relationship Id="rId183" Type="http://schemas.openxmlformats.org/officeDocument/2006/relationships/hyperlink" Target="https://pbs.twimg.com/media/DsNmPerXgAAm5cf.jpg" TargetMode="External" /><Relationship Id="rId184" Type="http://schemas.openxmlformats.org/officeDocument/2006/relationships/hyperlink" Target="http://pbs.twimg.com/profile_images/1073554197147201537/2IVy8PNR_normal.jpg" TargetMode="External" /><Relationship Id="rId185" Type="http://schemas.openxmlformats.org/officeDocument/2006/relationships/hyperlink" Target="http://pbs.twimg.com/profile_images/3108554519/85a1457d11eb38e3ebac7bca7a60202c_normal.jpeg" TargetMode="External" /><Relationship Id="rId186" Type="http://schemas.openxmlformats.org/officeDocument/2006/relationships/hyperlink" Target="https://pbs.twimg.com/media/DsN0AnFXQAA-IEK.jpg" TargetMode="External" /><Relationship Id="rId187" Type="http://schemas.openxmlformats.org/officeDocument/2006/relationships/hyperlink" Target="http://pbs.twimg.com/profile_images/473211780991574016/AenxuEdh_normal.jpeg" TargetMode="External" /><Relationship Id="rId188" Type="http://schemas.openxmlformats.org/officeDocument/2006/relationships/hyperlink" Target="http://pbs.twimg.com/profile_images/1037411907253272579/n7blnL5U_normal.jpg" TargetMode="External" /><Relationship Id="rId189" Type="http://schemas.openxmlformats.org/officeDocument/2006/relationships/hyperlink" Target="http://pbs.twimg.com/profile_images/1037411907253272579/n7blnL5U_normal.jpg" TargetMode="External" /><Relationship Id="rId190" Type="http://schemas.openxmlformats.org/officeDocument/2006/relationships/hyperlink" Target="https://pbs.twimg.com/media/DrunKjxXQAEPwDK.jpg" TargetMode="External" /><Relationship Id="rId191" Type="http://schemas.openxmlformats.org/officeDocument/2006/relationships/hyperlink" Target="https://pbs.twimg.com/media/Dr8ITWBWkAEFpf3.jpg" TargetMode="External" /><Relationship Id="rId192" Type="http://schemas.openxmlformats.org/officeDocument/2006/relationships/hyperlink" Target="http://pbs.twimg.com/profile_images/1011881747351572480/7pZHTrjn_normal.jpg" TargetMode="External" /><Relationship Id="rId193" Type="http://schemas.openxmlformats.org/officeDocument/2006/relationships/hyperlink" Target="http://pbs.twimg.com/profile_images/1011881747351572480/7pZHTrjn_normal.jpg" TargetMode="External" /><Relationship Id="rId194" Type="http://schemas.openxmlformats.org/officeDocument/2006/relationships/hyperlink" Target="http://pbs.twimg.com/profile_images/1011881747351572480/7pZHTrjn_normal.jpg" TargetMode="External" /><Relationship Id="rId195" Type="http://schemas.openxmlformats.org/officeDocument/2006/relationships/hyperlink" Target="https://pbs.twimg.com/media/DsioZ4lWoAA7Ppw.jpg" TargetMode="External" /><Relationship Id="rId196" Type="http://schemas.openxmlformats.org/officeDocument/2006/relationships/hyperlink" Target="https://pbs.twimg.com/media/Dt1vqVsWkAAhCnd.jpg" TargetMode="External" /><Relationship Id="rId197" Type="http://schemas.openxmlformats.org/officeDocument/2006/relationships/hyperlink" Target="http://pbs.twimg.com/profile_images/959596562879041536/CIPzG43g_normal.jpg" TargetMode="External" /><Relationship Id="rId198" Type="http://schemas.openxmlformats.org/officeDocument/2006/relationships/hyperlink" Target="http://pbs.twimg.com/profile_images/2455274973/sztua7fccovbj6rqewrx_normal.jpeg" TargetMode="External" /><Relationship Id="rId199" Type="http://schemas.openxmlformats.org/officeDocument/2006/relationships/hyperlink" Target="http://pbs.twimg.com/profile_images/1073425483306553344/OtVw5NQi_normal.jpg" TargetMode="External" /><Relationship Id="rId200" Type="http://schemas.openxmlformats.org/officeDocument/2006/relationships/hyperlink" Target="http://pbs.twimg.com/profile_images/1056545071993098241/ondDVx2b_normal.jpg" TargetMode="External" /><Relationship Id="rId201" Type="http://schemas.openxmlformats.org/officeDocument/2006/relationships/hyperlink" Target="http://pbs.twimg.com/profile_images/1070707872810582017/VNKb1VKh_normal.jpg" TargetMode="External" /><Relationship Id="rId202" Type="http://schemas.openxmlformats.org/officeDocument/2006/relationships/hyperlink" Target="http://pbs.twimg.com/profile_images/1045048124811751425/daqkHURm_normal.jpg" TargetMode="External" /><Relationship Id="rId203" Type="http://schemas.openxmlformats.org/officeDocument/2006/relationships/hyperlink" Target="http://pbs.twimg.com/profile_images/1045048124811751425/daqkHURm_normal.jpg" TargetMode="External" /><Relationship Id="rId204" Type="http://schemas.openxmlformats.org/officeDocument/2006/relationships/hyperlink" Target="https://pbs.twimg.com/media/Dun7pptXgAAvknI.jpg" TargetMode="External" /><Relationship Id="rId205" Type="http://schemas.openxmlformats.org/officeDocument/2006/relationships/hyperlink" Target="https://pbs.twimg.com/media/DwzEMktW0AIFub3.jpg" TargetMode="External" /><Relationship Id="rId206" Type="http://schemas.openxmlformats.org/officeDocument/2006/relationships/hyperlink" Target="https://pbs.twimg.com/media/DrPrf1XWwAAlEf3.jpg" TargetMode="External" /><Relationship Id="rId207" Type="http://schemas.openxmlformats.org/officeDocument/2006/relationships/hyperlink" Target="http://pbs.twimg.com/profile_images/898452928255598592/LifjSnhc_normal.jpg" TargetMode="External" /><Relationship Id="rId208" Type="http://schemas.openxmlformats.org/officeDocument/2006/relationships/hyperlink" Target="http://pbs.twimg.com/profile_images/898452928255598592/LifjSnhc_normal.jpg" TargetMode="External" /><Relationship Id="rId209" Type="http://schemas.openxmlformats.org/officeDocument/2006/relationships/hyperlink" Target="https://pbs.twimg.com/media/DrFwJmuXcAAR5lF.jpg" TargetMode="External" /><Relationship Id="rId210" Type="http://schemas.openxmlformats.org/officeDocument/2006/relationships/hyperlink" Target="https://pbs.twimg.com/media/DrPrf1XWwAAlEf3.jpg" TargetMode="External" /><Relationship Id="rId211" Type="http://schemas.openxmlformats.org/officeDocument/2006/relationships/hyperlink" Target="https://pbs.twimg.com/media/Dr4ZJ2WX4AE2dZO.jpg" TargetMode="External" /><Relationship Id="rId212" Type="http://schemas.openxmlformats.org/officeDocument/2006/relationships/hyperlink" Target="https://pbs.twimg.com/media/DsHGvcnX4AA59ji.jpg" TargetMode="External" /><Relationship Id="rId213" Type="http://schemas.openxmlformats.org/officeDocument/2006/relationships/hyperlink" Target="https://pbs.twimg.com/media/DstVmb0XgAEzZCG.jpg" TargetMode="External" /><Relationship Id="rId214" Type="http://schemas.openxmlformats.org/officeDocument/2006/relationships/hyperlink" Target="https://pbs.twimg.com/media/DtLSy-SWoAAkTT1.jpg" TargetMode="External" /><Relationship Id="rId215" Type="http://schemas.openxmlformats.org/officeDocument/2006/relationships/hyperlink" Target="https://pbs.twimg.com/media/DtUEjaDWwAE16BO.jpg" TargetMode="External" /><Relationship Id="rId216" Type="http://schemas.openxmlformats.org/officeDocument/2006/relationships/hyperlink" Target="https://pbs.twimg.com/media/DtkDuomWwAAOU7Z.jpg" TargetMode="External" /><Relationship Id="rId217" Type="http://schemas.openxmlformats.org/officeDocument/2006/relationships/hyperlink" Target="https://pbs.twimg.com/media/Dt1vqVsWkAAhCnd.jpg" TargetMode="External" /><Relationship Id="rId218" Type="http://schemas.openxmlformats.org/officeDocument/2006/relationships/hyperlink" Target="https://pbs.twimg.com/media/DuTN9pzWoAI09rF.jpg" TargetMode="External" /><Relationship Id="rId219" Type="http://schemas.openxmlformats.org/officeDocument/2006/relationships/hyperlink" Target="https://pbs.twimg.com/media/DuiXkKNW4AAyhk_.jpg" TargetMode="External" /><Relationship Id="rId220" Type="http://schemas.openxmlformats.org/officeDocument/2006/relationships/hyperlink" Target="https://pbs.twimg.com/media/Dun7pptXgAAvknI.jpg" TargetMode="External" /><Relationship Id="rId221" Type="http://schemas.openxmlformats.org/officeDocument/2006/relationships/hyperlink" Target="https://pbs.twimg.com/media/DusPHYnWwAAVmAr.jpg" TargetMode="External" /><Relationship Id="rId222" Type="http://schemas.openxmlformats.org/officeDocument/2006/relationships/hyperlink" Target="https://pbs.twimg.com/media/Dv-LUKqWwAE-V7z.jpg" TargetMode="External" /><Relationship Id="rId223" Type="http://schemas.openxmlformats.org/officeDocument/2006/relationships/hyperlink" Target="https://pbs.twimg.com/media/DwzEMktW0AIFub3.jpg" TargetMode="External" /><Relationship Id="rId224" Type="http://schemas.openxmlformats.org/officeDocument/2006/relationships/hyperlink" Target="https://pbs.twimg.com/media/Dw4TeheWsAAebnG.jpg" TargetMode="External" /><Relationship Id="rId225" Type="http://schemas.openxmlformats.org/officeDocument/2006/relationships/hyperlink" Target="http://pbs.twimg.com/profile_images/986854228441387009/PZSWMXq-_normal.jpg" TargetMode="External" /><Relationship Id="rId226" Type="http://schemas.openxmlformats.org/officeDocument/2006/relationships/hyperlink" Target="https://pbs.twimg.com/media/DtwI1_FWwAA-qlq.jpg" TargetMode="External" /><Relationship Id="rId227" Type="http://schemas.openxmlformats.org/officeDocument/2006/relationships/hyperlink" Target="https://pbs.twimg.com/media/DwZp7sXXcAAoq9e.jpg" TargetMode="External" /><Relationship Id="rId228" Type="http://schemas.openxmlformats.org/officeDocument/2006/relationships/hyperlink" Target="https://pbs.twimg.com/media/DxCJNcRXgAAz4CS.jpg" TargetMode="External" /><Relationship Id="rId229" Type="http://schemas.openxmlformats.org/officeDocument/2006/relationships/hyperlink" Target="http://pbs.twimg.com/profile_images/1258862154/hoekschewaard_normal.jpg" TargetMode="External" /><Relationship Id="rId230" Type="http://schemas.openxmlformats.org/officeDocument/2006/relationships/hyperlink" Target="http://pbs.twimg.com/profile_images/1258862154/hoekschewaard_normal.jpg" TargetMode="External" /><Relationship Id="rId231" Type="http://schemas.openxmlformats.org/officeDocument/2006/relationships/hyperlink" Target="http://pbs.twimg.com/profile_images/1258862154/hoekschewaard_normal.jpg" TargetMode="External" /><Relationship Id="rId232" Type="http://schemas.openxmlformats.org/officeDocument/2006/relationships/hyperlink" Target="http://pbs.twimg.com/profile_images/1258862154/hoekschewaard_normal.jpg" TargetMode="External" /><Relationship Id="rId233" Type="http://schemas.openxmlformats.org/officeDocument/2006/relationships/hyperlink" Target="http://pbs.twimg.com/profile_images/1258862154/hoekschewaard_normal.jpg" TargetMode="External" /><Relationship Id="rId234" Type="http://schemas.openxmlformats.org/officeDocument/2006/relationships/hyperlink" Target="http://pbs.twimg.com/profile_images/1258862154/hoekschewaard_normal.jpg" TargetMode="External" /><Relationship Id="rId235" Type="http://schemas.openxmlformats.org/officeDocument/2006/relationships/hyperlink" Target="http://pbs.twimg.com/profile_images/1258862154/hoekschewaard_normal.jpg" TargetMode="External" /><Relationship Id="rId236" Type="http://schemas.openxmlformats.org/officeDocument/2006/relationships/hyperlink" Target="http://pbs.twimg.com/profile_images/1258862154/hoekschewaard_normal.jpg" TargetMode="External" /><Relationship Id="rId237" Type="http://schemas.openxmlformats.org/officeDocument/2006/relationships/hyperlink" Target="http://pbs.twimg.com/profile_images/1258862154/hoekschewaard_normal.jpg" TargetMode="External" /><Relationship Id="rId238" Type="http://schemas.openxmlformats.org/officeDocument/2006/relationships/hyperlink" Target="http://pbs.twimg.com/profile_images/1258862154/hoekschewaard_normal.jpg" TargetMode="External" /><Relationship Id="rId239" Type="http://schemas.openxmlformats.org/officeDocument/2006/relationships/hyperlink" Target="http://pbs.twimg.com/profile_images/1258862154/hoekschewaard_normal.jpg" TargetMode="External" /><Relationship Id="rId240" Type="http://schemas.openxmlformats.org/officeDocument/2006/relationships/hyperlink" Target="http://pbs.twimg.com/profile_images/1258862154/hoekschewaard_normal.jpg" TargetMode="External" /><Relationship Id="rId241" Type="http://schemas.openxmlformats.org/officeDocument/2006/relationships/hyperlink" Target="http://pbs.twimg.com/profile_images/1258862154/hoekschewaard_normal.jpg" TargetMode="External" /><Relationship Id="rId242" Type="http://schemas.openxmlformats.org/officeDocument/2006/relationships/hyperlink" Target="http://pbs.twimg.com/profile_images/1258862154/hoekschewaard_normal.jpg" TargetMode="External" /><Relationship Id="rId243" Type="http://schemas.openxmlformats.org/officeDocument/2006/relationships/hyperlink" Target="http://pbs.twimg.com/profile_images/1258862154/hoekschewaard_normal.jpg" TargetMode="External" /><Relationship Id="rId244" Type="http://schemas.openxmlformats.org/officeDocument/2006/relationships/hyperlink" Target="http://pbs.twimg.com/profile_images/1258862154/hoekschewaard_normal.jpg" TargetMode="External" /><Relationship Id="rId245" Type="http://schemas.openxmlformats.org/officeDocument/2006/relationships/hyperlink" Target="http://pbs.twimg.com/profile_images/1258862154/hoekschewaard_normal.jpg" TargetMode="External" /><Relationship Id="rId246" Type="http://schemas.openxmlformats.org/officeDocument/2006/relationships/hyperlink" Target="http://pbs.twimg.com/profile_images/1258862154/hoekschewaard_normal.jpg" TargetMode="External" /><Relationship Id="rId247" Type="http://schemas.openxmlformats.org/officeDocument/2006/relationships/hyperlink" Target="http://pbs.twimg.com/profile_images/1258862154/hoekschewaard_normal.jpg" TargetMode="External" /><Relationship Id="rId248" Type="http://schemas.openxmlformats.org/officeDocument/2006/relationships/hyperlink" Target="http://pbs.twimg.com/profile_images/1258862154/hoekschewaard_normal.jpg" TargetMode="External" /><Relationship Id="rId249" Type="http://schemas.openxmlformats.org/officeDocument/2006/relationships/hyperlink" Target="http://pbs.twimg.com/profile_images/1258862154/hoekschewaard_normal.jpg" TargetMode="External" /><Relationship Id="rId250" Type="http://schemas.openxmlformats.org/officeDocument/2006/relationships/hyperlink" Target="http://pbs.twimg.com/profile_images/1258862154/hoekschewaard_normal.jpg" TargetMode="External" /><Relationship Id="rId251" Type="http://schemas.openxmlformats.org/officeDocument/2006/relationships/hyperlink" Target="http://pbs.twimg.com/profile_images/1258862154/hoekschewaard_normal.jpg" TargetMode="External" /><Relationship Id="rId252" Type="http://schemas.openxmlformats.org/officeDocument/2006/relationships/hyperlink" Target="http://pbs.twimg.com/profile_images/1258862154/hoekschewaard_normal.jpg" TargetMode="External" /><Relationship Id="rId253" Type="http://schemas.openxmlformats.org/officeDocument/2006/relationships/hyperlink" Target="http://pbs.twimg.com/profile_images/1258862154/hoekschewaard_normal.jpg" TargetMode="External" /><Relationship Id="rId254" Type="http://schemas.openxmlformats.org/officeDocument/2006/relationships/hyperlink" Target="http://pbs.twimg.com/profile_images/1258862154/hoekschewaard_normal.jpg" TargetMode="External" /><Relationship Id="rId255" Type="http://schemas.openxmlformats.org/officeDocument/2006/relationships/hyperlink" Target="http://pbs.twimg.com/profile_images/1258862154/hoekschewaard_normal.jpg" TargetMode="External" /><Relationship Id="rId256" Type="http://schemas.openxmlformats.org/officeDocument/2006/relationships/hyperlink" Target="http://pbs.twimg.com/profile_images/1258862154/hoekschewaard_normal.jpg" TargetMode="External" /><Relationship Id="rId257" Type="http://schemas.openxmlformats.org/officeDocument/2006/relationships/hyperlink" Target="http://pbs.twimg.com/profile_images/1258862154/hoekschewaard_normal.jpg" TargetMode="External" /><Relationship Id="rId258" Type="http://schemas.openxmlformats.org/officeDocument/2006/relationships/hyperlink" Target="http://pbs.twimg.com/profile_images/1258862154/hoekschewaard_normal.jpg" TargetMode="External" /><Relationship Id="rId259" Type="http://schemas.openxmlformats.org/officeDocument/2006/relationships/hyperlink" Target="http://pbs.twimg.com/profile_images/1258862154/hoekschewaard_normal.jpg" TargetMode="External" /><Relationship Id="rId260" Type="http://schemas.openxmlformats.org/officeDocument/2006/relationships/hyperlink" Target="http://pbs.twimg.com/profile_images/1258862154/hoekschewaard_normal.jpg" TargetMode="External" /><Relationship Id="rId261" Type="http://schemas.openxmlformats.org/officeDocument/2006/relationships/hyperlink" Target="http://pbs.twimg.com/profile_images/1258862154/hoekschewaard_normal.jpg" TargetMode="External" /><Relationship Id="rId262" Type="http://schemas.openxmlformats.org/officeDocument/2006/relationships/hyperlink" Target="http://pbs.twimg.com/profile_images/1258862154/hoekschewaard_normal.jpg" TargetMode="External" /><Relationship Id="rId263" Type="http://schemas.openxmlformats.org/officeDocument/2006/relationships/hyperlink" Target="http://pbs.twimg.com/profile_images/1258862154/hoekschewaard_normal.jpg" TargetMode="External" /><Relationship Id="rId264" Type="http://schemas.openxmlformats.org/officeDocument/2006/relationships/hyperlink" Target="http://pbs.twimg.com/profile_images/1258862154/hoekschewaard_normal.jpg" TargetMode="External" /><Relationship Id="rId265" Type="http://schemas.openxmlformats.org/officeDocument/2006/relationships/hyperlink" Target="http://pbs.twimg.com/profile_images/1258862154/hoekschewaard_normal.jpg" TargetMode="External" /><Relationship Id="rId266" Type="http://schemas.openxmlformats.org/officeDocument/2006/relationships/hyperlink" Target="http://pbs.twimg.com/profile_images/1258862154/hoekschewaard_normal.jpg" TargetMode="External" /><Relationship Id="rId267" Type="http://schemas.openxmlformats.org/officeDocument/2006/relationships/hyperlink" Target="http://pbs.twimg.com/profile_images/1258862154/hoekschewaard_normal.jpg" TargetMode="External" /><Relationship Id="rId268" Type="http://schemas.openxmlformats.org/officeDocument/2006/relationships/hyperlink" Target="http://pbs.twimg.com/profile_images/1258862154/hoekschewaard_normal.jpg" TargetMode="External" /><Relationship Id="rId269" Type="http://schemas.openxmlformats.org/officeDocument/2006/relationships/hyperlink" Target="http://pbs.twimg.com/profile_images/1258862154/hoekschewaard_normal.jpg" TargetMode="External" /><Relationship Id="rId270" Type="http://schemas.openxmlformats.org/officeDocument/2006/relationships/hyperlink" Target="http://pbs.twimg.com/profile_images/1258862154/hoekschewaard_normal.jpg" TargetMode="External" /><Relationship Id="rId271" Type="http://schemas.openxmlformats.org/officeDocument/2006/relationships/hyperlink" Target="http://pbs.twimg.com/profile_images/1258862154/hoekschewaard_normal.jpg" TargetMode="External" /><Relationship Id="rId272" Type="http://schemas.openxmlformats.org/officeDocument/2006/relationships/hyperlink" Target="http://pbs.twimg.com/profile_images/1258862154/hoekschewaard_normal.jpg" TargetMode="External" /><Relationship Id="rId273" Type="http://schemas.openxmlformats.org/officeDocument/2006/relationships/hyperlink" Target="http://pbs.twimg.com/profile_images/1258862154/hoekschewaard_normal.jpg" TargetMode="External" /><Relationship Id="rId274" Type="http://schemas.openxmlformats.org/officeDocument/2006/relationships/hyperlink" Target="http://pbs.twimg.com/profile_images/1258862154/hoekschewaard_normal.jpg" TargetMode="External" /><Relationship Id="rId275" Type="http://schemas.openxmlformats.org/officeDocument/2006/relationships/hyperlink" Target="http://pbs.twimg.com/profile_images/1258862154/hoekschewaard_normal.jpg" TargetMode="External" /><Relationship Id="rId276" Type="http://schemas.openxmlformats.org/officeDocument/2006/relationships/hyperlink" Target="http://pbs.twimg.com/profile_images/1258862154/hoekschewaard_normal.jpg" TargetMode="External" /><Relationship Id="rId277" Type="http://schemas.openxmlformats.org/officeDocument/2006/relationships/hyperlink" Target="http://pbs.twimg.com/profile_images/1258862154/hoekschewaard_normal.jpg" TargetMode="External" /><Relationship Id="rId278" Type="http://schemas.openxmlformats.org/officeDocument/2006/relationships/hyperlink" Target="http://pbs.twimg.com/profile_images/1258862154/hoekschewaard_normal.jpg" TargetMode="External" /><Relationship Id="rId279" Type="http://schemas.openxmlformats.org/officeDocument/2006/relationships/hyperlink" Target="http://pbs.twimg.com/profile_images/1258862154/hoekschewaard_normal.jpg" TargetMode="External" /><Relationship Id="rId280" Type="http://schemas.openxmlformats.org/officeDocument/2006/relationships/hyperlink" Target="http://pbs.twimg.com/profile_images/1258862154/hoekschewaard_normal.jpg" TargetMode="External" /><Relationship Id="rId281" Type="http://schemas.openxmlformats.org/officeDocument/2006/relationships/hyperlink" Target="http://pbs.twimg.com/profile_images/1258862154/hoekschewaard_normal.jpg" TargetMode="External" /><Relationship Id="rId282" Type="http://schemas.openxmlformats.org/officeDocument/2006/relationships/hyperlink" Target="http://pbs.twimg.com/profile_images/1258862154/hoekschewaard_normal.jpg" TargetMode="External" /><Relationship Id="rId283" Type="http://schemas.openxmlformats.org/officeDocument/2006/relationships/hyperlink" Target="http://pbs.twimg.com/profile_images/1258862154/hoekschewaard_normal.jpg" TargetMode="External" /><Relationship Id="rId284" Type="http://schemas.openxmlformats.org/officeDocument/2006/relationships/hyperlink" Target="http://pbs.twimg.com/profile_images/1258862154/hoekschewaard_normal.jpg" TargetMode="External" /><Relationship Id="rId285" Type="http://schemas.openxmlformats.org/officeDocument/2006/relationships/hyperlink" Target="http://pbs.twimg.com/profile_images/1258862154/hoekschewaard_normal.jpg" TargetMode="External" /><Relationship Id="rId286" Type="http://schemas.openxmlformats.org/officeDocument/2006/relationships/hyperlink" Target="http://pbs.twimg.com/profile_images/1258862154/hoekschewaard_normal.jpg" TargetMode="External" /><Relationship Id="rId287" Type="http://schemas.openxmlformats.org/officeDocument/2006/relationships/hyperlink" Target="http://pbs.twimg.com/profile_images/1258862154/hoekschewaard_normal.jpg" TargetMode="External" /><Relationship Id="rId288" Type="http://schemas.openxmlformats.org/officeDocument/2006/relationships/hyperlink" Target="http://pbs.twimg.com/profile_images/1258862154/hoekschewaard_normal.jpg" TargetMode="External" /><Relationship Id="rId289" Type="http://schemas.openxmlformats.org/officeDocument/2006/relationships/hyperlink" Target="http://pbs.twimg.com/profile_images/1258862154/hoekschewaard_normal.jpg" TargetMode="External" /><Relationship Id="rId290" Type="http://schemas.openxmlformats.org/officeDocument/2006/relationships/hyperlink" Target="http://pbs.twimg.com/profile_images/1258862154/hoekschewaard_normal.jpg" TargetMode="External" /><Relationship Id="rId291" Type="http://schemas.openxmlformats.org/officeDocument/2006/relationships/hyperlink" Target="http://pbs.twimg.com/profile_images/1258862154/hoekschewaard_normal.jpg" TargetMode="External" /><Relationship Id="rId292" Type="http://schemas.openxmlformats.org/officeDocument/2006/relationships/hyperlink" Target="http://pbs.twimg.com/profile_images/1258862154/hoekschewaard_normal.jpg" TargetMode="External" /><Relationship Id="rId293" Type="http://schemas.openxmlformats.org/officeDocument/2006/relationships/hyperlink" Target="http://pbs.twimg.com/profile_images/1258862154/hoekschewaard_normal.jpg" TargetMode="External" /><Relationship Id="rId294" Type="http://schemas.openxmlformats.org/officeDocument/2006/relationships/hyperlink" Target="http://pbs.twimg.com/profile_images/1258862154/hoekschewaard_normal.jpg" TargetMode="External" /><Relationship Id="rId295" Type="http://schemas.openxmlformats.org/officeDocument/2006/relationships/hyperlink" Target="http://pbs.twimg.com/profile_images/1258862154/hoekschewaard_normal.jpg" TargetMode="External" /><Relationship Id="rId296" Type="http://schemas.openxmlformats.org/officeDocument/2006/relationships/hyperlink" Target="http://pbs.twimg.com/profile_images/1258862154/hoekschewaard_normal.jpg" TargetMode="External" /><Relationship Id="rId297" Type="http://schemas.openxmlformats.org/officeDocument/2006/relationships/hyperlink" Target="http://pbs.twimg.com/profile_images/1258862154/hoekschewaard_normal.jpg" TargetMode="External" /><Relationship Id="rId298" Type="http://schemas.openxmlformats.org/officeDocument/2006/relationships/hyperlink" Target="http://pbs.twimg.com/profile_images/1258862154/hoekschewaard_normal.jpg" TargetMode="External" /><Relationship Id="rId299" Type="http://schemas.openxmlformats.org/officeDocument/2006/relationships/hyperlink" Target="http://pbs.twimg.com/profile_images/1258862154/hoekschewaard_normal.jpg" TargetMode="External" /><Relationship Id="rId300" Type="http://schemas.openxmlformats.org/officeDocument/2006/relationships/hyperlink" Target="http://pbs.twimg.com/profile_images/1258862154/hoekschewaard_normal.jpg" TargetMode="External" /><Relationship Id="rId301" Type="http://schemas.openxmlformats.org/officeDocument/2006/relationships/hyperlink" Target="http://pbs.twimg.com/profile_images/1258862154/hoekschewaard_normal.jpg" TargetMode="External" /><Relationship Id="rId302" Type="http://schemas.openxmlformats.org/officeDocument/2006/relationships/hyperlink" Target="http://pbs.twimg.com/profile_images/1258862154/hoekschewaard_normal.jpg" TargetMode="External" /><Relationship Id="rId303" Type="http://schemas.openxmlformats.org/officeDocument/2006/relationships/hyperlink" Target="http://pbs.twimg.com/profile_images/1258862154/hoekschewaard_normal.jpg" TargetMode="External" /><Relationship Id="rId304" Type="http://schemas.openxmlformats.org/officeDocument/2006/relationships/hyperlink" Target="http://pbs.twimg.com/profile_images/1258862154/hoekschewaard_normal.jpg" TargetMode="External" /><Relationship Id="rId305" Type="http://schemas.openxmlformats.org/officeDocument/2006/relationships/hyperlink" Target="http://pbs.twimg.com/profile_images/1258862154/hoekschewaard_normal.jpg" TargetMode="External" /><Relationship Id="rId306" Type="http://schemas.openxmlformats.org/officeDocument/2006/relationships/hyperlink" Target="http://pbs.twimg.com/profile_images/1258862154/hoekschewaard_normal.jpg" TargetMode="External" /><Relationship Id="rId307" Type="http://schemas.openxmlformats.org/officeDocument/2006/relationships/hyperlink" Target="http://pbs.twimg.com/profile_images/1258862154/hoekschewaard_normal.jpg" TargetMode="External" /><Relationship Id="rId308" Type="http://schemas.openxmlformats.org/officeDocument/2006/relationships/hyperlink" Target="http://pbs.twimg.com/profile_images/1258862154/hoekschewaard_normal.jpg" TargetMode="External" /><Relationship Id="rId309" Type="http://schemas.openxmlformats.org/officeDocument/2006/relationships/hyperlink" Target="http://pbs.twimg.com/profile_images/1258862154/hoekschewaard_normal.jpg" TargetMode="External" /><Relationship Id="rId310" Type="http://schemas.openxmlformats.org/officeDocument/2006/relationships/hyperlink" Target="http://pbs.twimg.com/profile_images/1258862154/hoekschewaard_normal.jpg" TargetMode="External" /><Relationship Id="rId311" Type="http://schemas.openxmlformats.org/officeDocument/2006/relationships/hyperlink" Target="http://pbs.twimg.com/profile_images/1258862154/hoekschewaard_normal.jpg" TargetMode="External" /><Relationship Id="rId312" Type="http://schemas.openxmlformats.org/officeDocument/2006/relationships/hyperlink" Target="http://pbs.twimg.com/profile_images/1258862154/hoekschewaard_normal.jpg" TargetMode="External" /><Relationship Id="rId313" Type="http://schemas.openxmlformats.org/officeDocument/2006/relationships/hyperlink" Target="http://pbs.twimg.com/profile_images/1258862154/hoekschewaard_normal.jpg" TargetMode="External" /><Relationship Id="rId314" Type="http://schemas.openxmlformats.org/officeDocument/2006/relationships/hyperlink" Target="http://pbs.twimg.com/profile_images/1258862154/hoekschewaard_normal.jpg" TargetMode="External" /><Relationship Id="rId315" Type="http://schemas.openxmlformats.org/officeDocument/2006/relationships/hyperlink" Target="http://pbs.twimg.com/profile_images/1258862154/hoekschewaard_normal.jpg" TargetMode="External" /><Relationship Id="rId316" Type="http://schemas.openxmlformats.org/officeDocument/2006/relationships/hyperlink" Target="http://pbs.twimg.com/profile_images/1258862154/hoekschewaard_normal.jpg" TargetMode="External" /><Relationship Id="rId317" Type="http://schemas.openxmlformats.org/officeDocument/2006/relationships/hyperlink" Target="http://pbs.twimg.com/profile_images/1258862154/hoekschewaard_normal.jpg" TargetMode="External" /><Relationship Id="rId318" Type="http://schemas.openxmlformats.org/officeDocument/2006/relationships/hyperlink" Target="http://pbs.twimg.com/profile_images/1258862154/hoekschewaard_normal.jpg" TargetMode="External" /><Relationship Id="rId319" Type="http://schemas.openxmlformats.org/officeDocument/2006/relationships/hyperlink" Target="http://pbs.twimg.com/profile_images/1258862154/hoekschewaard_normal.jpg" TargetMode="External" /><Relationship Id="rId320" Type="http://schemas.openxmlformats.org/officeDocument/2006/relationships/hyperlink" Target="http://pbs.twimg.com/profile_images/1258862154/hoekschewaard_normal.jpg" TargetMode="External" /><Relationship Id="rId321" Type="http://schemas.openxmlformats.org/officeDocument/2006/relationships/hyperlink" Target="http://pbs.twimg.com/profile_images/1258862154/hoekschewaard_normal.jpg" TargetMode="External" /><Relationship Id="rId322" Type="http://schemas.openxmlformats.org/officeDocument/2006/relationships/hyperlink" Target="http://pbs.twimg.com/profile_images/1258862154/hoekschewaard_normal.jpg" TargetMode="External" /><Relationship Id="rId323" Type="http://schemas.openxmlformats.org/officeDocument/2006/relationships/hyperlink" Target="http://pbs.twimg.com/profile_images/1258862154/hoekschewaard_normal.jpg" TargetMode="External" /><Relationship Id="rId324" Type="http://schemas.openxmlformats.org/officeDocument/2006/relationships/hyperlink" Target="http://pbs.twimg.com/profile_images/1258862154/hoekschewaard_normal.jpg" TargetMode="External" /><Relationship Id="rId325" Type="http://schemas.openxmlformats.org/officeDocument/2006/relationships/hyperlink" Target="http://pbs.twimg.com/profile_images/1258862154/hoekschewaard_normal.jpg" TargetMode="External" /><Relationship Id="rId326" Type="http://schemas.openxmlformats.org/officeDocument/2006/relationships/hyperlink" Target="http://pbs.twimg.com/profile_images/1258862154/hoekschewaard_normal.jpg" TargetMode="External" /><Relationship Id="rId327" Type="http://schemas.openxmlformats.org/officeDocument/2006/relationships/hyperlink" Target="http://pbs.twimg.com/profile_images/1258862154/hoekschewaard_normal.jpg" TargetMode="External" /><Relationship Id="rId328" Type="http://schemas.openxmlformats.org/officeDocument/2006/relationships/hyperlink" Target="https://twitter.com/#!/odilasibrijns/status/1059459638008135681" TargetMode="External" /><Relationship Id="rId329" Type="http://schemas.openxmlformats.org/officeDocument/2006/relationships/hyperlink" Target="https://twitter.com/#!/wo2hwnl/status/1060070876157300736" TargetMode="External" /><Relationship Id="rId330" Type="http://schemas.openxmlformats.org/officeDocument/2006/relationships/hyperlink" Target="https://twitter.com/#!/piershilcom/status/1060070987746734080" TargetMode="External" /><Relationship Id="rId331" Type="http://schemas.openxmlformats.org/officeDocument/2006/relationships/hyperlink" Target="https://twitter.com/#!/marijkeboorsma/status/1059730187494023168" TargetMode="External" /><Relationship Id="rId332" Type="http://schemas.openxmlformats.org/officeDocument/2006/relationships/hyperlink" Target="https://twitter.com/#!/marijkeboorsma/status/1059916667906605057" TargetMode="External" /><Relationship Id="rId333" Type="http://schemas.openxmlformats.org/officeDocument/2006/relationships/hyperlink" Target="https://twitter.com/#!/marijkeboorsma/status/1061634353598476293" TargetMode="External" /><Relationship Id="rId334" Type="http://schemas.openxmlformats.org/officeDocument/2006/relationships/hyperlink" Target="https://twitter.com/#!/hwvvd/status/1059459467354537984" TargetMode="External" /><Relationship Id="rId335" Type="http://schemas.openxmlformats.org/officeDocument/2006/relationships/hyperlink" Target="https://twitter.com/#!/leonvannoort/status/1061894604386131968" TargetMode="External" /><Relationship Id="rId336" Type="http://schemas.openxmlformats.org/officeDocument/2006/relationships/hyperlink" Target="https://twitter.com/#!/leonvannoort/status/1062586611043569664" TargetMode="External" /><Relationship Id="rId337" Type="http://schemas.openxmlformats.org/officeDocument/2006/relationships/hyperlink" Target="https://twitter.com/#!/jon_hermans/status/1063428630494306305" TargetMode="External" /><Relationship Id="rId338" Type="http://schemas.openxmlformats.org/officeDocument/2006/relationships/hyperlink" Target="https://twitter.com/#!/d66hw/status/1063806391343828992" TargetMode="External" /><Relationship Id="rId339" Type="http://schemas.openxmlformats.org/officeDocument/2006/relationships/hyperlink" Target="https://twitter.com/#!/miranda3286/status/1063839902033428480" TargetMode="External" /><Relationship Id="rId340" Type="http://schemas.openxmlformats.org/officeDocument/2006/relationships/hyperlink" Target="https://twitter.com/#!/apis1apis/status/1063848952238403584" TargetMode="External" /><Relationship Id="rId341" Type="http://schemas.openxmlformats.org/officeDocument/2006/relationships/hyperlink" Target="https://twitter.com/#!/bernyschop/status/1063821507636408320" TargetMode="External" /><Relationship Id="rId342" Type="http://schemas.openxmlformats.org/officeDocument/2006/relationships/hyperlink" Target="https://twitter.com/#!/mooieluchten/status/1063858636194283520" TargetMode="External" /><Relationship Id="rId343" Type="http://schemas.openxmlformats.org/officeDocument/2006/relationships/hyperlink" Target="https://twitter.com/#!/hwvvd/status/1059714614580166657" TargetMode="External" /><Relationship Id="rId344" Type="http://schemas.openxmlformats.org/officeDocument/2006/relationships/hyperlink" Target="https://twitter.com/#!/hwvvd/status/1059892313491759104" TargetMode="External" /><Relationship Id="rId345" Type="http://schemas.openxmlformats.org/officeDocument/2006/relationships/hyperlink" Target="https://twitter.com/#!/hwvvd/status/1061626274005823488" TargetMode="External" /><Relationship Id="rId346" Type="http://schemas.openxmlformats.org/officeDocument/2006/relationships/hyperlink" Target="https://twitter.com/#!/hwvvd/status/1062577172798423040" TargetMode="External" /><Relationship Id="rId347" Type="http://schemas.openxmlformats.org/officeDocument/2006/relationships/hyperlink" Target="https://twitter.com/#!/leonhoekvvd/status/1060095727542718464" TargetMode="External" /><Relationship Id="rId348" Type="http://schemas.openxmlformats.org/officeDocument/2006/relationships/hyperlink" Target="https://twitter.com/#!/leonhoekvvd/status/1061626429455122433" TargetMode="External" /><Relationship Id="rId349" Type="http://schemas.openxmlformats.org/officeDocument/2006/relationships/hyperlink" Target="https://twitter.com/#!/leonhoekvvd/status/1064052631302230016" TargetMode="External" /><Relationship Id="rId350" Type="http://schemas.openxmlformats.org/officeDocument/2006/relationships/hyperlink" Target="https://twitter.com/#!/sannewaldekker/status/1065286485925081088" TargetMode="External" /><Relationship Id="rId351" Type="http://schemas.openxmlformats.org/officeDocument/2006/relationships/hyperlink" Target="https://twitter.com/#!/oudbeijerland/status/1071135155350331392" TargetMode="External" /><Relationship Id="rId352" Type="http://schemas.openxmlformats.org/officeDocument/2006/relationships/hyperlink" Target="https://twitter.com/#!/ernestmaas55/status/1071451097242451968" TargetMode="External" /><Relationship Id="rId353" Type="http://schemas.openxmlformats.org/officeDocument/2006/relationships/hyperlink" Target="https://twitter.com/#!/huizentweetsnl/status/1073221015218450433" TargetMode="External" /><Relationship Id="rId354" Type="http://schemas.openxmlformats.org/officeDocument/2006/relationships/hyperlink" Target="https://twitter.com/#!/ariegoudswaard4/status/1073489229634768897" TargetMode="External" /><Relationship Id="rId355" Type="http://schemas.openxmlformats.org/officeDocument/2006/relationships/hyperlink" Target="https://twitter.com/#!/leonard1972/status/1074305708986908675" TargetMode="External" /><Relationship Id="rId356" Type="http://schemas.openxmlformats.org/officeDocument/2006/relationships/hyperlink" Target="https://twitter.com/#!/edkrokket/status/1076896345229791232" TargetMode="External" /><Relationship Id="rId357" Type="http://schemas.openxmlformats.org/officeDocument/2006/relationships/hyperlink" Target="https://twitter.com/#!/hoekschnieuws/status/1061943463917297664" TargetMode="External" /><Relationship Id="rId358" Type="http://schemas.openxmlformats.org/officeDocument/2006/relationships/hyperlink" Target="https://twitter.com/#!/hoekschnieuws/status/1080480813152649216" TargetMode="External" /><Relationship Id="rId359" Type="http://schemas.openxmlformats.org/officeDocument/2006/relationships/hyperlink" Target="https://twitter.com/#!/jumboboa/status/1074672606228434945" TargetMode="External" /><Relationship Id="rId360" Type="http://schemas.openxmlformats.org/officeDocument/2006/relationships/hyperlink" Target="https://twitter.com/#!/jumboboa/status/1084461514768203776" TargetMode="External" /><Relationship Id="rId361" Type="http://schemas.openxmlformats.org/officeDocument/2006/relationships/hyperlink" Target="https://twitter.com/#!/jveverdingen/status/1059453710852648961" TargetMode="External" /><Relationship Id="rId362" Type="http://schemas.openxmlformats.org/officeDocument/2006/relationships/hyperlink" Target="https://twitter.com/#!/jveverdingen/status/1074671240588247040" TargetMode="External" /><Relationship Id="rId363" Type="http://schemas.openxmlformats.org/officeDocument/2006/relationships/hyperlink" Target="https://twitter.com/#!/jveverdingen/status/1084830425766391809" TargetMode="External" /><Relationship Id="rId364" Type="http://schemas.openxmlformats.org/officeDocument/2006/relationships/hyperlink" Target="https://twitter.com/#!/indebuurt0186/status/1058750700832911361" TargetMode="External" /><Relationship Id="rId365" Type="http://schemas.openxmlformats.org/officeDocument/2006/relationships/hyperlink" Target="https://twitter.com/#!/indebuurt0186/status/1059449271634800640" TargetMode="External" /><Relationship Id="rId366" Type="http://schemas.openxmlformats.org/officeDocument/2006/relationships/hyperlink" Target="https://twitter.com/#!/indebuurt0186/status/1062314221688549378" TargetMode="External" /><Relationship Id="rId367" Type="http://schemas.openxmlformats.org/officeDocument/2006/relationships/hyperlink" Target="https://twitter.com/#!/indebuurt0186/status/1063349507813986304" TargetMode="External" /><Relationship Id="rId368" Type="http://schemas.openxmlformats.org/officeDocument/2006/relationships/hyperlink" Target="https://twitter.com/#!/indebuurt0186/status/1066039859012386818" TargetMode="External" /><Relationship Id="rId369" Type="http://schemas.openxmlformats.org/officeDocument/2006/relationships/hyperlink" Target="https://twitter.com/#!/indebuurt0186/status/1068147837085630469" TargetMode="External" /><Relationship Id="rId370" Type="http://schemas.openxmlformats.org/officeDocument/2006/relationships/hyperlink" Target="https://twitter.com/#!/indebuurt0186/status/1068765495116087297" TargetMode="External" /><Relationship Id="rId371" Type="http://schemas.openxmlformats.org/officeDocument/2006/relationships/hyperlink" Target="https://twitter.com/#!/indebuurt0186/status/1069890488357044225" TargetMode="External" /><Relationship Id="rId372" Type="http://schemas.openxmlformats.org/officeDocument/2006/relationships/hyperlink" Target="https://twitter.com/#!/indebuurt0186/status/1071135062253547521" TargetMode="External" /><Relationship Id="rId373" Type="http://schemas.openxmlformats.org/officeDocument/2006/relationships/hyperlink" Target="https://twitter.com/#!/indebuurt0186/status/1073209072948834304" TargetMode="External" /><Relationship Id="rId374" Type="http://schemas.openxmlformats.org/officeDocument/2006/relationships/hyperlink" Target="https://twitter.com/#!/indebuurt0186/status/1074275160415526913" TargetMode="External" /><Relationship Id="rId375" Type="http://schemas.openxmlformats.org/officeDocument/2006/relationships/hyperlink" Target="https://twitter.com/#!/indebuurt0186/status/1074666681102934017" TargetMode="External" /><Relationship Id="rId376" Type="http://schemas.openxmlformats.org/officeDocument/2006/relationships/hyperlink" Target="https://twitter.com/#!/indebuurt0186/status/1074969557469667328" TargetMode="External" /><Relationship Id="rId377" Type="http://schemas.openxmlformats.org/officeDocument/2006/relationships/hyperlink" Target="https://twitter.com/#!/indebuurt0186/status/1080735616457949184" TargetMode="External" /><Relationship Id="rId378" Type="http://schemas.openxmlformats.org/officeDocument/2006/relationships/hyperlink" Target="https://twitter.com/#!/indebuurt0186/status/1084457332715737089" TargetMode="External" /><Relationship Id="rId379" Type="http://schemas.openxmlformats.org/officeDocument/2006/relationships/hyperlink" Target="https://twitter.com/#!/indebuurt0186/status/1084825977564352514" TargetMode="External" /><Relationship Id="rId380" Type="http://schemas.openxmlformats.org/officeDocument/2006/relationships/hyperlink" Target="https://twitter.com/#!/3goudzoekers/status/1084875422255538178" TargetMode="External" /><Relationship Id="rId381" Type="http://schemas.openxmlformats.org/officeDocument/2006/relationships/hyperlink" Target="https://twitter.com/#!/hoekschewaardnl/status/1070740537051963394" TargetMode="External" /><Relationship Id="rId382" Type="http://schemas.openxmlformats.org/officeDocument/2006/relationships/hyperlink" Target="https://twitter.com/#!/hoekschewaardnl/status/1082669236911247365" TargetMode="External" /><Relationship Id="rId383" Type="http://schemas.openxmlformats.org/officeDocument/2006/relationships/hyperlink" Target="https://twitter.com/#!/hoekschewaardnl/status/1085518376368254976" TargetMode="External" /><Relationship Id="rId384" Type="http://schemas.openxmlformats.org/officeDocument/2006/relationships/hyperlink" Target="https://twitter.com/#!/hoekschewaard_n/status/1057838722945814528" TargetMode="External" /><Relationship Id="rId385" Type="http://schemas.openxmlformats.org/officeDocument/2006/relationships/hyperlink" Target="https://twitter.com/#!/hoekschewaard_n/status/1057983456930603009" TargetMode="External" /><Relationship Id="rId386" Type="http://schemas.openxmlformats.org/officeDocument/2006/relationships/hyperlink" Target="https://twitter.com/#!/hoekschewaard_n/status/1059401752481533954" TargetMode="External" /><Relationship Id="rId387" Type="http://schemas.openxmlformats.org/officeDocument/2006/relationships/hyperlink" Target="https://twitter.com/#!/hoekschewaard_n/status/1059527634525282304" TargetMode="External" /><Relationship Id="rId388" Type="http://schemas.openxmlformats.org/officeDocument/2006/relationships/hyperlink" Target="https://twitter.com/#!/hoekschewaard_n/status/1059764134705852416" TargetMode="External" /><Relationship Id="rId389" Type="http://schemas.openxmlformats.org/officeDocument/2006/relationships/hyperlink" Target="https://twitter.com/#!/hoekschewaard_n/status/1059906500313997312" TargetMode="External" /><Relationship Id="rId390" Type="http://schemas.openxmlformats.org/officeDocument/2006/relationships/hyperlink" Target="https://twitter.com/#!/hoekschewaard_n/status/1060149401090490370" TargetMode="External" /><Relationship Id="rId391" Type="http://schemas.openxmlformats.org/officeDocument/2006/relationships/hyperlink" Target="https://twitter.com/#!/hoekschewaard_n/status/1060845265790427137" TargetMode="External" /><Relationship Id="rId392" Type="http://schemas.openxmlformats.org/officeDocument/2006/relationships/hyperlink" Target="https://twitter.com/#!/hoekschewaard_n/status/1060867928566968331" TargetMode="External" /><Relationship Id="rId393" Type="http://schemas.openxmlformats.org/officeDocument/2006/relationships/hyperlink" Target="https://twitter.com/#!/hoekschewaard_n/status/1060894399910080513" TargetMode="External" /><Relationship Id="rId394" Type="http://schemas.openxmlformats.org/officeDocument/2006/relationships/hyperlink" Target="https://twitter.com/#!/hoekschewaard_n/status/1061245509946499072" TargetMode="External" /><Relationship Id="rId395" Type="http://schemas.openxmlformats.org/officeDocument/2006/relationships/hyperlink" Target="https://twitter.com/#!/hoekschewaard_n/status/1062358724499685377" TargetMode="External" /><Relationship Id="rId396" Type="http://schemas.openxmlformats.org/officeDocument/2006/relationships/hyperlink" Target="https://twitter.com/#!/hoekschewaard_n/status/1062665253421543424" TargetMode="External" /><Relationship Id="rId397" Type="http://schemas.openxmlformats.org/officeDocument/2006/relationships/hyperlink" Target="https://twitter.com/#!/hoekschewaard_n/status/1062701802267627520" TargetMode="External" /><Relationship Id="rId398" Type="http://schemas.openxmlformats.org/officeDocument/2006/relationships/hyperlink" Target="https://twitter.com/#!/hoekschewaard_n/status/1063352409068617728" TargetMode="External" /><Relationship Id="rId399" Type="http://schemas.openxmlformats.org/officeDocument/2006/relationships/hyperlink" Target="https://twitter.com/#!/hoekschewaard_n/status/1063383816277028865" TargetMode="External" /><Relationship Id="rId400" Type="http://schemas.openxmlformats.org/officeDocument/2006/relationships/hyperlink" Target="https://twitter.com/#!/hoekschewaard_n/status/1063411395629330433" TargetMode="External" /><Relationship Id="rId401" Type="http://schemas.openxmlformats.org/officeDocument/2006/relationships/hyperlink" Target="https://twitter.com/#!/hoekschewaard_n/status/1063923337360011264" TargetMode="External" /><Relationship Id="rId402" Type="http://schemas.openxmlformats.org/officeDocument/2006/relationships/hyperlink" Target="https://twitter.com/#!/hoekschewaard_n/status/1064317287438659584" TargetMode="External" /><Relationship Id="rId403" Type="http://schemas.openxmlformats.org/officeDocument/2006/relationships/hyperlink" Target="https://twitter.com/#!/hoekschewaard_n/status/1064551751007768577" TargetMode="External" /><Relationship Id="rId404" Type="http://schemas.openxmlformats.org/officeDocument/2006/relationships/hyperlink" Target="https://twitter.com/#!/hoekschewaard_n/status/1064974591410487296" TargetMode="External" /><Relationship Id="rId405" Type="http://schemas.openxmlformats.org/officeDocument/2006/relationships/hyperlink" Target="https://twitter.com/#!/hoekschewaard_n/status/1065306877972615169" TargetMode="External" /><Relationship Id="rId406" Type="http://schemas.openxmlformats.org/officeDocument/2006/relationships/hyperlink" Target="https://twitter.com/#!/hoekschewaard_n/status/1065553265989963776" TargetMode="External" /><Relationship Id="rId407" Type="http://schemas.openxmlformats.org/officeDocument/2006/relationships/hyperlink" Target="https://twitter.com/#!/hoekschewaard_n/status/1065945642143494144" TargetMode="External" /><Relationship Id="rId408" Type="http://schemas.openxmlformats.org/officeDocument/2006/relationships/hyperlink" Target="https://twitter.com/#!/hoekschewaard_n/status/1065953638105923584" TargetMode="External" /><Relationship Id="rId409" Type="http://schemas.openxmlformats.org/officeDocument/2006/relationships/hyperlink" Target="https://twitter.com/#!/hoekschewaard_n/status/1067360011624620032" TargetMode="External" /><Relationship Id="rId410" Type="http://schemas.openxmlformats.org/officeDocument/2006/relationships/hyperlink" Target="https://twitter.com/#!/hoekschewaard_n/status/1067781580503072773" TargetMode="External" /><Relationship Id="rId411" Type="http://schemas.openxmlformats.org/officeDocument/2006/relationships/hyperlink" Target="https://twitter.com/#!/hoekschewaard_n/status/1067877632946184193" TargetMode="External" /><Relationship Id="rId412" Type="http://schemas.openxmlformats.org/officeDocument/2006/relationships/hyperlink" Target="https://twitter.com/#!/hoekschewaard_n/status/1068070191886729216" TargetMode="External" /><Relationship Id="rId413" Type="http://schemas.openxmlformats.org/officeDocument/2006/relationships/hyperlink" Target="https://twitter.com/#!/hoekschewaard_n/status/1070748095867162627" TargetMode="External" /><Relationship Id="rId414" Type="http://schemas.openxmlformats.org/officeDocument/2006/relationships/hyperlink" Target="https://twitter.com/#!/hoekschewaard_n/status/1070959451774115840" TargetMode="External" /><Relationship Id="rId415" Type="http://schemas.openxmlformats.org/officeDocument/2006/relationships/hyperlink" Target="https://twitter.com/#!/hoekschewaard_n/status/1072059306793730049" TargetMode="External" /><Relationship Id="rId416" Type="http://schemas.openxmlformats.org/officeDocument/2006/relationships/hyperlink" Target="https://twitter.com/#!/hoekschewaard_n/status/1072169934724235264" TargetMode="External" /><Relationship Id="rId417" Type="http://schemas.openxmlformats.org/officeDocument/2006/relationships/hyperlink" Target="https://twitter.com/#!/hoekschewaard_n/status/1072496795878653954" TargetMode="External" /><Relationship Id="rId418" Type="http://schemas.openxmlformats.org/officeDocument/2006/relationships/hyperlink" Target="https://twitter.com/#!/hoekschewaard_n/status/1072666683205189639" TargetMode="External" /><Relationship Id="rId419" Type="http://schemas.openxmlformats.org/officeDocument/2006/relationships/hyperlink" Target="https://twitter.com/#!/hoekschewaard_n/status/1073234146758144001" TargetMode="External" /><Relationship Id="rId420" Type="http://schemas.openxmlformats.org/officeDocument/2006/relationships/hyperlink" Target="https://twitter.com/#!/hoekschewaard_n/status/1073444492995411968" TargetMode="External" /><Relationship Id="rId421" Type="http://schemas.openxmlformats.org/officeDocument/2006/relationships/hyperlink" Target="https://twitter.com/#!/hoekschewaard_n/status/1073501148634587136" TargetMode="External" /><Relationship Id="rId422" Type="http://schemas.openxmlformats.org/officeDocument/2006/relationships/hyperlink" Target="https://twitter.com/#!/hoekschewaard_n/status/1073566669652533248" TargetMode="External" /><Relationship Id="rId423" Type="http://schemas.openxmlformats.org/officeDocument/2006/relationships/hyperlink" Target="https://twitter.com/#!/hoekschewaard_n/status/1074446862135029760" TargetMode="External" /><Relationship Id="rId424" Type="http://schemas.openxmlformats.org/officeDocument/2006/relationships/hyperlink" Target="https://twitter.com/#!/hoekschewaard_n/status/1074539985775312898" TargetMode="External" /><Relationship Id="rId425" Type="http://schemas.openxmlformats.org/officeDocument/2006/relationships/hyperlink" Target="https://twitter.com/#!/hoekschewaard_n/status/1074592826636288000" TargetMode="External" /><Relationship Id="rId426" Type="http://schemas.openxmlformats.org/officeDocument/2006/relationships/hyperlink" Target="https://twitter.com/#!/hoekschewaard_n/status/1074659610324332544" TargetMode="External" /><Relationship Id="rId427" Type="http://schemas.openxmlformats.org/officeDocument/2006/relationships/hyperlink" Target="https://twitter.com/#!/hoekschewaard_n/status/1074674638465187840" TargetMode="External" /><Relationship Id="rId428" Type="http://schemas.openxmlformats.org/officeDocument/2006/relationships/hyperlink" Target="https://twitter.com/#!/hoekschewaard_n/status/1074703699111501824" TargetMode="External" /><Relationship Id="rId429" Type="http://schemas.openxmlformats.org/officeDocument/2006/relationships/hyperlink" Target="https://twitter.com/#!/hoekschewaard_n/status/1074719999284166656" TargetMode="External" /><Relationship Id="rId430" Type="http://schemas.openxmlformats.org/officeDocument/2006/relationships/hyperlink" Target="https://twitter.com/#!/hoekschewaard_n/status/1074720002706735104" TargetMode="External" /><Relationship Id="rId431" Type="http://schemas.openxmlformats.org/officeDocument/2006/relationships/hyperlink" Target="https://twitter.com/#!/hoekschewaard_n/status/1074722510023901186" TargetMode="External" /><Relationship Id="rId432" Type="http://schemas.openxmlformats.org/officeDocument/2006/relationships/hyperlink" Target="https://twitter.com/#!/hoekschewaard_n/status/1074956496109256704" TargetMode="External" /><Relationship Id="rId433" Type="http://schemas.openxmlformats.org/officeDocument/2006/relationships/hyperlink" Target="https://twitter.com/#!/hoekschewaard_n/status/1075306290946154496" TargetMode="External" /><Relationship Id="rId434" Type="http://schemas.openxmlformats.org/officeDocument/2006/relationships/hyperlink" Target="https://twitter.com/#!/hoekschewaard_n/status/1075359185800437760" TargetMode="External" /><Relationship Id="rId435" Type="http://schemas.openxmlformats.org/officeDocument/2006/relationships/hyperlink" Target="https://twitter.com/#!/hoekschewaard_n/status/1075409564361809921" TargetMode="External" /><Relationship Id="rId436" Type="http://schemas.openxmlformats.org/officeDocument/2006/relationships/hyperlink" Target="https://twitter.com/#!/hoekschewaard_n/status/1075678781849907200" TargetMode="External" /><Relationship Id="rId437" Type="http://schemas.openxmlformats.org/officeDocument/2006/relationships/hyperlink" Target="https://twitter.com/#!/hoekschewaard_n/status/1075705220481630209" TargetMode="External" /><Relationship Id="rId438" Type="http://schemas.openxmlformats.org/officeDocument/2006/relationships/hyperlink" Target="https://twitter.com/#!/hoekschewaard_n/status/1075712782140628993" TargetMode="External" /><Relationship Id="rId439" Type="http://schemas.openxmlformats.org/officeDocument/2006/relationships/hyperlink" Target="https://twitter.com/#!/hoekschewaard_n/status/1075720300485099520" TargetMode="External" /><Relationship Id="rId440" Type="http://schemas.openxmlformats.org/officeDocument/2006/relationships/hyperlink" Target="https://twitter.com/#!/hoekschewaard_n/status/1075731743599222784" TargetMode="External" /><Relationship Id="rId441" Type="http://schemas.openxmlformats.org/officeDocument/2006/relationships/hyperlink" Target="https://twitter.com/#!/hoekschewaard_n/status/1075787123024953345" TargetMode="External" /><Relationship Id="rId442" Type="http://schemas.openxmlformats.org/officeDocument/2006/relationships/hyperlink" Target="https://twitter.com/#!/hoekschewaard_n/status/1077461014701064192" TargetMode="External" /><Relationship Id="rId443" Type="http://schemas.openxmlformats.org/officeDocument/2006/relationships/hyperlink" Target="https://twitter.com/#!/hoekschewaard_n/status/1077609530165547010" TargetMode="External" /><Relationship Id="rId444" Type="http://schemas.openxmlformats.org/officeDocument/2006/relationships/hyperlink" Target="https://twitter.com/#!/hoekschewaard_n/status/1077899621534445571" TargetMode="External" /><Relationship Id="rId445" Type="http://schemas.openxmlformats.org/officeDocument/2006/relationships/hyperlink" Target="https://twitter.com/#!/hoekschewaard_n/status/1078084598037397504" TargetMode="External" /><Relationship Id="rId446" Type="http://schemas.openxmlformats.org/officeDocument/2006/relationships/hyperlink" Target="https://twitter.com/#!/hoekschewaard_n/status/1078084600595955714" TargetMode="External" /><Relationship Id="rId447" Type="http://schemas.openxmlformats.org/officeDocument/2006/relationships/hyperlink" Target="https://twitter.com/#!/hoekschewaard_n/status/1078246968256839680" TargetMode="External" /><Relationship Id="rId448" Type="http://schemas.openxmlformats.org/officeDocument/2006/relationships/hyperlink" Target="https://twitter.com/#!/hoekschewaard_n/status/1079041700876742661" TargetMode="External" /><Relationship Id="rId449" Type="http://schemas.openxmlformats.org/officeDocument/2006/relationships/hyperlink" Target="https://twitter.com/#!/hoekschewaard_n/status/1079674571387793410" TargetMode="External" /><Relationship Id="rId450" Type="http://schemas.openxmlformats.org/officeDocument/2006/relationships/hyperlink" Target="https://twitter.com/#!/hoekschewaard_n/status/1080421560102596609" TargetMode="External" /><Relationship Id="rId451" Type="http://schemas.openxmlformats.org/officeDocument/2006/relationships/hyperlink" Target="https://twitter.com/#!/hoekschewaard_n/status/1080501131166523392" TargetMode="External" /><Relationship Id="rId452" Type="http://schemas.openxmlformats.org/officeDocument/2006/relationships/hyperlink" Target="https://twitter.com/#!/hoekschewaard_n/status/1080748712702500864" TargetMode="External" /><Relationship Id="rId453" Type="http://schemas.openxmlformats.org/officeDocument/2006/relationships/hyperlink" Target="https://twitter.com/#!/hoekschewaard_n/status/1080788928658137088" TargetMode="External" /><Relationship Id="rId454" Type="http://schemas.openxmlformats.org/officeDocument/2006/relationships/hyperlink" Target="https://twitter.com/#!/hoekschewaard_n/status/1081238747910422529" TargetMode="External" /><Relationship Id="rId455" Type="http://schemas.openxmlformats.org/officeDocument/2006/relationships/hyperlink" Target="https://twitter.com/#!/hoekschewaard_n/status/1081451324246495238" TargetMode="External" /><Relationship Id="rId456" Type="http://schemas.openxmlformats.org/officeDocument/2006/relationships/hyperlink" Target="https://twitter.com/#!/hoekschewaard_n/status/1081579686906470401" TargetMode="External" /><Relationship Id="rId457" Type="http://schemas.openxmlformats.org/officeDocument/2006/relationships/hyperlink" Target="https://twitter.com/#!/hoekschewaard_n/status/1082301195056758784" TargetMode="External" /><Relationship Id="rId458" Type="http://schemas.openxmlformats.org/officeDocument/2006/relationships/hyperlink" Target="https://twitter.com/#!/hoekschewaard_n/status/1082310062843006977" TargetMode="External" /><Relationship Id="rId459" Type="http://schemas.openxmlformats.org/officeDocument/2006/relationships/hyperlink" Target="https://twitter.com/#!/hoekschewaard_n/status/1082538948700917761" TargetMode="External" /><Relationship Id="rId460" Type="http://schemas.openxmlformats.org/officeDocument/2006/relationships/hyperlink" Target="https://twitter.com/#!/hoekschewaard_n/status/1082648512813297665" TargetMode="External" /><Relationship Id="rId461" Type="http://schemas.openxmlformats.org/officeDocument/2006/relationships/hyperlink" Target="https://twitter.com/#!/hoekschewaard_n/status/1082964315462950913" TargetMode="External" /><Relationship Id="rId462" Type="http://schemas.openxmlformats.org/officeDocument/2006/relationships/hyperlink" Target="https://twitter.com/#!/hoekschewaard_n/status/1083287982747070464" TargetMode="External" /><Relationship Id="rId463" Type="http://schemas.openxmlformats.org/officeDocument/2006/relationships/hyperlink" Target="https://twitter.com/#!/hoekschewaard_n/status/1083320692370755584" TargetMode="External" /><Relationship Id="rId464" Type="http://schemas.openxmlformats.org/officeDocument/2006/relationships/hyperlink" Target="https://twitter.com/#!/hoekschewaard_n/status/1083396177998028808" TargetMode="External" /><Relationship Id="rId465" Type="http://schemas.openxmlformats.org/officeDocument/2006/relationships/hyperlink" Target="https://twitter.com/#!/hoekschewaard_n/status/1083728333211385856" TargetMode="External" /><Relationship Id="rId466" Type="http://schemas.openxmlformats.org/officeDocument/2006/relationships/hyperlink" Target="https://twitter.com/#!/hoekschewaard_n/status/1083737188066607105" TargetMode="External" /><Relationship Id="rId467" Type="http://schemas.openxmlformats.org/officeDocument/2006/relationships/hyperlink" Target="https://twitter.com/#!/hoekschewaard_n/status/1084318715750031361" TargetMode="External" /><Relationship Id="rId468" Type="http://schemas.openxmlformats.org/officeDocument/2006/relationships/hyperlink" Target="https://twitter.com/#!/hoekschewaard_n/status/1084352736542494720" TargetMode="External" /><Relationship Id="rId469" Type="http://schemas.openxmlformats.org/officeDocument/2006/relationships/hyperlink" Target="https://twitter.com/#!/hoekschewaard_n/status/1084428179291467776" TargetMode="External" /><Relationship Id="rId470" Type="http://schemas.openxmlformats.org/officeDocument/2006/relationships/hyperlink" Target="https://twitter.com/#!/hoekschewaard_n/status/1084716348670988288" TargetMode="External" /><Relationship Id="rId471" Type="http://schemas.openxmlformats.org/officeDocument/2006/relationships/hyperlink" Target="https://twitter.com/#!/hoekschewaard_n/status/1084786882867879936" TargetMode="External" /><Relationship Id="rId472" Type="http://schemas.openxmlformats.org/officeDocument/2006/relationships/hyperlink" Target="https://twitter.com/#!/hoekschewaard_n/status/1085602444476862467" TargetMode="External" /><Relationship Id="rId473" Type="http://schemas.openxmlformats.org/officeDocument/2006/relationships/hyperlink" Target="https://twitter.com/#!/hoekschewaard_n/status/1085797442757578752" TargetMode="External" /><Relationship Id="rId474" Type="http://schemas.openxmlformats.org/officeDocument/2006/relationships/hyperlink" Target="https://twitter.com/#!/hoekschewaard_n/status/1085832736646950913" TargetMode="External" /><Relationship Id="rId475" Type="http://schemas.openxmlformats.org/officeDocument/2006/relationships/hyperlink" Target="https://twitter.com/#!/hoekschewaard_n/status/1086163735843094530" TargetMode="External" /><Relationship Id="rId476" Type="http://schemas.openxmlformats.org/officeDocument/2006/relationships/hyperlink" Target="https://twitter.com/#!/hoekschewaard_n/status/1086211411267805184" TargetMode="External" /><Relationship Id="rId477" Type="http://schemas.openxmlformats.org/officeDocument/2006/relationships/hyperlink" Target="https://twitter.com/#!/hoekschewaard_n/status/1086299714855804928" TargetMode="External" /><Relationship Id="rId478" Type="http://schemas.openxmlformats.org/officeDocument/2006/relationships/hyperlink" Target="https://twitter.com/#!/hoekschewaard_n/status/1087577173710553088" TargetMode="External" /><Relationship Id="rId479" Type="http://schemas.openxmlformats.org/officeDocument/2006/relationships/hyperlink" Target="https://twitter.com/#!/hoekschewaard_n/status/1087616156607922177" TargetMode="External" /><Relationship Id="rId480" Type="http://schemas.openxmlformats.org/officeDocument/2006/relationships/hyperlink" Target="https://twitter.com/#!/hoekschewaard_n/status/1087661506890788864" TargetMode="External" /><Relationship Id="rId481" Type="http://schemas.openxmlformats.org/officeDocument/2006/relationships/hyperlink" Target="https://twitter.com/#!/hoekschewaard_n/status/1087723246924038147" TargetMode="External" /><Relationship Id="rId482" Type="http://schemas.openxmlformats.org/officeDocument/2006/relationships/hyperlink" Target="https://twitter.com/#!/hoekschewaard_n/status/1087763589866446849" TargetMode="External" /><Relationship Id="rId483" Type="http://schemas.openxmlformats.org/officeDocument/2006/relationships/hyperlink" Target="https://api.twitter.com/1.1/geo/id/3095a52a41901e55.json" TargetMode="External" /><Relationship Id="rId484" Type="http://schemas.openxmlformats.org/officeDocument/2006/relationships/comments" Target="../comments12.xml" /><Relationship Id="rId485" Type="http://schemas.openxmlformats.org/officeDocument/2006/relationships/vmlDrawing" Target="../drawings/vmlDrawing6.vml" /><Relationship Id="rId486" Type="http://schemas.openxmlformats.org/officeDocument/2006/relationships/table" Target="../tables/table22.xml" /><Relationship Id="rId48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noP2HeEJv" TargetMode="External" /><Relationship Id="rId2" Type="http://schemas.openxmlformats.org/officeDocument/2006/relationships/hyperlink" Target="http://www.wo2-hoekschewaard.nl/" TargetMode="External" /><Relationship Id="rId3" Type="http://schemas.openxmlformats.org/officeDocument/2006/relationships/hyperlink" Target="http://www.piershil.com/" TargetMode="External" /><Relationship Id="rId4" Type="http://schemas.openxmlformats.org/officeDocument/2006/relationships/hyperlink" Target="https://t.co/Fdd4oRbUVK" TargetMode="External" /><Relationship Id="rId5" Type="http://schemas.openxmlformats.org/officeDocument/2006/relationships/hyperlink" Target="http://lansingerland.d66.nl/" TargetMode="External" /><Relationship Id="rId6" Type="http://schemas.openxmlformats.org/officeDocument/2006/relationships/hyperlink" Target="https://t.co/0VhIRgMRdQ" TargetMode="External" /><Relationship Id="rId7" Type="http://schemas.openxmlformats.org/officeDocument/2006/relationships/hyperlink" Target="http://t.co/VbmSDpbvyZ" TargetMode="External" /><Relationship Id="rId8" Type="http://schemas.openxmlformats.org/officeDocument/2006/relationships/hyperlink" Target="http://t.co/1wKYTPNRre" TargetMode="External" /><Relationship Id="rId9" Type="http://schemas.openxmlformats.org/officeDocument/2006/relationships/hyperlink" Target="https://www.gemeentehw.nl/" TargetMode="External" /><Relationship Id="rId10" Type="http://schemas.openxmlformats.org/officeDocument/2006/relationships/hyperlink" Target="https://t.co/b0w0DO9X3o" TargetMode="External" /><Relationship Id="rId11" Type="http://schemas.openxmlformats.org/officeDocument/2006/relationships/hyperlink" Target="https://t.co/Zw5Vbp4A2b" TargetMode="External" /><Relationship Id="rId12" Type="http://schemas.openxmlformats.org/officeDocument/2006/relationships/hyperlink" Target="https://t.co/xJZ8U6594Z" TargetMode="External" /><Relationship Id="rId13" Type="http://schemas.openxmlformats.org/officeDocument/2006/relationships/hyperlink" Target="http://www.rijnmond.nl/" TargetMode="External" /><Relationship Id="rId14" Type="http://schemas.openxmlformats.org/officeDocument/2006/relationships/hyperlink" Target="http://www.rijnmond.nl/" TargetMode="External" /><Relationship Id="rId15" Type="http://schemas.openxmlformats.org/officeDocument/2006/relationships/hyperlink" Target="https://www.facebook.com/ernest.maas" TargetMode="External" /><Relationship Id="rId16" Type="http://schemas.openxmlformats.org/officeDocument/2006/relationships/hyperlink" Target="http://t.co/CQBcwppjn4" TargetMode="External" /><Relationship Id="rId17" Type="http://schemas.openxmlformats.org/officeDocument/2006/relationships/hyperlink" Target="http://www.leonardruigendijk.eu/" TargetMode="External" /><Relationship Id="rId18" Type="http://schemas.openxmlformats.org/officeDocument/2006/relationships/hyperlink" Target="https://t.co/RP7hxPHRYw" TargetMode="External" /><Relationship Id="rId19" Type="http://schemas.openxmlformats.org/officeDocument/2006/relationships/hyperlink" Target="https://t.co/uEVTkOVq1j" TargetMode="External" /><Relationship Id="rId20" Type="http://schemas.openxmlformats.org/officeDocument/2006/relationships/hyperlink" Target="http://www.hoekschewaard.nl/" TargetMode="External" /><Relationship Id="rId21" Type="http://schemas.openxmlformats.org/officeDocument/2006/relationships/hyperlink" Target="http://t.co/s3u8a5JMSj" TargetMode="External" /><Relationship Id="rId22" Type="http://schemas.openxmlformats.org/officeDocument/2006/relationships/hyperlink" Target="https://pbs.twimg.com/profile_banners/3161445561/1508492754" TargetMode="External" /><Relationship Id="rId23" Type="http://schemas.openxmlformats.org/officeDocument/2006/relationships/hyperlink" Target="https://pbs.twimg.com/profile_banners/990549525369643008/1541429982" TargetMode="External" /><Relationship Id="rId24" Type="http://schemas.openxmlformats.org/officeDocument/2006/relationships/hyperlink" Target="https://pbs.twimg.com/profile_banners/2941054150/1419530977" TargetMode="External" /><Relationship Id="rId25" Type="http://schemas.openxmlformats.org/officeDocument/2006/relationships/hyperlink" Target="https://pbs.twimg.com/profile_banners/346033167/1398253194" TargetMode="External" /><Relationship Id="rId26" Type="http://schemas.openxmlformats.org/officeDocument/2006/relationships/hyperlink" Target="https://pbs.twimg.com/profile_banners/96937180/1455111761" TargetMode="External" /><Relationship Id="rId27" Type="http://schemas.openxmlformats.org/officeDocument/2006/relationships/hyperlink" Target="https://pbs.twimg.com/profile_banners/186775241/1430741976" TargetMode="External" /><Relationship Id="rId28" Type="http://schemas.openxmlformats.org/officeDocument/2006/relationships/hyperlink" Target="https://pbs.twimg.com/profile_banners/97659518/1542794610" TargetMode="External" /><Relationship Id="rId29" Type="http://schemas.openxmlformats.org/officeDocument/2006/relationships/hyperlink" Target="https://pbs.twimg.com/profile_banners/203520042/1518424709" TargetMode="External" /><Relationship Id="rId30" Type="http://schemas.openxmlformats.org/officeDocument/2006/relationships/hyperlink" Target="https://pbs.twimg.com/profile_banners/21213025/1436538337" TargetMode="External" /><Relationship Id="rId31" Type="http://schemas.openxmlformats.org/officeDocument/2006/relationships/hyperlink" Target="https://pbs.twimg.com/profile_banners/215593772/1544790242" TargetMode="External" /><Relationship Id="rId32" Type="http://schemas.openxmlformats.org/officeDocument/2006/relationships/hyperlink" Target="https://pbs.twimg.com/profile_banners/555142596/1358766543" TargetMode="External" /><Relationship Id="rId33" Type="http://schemas.openxmlformats.org/officeDocument/2006/relationships/hyperlink" Target="https://pbs.twimg.com/profile_banners/2872192336/1433944347" TargetMode="External" /><Relationship Id="rId34" Type="http://schemas.openxmlformats.org/officeDocument/2006/relationships/hyperlink" Target="https://pbs.twimg.com/profile_banners/2576130845/1424726621" TargetMode="External" /><Relationship Id="rId35" Type="http://schemas.openxmlformats.org/officeDocument/2006/relationships/hyperlink" Target="https://pbs.twimg.com/profile_banners/86340159/1501752112" TargetMode="External" /><Relationship Id="rId36" Type="http://schemas.openxmlformats.org/officeDocument/2006/relationships/hyperlink" Target="https://pbs.twimg.com/profile_banners/785469977025454080/1535616511" TargetMode="External" /><Relationship Id="rId37" Type="http://schemas.openxmlformats.org/officeDocument/2006/relationships/hyperlink" Target="https://pbs.twimg.com/profile_banners/373863529/1542470076" TargetMode="External" /><Relationship Id="rId38" Type="http://schemas.openxmlformats.org/officeDocument/2006/relationships/hyperlink" Target="https://pbs.twimg.com/profile_banners/2194158726/1542142438" TargetMode="External" /><Relationship Id="rId39" Type="http://schemas.openxmlformats.org/officeDocument/2006/relationships/hyperlink" Target="https://pbs.twimg.com/profile_banners/112845165/1441872565" TargetMode="External" /><Relationship Id="rId40" Type="http://schemas.openxmlformats.org/officeDocument/2006/relationships/hyperlink" Target="https://pbs.twimg.com/profile_banners/14260736/1518543666" TargetMode="External" /><Relationship Id="rId41" Type="http://schemas.openxmlformats.org/officeDocument/2006/relationships/hyperlink" Target="https://pbs.twimg.com/profile_banners/9143712/1361054379" TargetMode="External" /><Relationship Id="rId42" Type="http://schemas.openxmlformats.org/officeDocument/2006/relationships/hyperlink" Target="https://pbs.twimg.com/profile_banners/418156434/1546310209" TargetMode="External" /><Relationship Id="rId43" Type="http://schemas.openxmlformats.org/officeDocument/2006/relationships/hyperlink" Target="https://pbs.twimg.com/profile_banners/1072735484219150337/1544687775" TargetMode="External" /><Relationship Id="rId44" Type="http://schemas.openxmlformats.org/officeDocument/2006/relationships/hyperlink" Target="https://pbs.twimg.com/profile_banners/28378677/1540735042" TargetMode="External" /><Relationship Id="rId45" Type="http://schemas.openxmlformats.org/officeDocument/2006/relationships/hyperlink" Target="https://pbs.twimg.com/profile_banners/825811163338391554/1489327075" TargetMode="External" /><Relationship Id="rId46" Type="http://schemas.openxmlformats.org/officeDocument/2006/relationships/hyperlink" Target="https://pbs.twimg.com/profile_banners/2448047996/1511394044" TargetMode="External" /><Relationship Id="rId47" Type="http://schemas.openxmlformats.org/officeDocument/2006/relationships/hyperlink" Target="https://pbs.twimg.com/profile_banners/2963848737/1443795693" TargetMode="External" /><Relationship Id="rId48" Type="http://schemas.openxmlformats.org/officeDocument/2006/relationships/hyperlink" Target="https://pbs.twimg.com/profile_banners/137254336/1502167138" TargetMode="External" /><Relationship Id="rId49" Type="http://schemas.openxmlformats.org/officeDocument/2006/relationships/hyperlink" Target="https://pbs.twimg.com/profile_banners/1019648089/1459188089" TargetMode="External" /><Relationship Id="rId50" Type="http://schemas.openxmlformats.org/officeDocument/2006/relationships/hyperlink" Target="https://pbs.twimg.com/profile_banners/96972817/1492452898" TargetMode="External" /><Relationship Id="rId51" Type="http://schemas.openxmlformats.org/officeDocument/2006/relationships/hyperlink" Target="https://pbs.twimg.com/profile_banners/259387122/1451043330"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pbs.twimg.com/profile_background_images/440997168845832192/hJWiFRj5.jpe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2/bg.gif"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3/bg.gif" TargetMode="External" /><Relationship Id="rId74" Type="http://schemas.openxmlformats.org/officeDocument/2006/relationships/hyperlink" Target="http://abs.twimg.com/images/themes/theme18/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6/bg.gif"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pbs.twimg.com/profile_images/864968876714545152/SzvXg9R9_normal.jpg" TargetMode="External" /><Relationship Id="rId85" Type="http://schemas.openxmlformats.org/officeDocument/2006/relationships/hyperlink" Target="http://pbs.twimg.com/profile_images/1037411907253272579/n7blnL5U_normal.jpg" TargetMode="External" /><Relationship Id="rId86" Type="http://schemas.openxmlformats.org/officeDocument/2006/relationships/hyperlink" Target="http://pbs.twimg.com/profile_images/548177520206438400/LSuH0aWo_normal.jpeg" TargetMode="External" /><Relationship Id="rId87" Type="http://schemas.openxmlformats.org/officeDocument/2006/relationships/hyperlink" Target="http://pbs.twimg.com/profile_images/1471021959/wapen-piershil-02_normal.jpg" TargetMode="External" /><Relationship Id="rId88" Type="http://schemas.openxmlformats.org/officeDocument/2006/relationships/hyperlink" Target="http://pbs.twimg.com/profile_images/421351567321608193/J9wuhHtb_normal.jpeg" TargetMode="External" /><Relationship Id="rId89" Type="http://schemas.openxmlformats.org/officeDocument/2006/relationships/hyperlink" Target="http://pbs.twimg.com/profile_images/465100418448510976/qlskqqfF_normal.jpeg" TargetMode="External" /><Relationship Id="rId90" Type="http://schemas.openxmlformats.org/officeDocument/2006/relationships/hyperlink" Target="http://pbs.twimg.com/profile_images/888395500227108865/PHQWzJ7U_normal.jpg" TargetMode="External" /><Relationship Id="rId91" Type="http://schemas.openxmlformats.org/officeDocument/2006/relationships/hyperlink" Target="http://pbs.twimg.com/profile_images/675593796583890944/1mevulh-_normal.jpg" TargetMode="External" /><Relationship Id="rId92" Type="http://schemas.openxmlformats.org/officeDocument/2006/relationships/hyperlink" Target="http://pbs.twimg.com/profile_images/692014802659602433/MKB2c01t_normal.jpg" TargetMode="External" /><Relationship Id="rId93" Type="http://schemas.openxmlformats.org/officeDocument/2006/relationships/hyperlink" Target="http://pbs.twimg.com/profile_images/693308874099683328/4WNi2qI5_normal.jpg" TargetMode="External" /><Relationship Id="rId94" Type="http://schemas.openxmlformats.org/officeDocument/2006/relationships/hyperlink" Target="http://pbs.twimg.com/profile_images/886993915919912964/fJnvCxAS_normal.jpg" TargetMode="External" /><Relationship Id="rId95" Type="http://schemas.openxmlformats.org/officeDocument/2006/relationships/hyperlink" Target="http://pbs.twimg.com/profile_images/1073554197147201537/2IVy8PNR_normal.jpg" TargetMode="External" /><Relationship Id="rId96" Type="http://schemas.openxmlformats.org/officeDocument/2006/relationships/hyperlink" Target="http://pbs.twimg.com/profile_images/3108554519/85a1457d11eb38e3ebac7bca7a60202c_normal.jpeg" TargetMode="External" /><Relationship Id="rId97" Type="http://schemas.openxmlformats.org/officeDocument/2006/relationships/hyperlink" Target="http://pbs.twimg.com/profile_images/576026248608010240/EPrNA3Ru_normal.jpeg" TargetMode="External" /><Relationship Id="rId98" Type="http://schemas.openxmlformats.org/officeDocument/2006/relationships/hyperlink" Target="http://pbs.twimg.com/profile_images/473211780991574016/AenxuEdh_normal.jpeg" TargetMode="External" /><Relationship Id="rId99" Type="http://schemas.openxmlformats.org/officeDocument/2006/relationships/hyperlink" Target="http://pbs.twimg.com/profile_images/3598537240/74983717279b1562e296ffc691eea7a2_normal.jpeg" TargetMode="External" /><Relationship Id="rId100" Type="http://schemas.openxmlformats.org/officeDocument/2006/relationships/hyperlink" Target="http://pbs.twimg.com/profile_images/1035097941529309184/jISiICBr_normal.jpg" TargetMode="External" /><Relationship Id="rId101" Type="http://schemas.openxmlformats.org/officeDocument/2006/relationships/hyperlink" Target="http://pbs.twimg.com/profile_images/866179417537748992/4kOqyzkx_normal.jpg" TargetMode="External" /><Relationship Id="rId102" Type="http://schemas.openxmlformats.org/officeDocument/2006/relationships/hyperlink" Target="http://pbs.twimg.com/profile_images/1011881747351572480/7pZHTrjn_normal.jpg" TargetMode="External" /><Relationship Id="rId103" Type="http://schemas.openxmlformats.org/officeDocument/2006/relationships/hyperlink" Target="http://pbs.twimg.com/profile_images/773771205157552128/L1a71OR8_normal.jpg" TargetMode="External" /><Relationship Id="rId104" Type="http://schemas.openxmlformats.org/officeDocument/2006/relationships/hyperlink" Target="http://pbs.twimg.com/profile_images/904448588704620545/oP2KH8ds_normal.jpg" TargetMode="External" /><Relationship Id="rId105" Type="http://schemas.openxmlformats.org/officeDocument/2006/relationships/hyperlink" Target="http://pbs.twimg.com/profile_images/740548667476717570/5PbiXlmo_normal.jpg" TargetMode="External" /><Relationship Id="rId106" Type="http://schemas.openxmlformats.org/officeDocument/2006/relationships/hyperlink" Target="http://pbs.twimg.com/profile_images/594595487610580992/PGJHvRLB_normal.png" TargetMode="External" /><Relationship Id="rId107" Type="http://schemas.openxmlformats.org/officeDocument/2006/relationships/hyperlink" Target="http://pbs.twimg.com/profile_images/994166592291434496/5oIL4r_P_normal.jpg" TargetMode="External" /><Relationship Id="rId108" Type="http://schemas.openxmlformats.org/officeDocument/2006/relationships/hyperlink" Target="http://pbs.twimg.com/profile_images/959596562879041536/CIPzG43g_normal.jpg" TargetMode="External" /><Relationship Id="rId109" Type="http://schemas.openxmlformats.org/officeDocument/2006/relationships/hyperlink" Target="http://pbs.twimg.com/profile_images/2455274973/sztua7fccovbj6rqewrx_normal.jpeg" TargetMode="External" /><Relationship Id="rId110" Type="http://schemas.openxmlformats.org/officeDocument/2006/relationships/hyperlink" Target="http://pbs.twimg.com/profile_images/1073425483306553344/OtVw5NQi_normal.jpg" TargetMode="External" /><Relationship Id="rId111" Type="http://schemas.openxmlformats.org/officeDocument/2006/relationships/hyperlink" Target="http://pbs.twimg.com/profile_images/1056545071993098241/ondDVx2b_normal.jpg" TargetMode="External" /><Relationship Id="rId112" Type="http://schemas.openxmlformats.org/officeDocument/2006/relationships/hyperlink" Target="http://pbs.twimg.com/profile_images/1070707872810582017/VNKb1VKh_normal.jpg" TargetMode="External" /><Relationship Id="rId113" Type="http://schemas.openxmlformats.org/officeDocument/2006/relationships/hyperlink" Target="http://pbs.twimg.com/profile_images/1045048124811751425/daqkHURm_normal.jpg" TargetMode="External" /><Relationship Id="rId114" Type="http://schemas.openxmlformats.org/officeDocument/2006/relationships/hyperlink" Target="http://pbs.twimg.com/profile_images/744246148756561920/1EoSM99n_normal.jpg" TargetMode="External" /><Relationship Id="rId115" Type="http://schemas.openxmlformats.org/officeDocument/2006/relationships/hyperlink" Target="http://pbs.twimg.com/profile_images/898452928255598592/LifjSnhc_normal.jpg" TargetMode="External" /><Relationship Id="rId116" Type="http://schemas.openxmlformats.org/officeDocument/2006/relationships/hyperlink" Target="http://pbs.twimg.com/profile_images/986854228441387009/PZSWMXq-_normal.jpg" TargetMode="External" /><Relationship Id="rId117" Type="http://schemas.openxmlformats.org/officeDocument/2006/relationships/hyperlink" Target="http://pbs.twimg.com/profile_images/864960594822254592/OuIU5Sqk_normal.jpg" TargetMode="External" /><Relationship Id="rId118" Type="http://schemas.openxmlformats.org/officeDocument/2006/relationships/hyperlink" Target="http://pbs.twimg.com/profile_images/1258862154/hoekschewaard_normal.jpg" TargetMode="External" /><Relationship Id="rId119" Type="http://schemas.openxmlformats.org/officeDocument/2006/relationships/hyperlink" Target="https://twitter.com/odilasibrijns" TargetMode="External" /><Relationship Id="rId120" Type="http://schemas.openxmlformats.org/officeDocument/2006/relationships/hyperlink" Target="https://twitter.com/hwvvd" TargetMode="External" /><Relationship Id="rId121" Type="http://schemas.openxmlformats.org/officeDocument/2006/relationships/hyperlink" Target="https://twitter.com/wo2hwnl" TargetMode="External" /><Relationship Id="rId122" Type="http://schemas.openxmlformats.org/officeDocument/2006/relationships/hyperlink" Target="https://twitter.com/piershilcom" TargetMode="External" /><Relationship Id="rId123" Type="http://schemas.openxmlformats.org/officeDocument/2006/relationships/hyperlink" Target="https://twitter.com/marijkeboorsma" TargetMode="External" /><Relationship Id="rId124" Type="http://schemas.openxmlformats.org/officeDocument/2006/relationships/hyperlink" Target="https://twitter.com/stichtingnu" TargetMode="External" /><Relationship Id="rId125" Type="http://schemas.openxmlformats.org/officeDocument/2006/relationships/hyperlink" Target="https://twitter.com/leonvannoort" TargetMode="External" /><Relationship Id="rId126" Type="http://schemas.openxmlformats.org/officeDocument/2006/relationships/hyperlink" Target="https://twitter.com/jon_hermans" TargetMode="External" /><Relationship Id="rId127" Type="http://schemas.openxmlformats.org/officeDocument/2006/relationships/hyperlink" Target="https://twitter.com/d66hw" TargetMode="External" /><Relationship Id="rId128" Type="http://schemas.openxmlformats.org/officeDocument/2006/relationships/hyperlink" Target="https://twitter.com/d66_ll" TargetMode="External" /><Relationship Id="rId129" Type="http://schemas.openxmlformats.org/officeDocument/2006/relationships/hyperlink" Target="https://twitter.com/d66rotterdam" TargetMode="External" /><Relationship Id="rId130" Type="http://schemas.openxmlformats.org/officeDocument/2006/relationships/hyperlink" Target="https://twitter.com/miranda3286" TargetMode="External" /><Relationship Id="rId131" Type="http://schemas.openxmlformats.org/officeDocument/2006/relationships/hyperlink" Target="https://twitter.com/apis1apis" TargetMode="External" /><Relationship Id="rId132" Type="http://schemas.openxmlformats.org/officeDocument/2006/relationships/hyperlink" Target="https://twitter.com/natuurfotonl" TargetMode="External" /><Relationship Id="rId133" Type="http://schemas.openxmlformats.org/officeDocument/2006/relationships/hyperlink" Target="https://twitter.com/mooieluchten" TargetMode="External" /><Relationship Id="rId134" Type="http://schemas.openxmlformats.org/officeDocument/2006/relationships/hyperlink" Target="https://twitter.com/gemeenteobl" TargetMode="External" /><Relationship Id="rId135" Type="http://schemas.openxmlformats.org/officeDocument/2006/relationships/hyperlink" Target="https://twitter.com/gemeentehw" TargetMode="External" /><Relationship Id="rId136" Type="http://schemas.openxmlformats.org/officeDocument/2006/relationships/hyperlink" Target="https://twitter.com/bernyschop" TargetMode="External" /><Relationship Id="rId137" Type="http://schemas.openxmlformats.org/officeDocument/2006/relationships/hyperlink" Target="https://twitter.com/leonhoekvvd" TargetMode="External" /><Relationship Id="rId138" Type="http://schemas.openxmlformats.org/officeDocument/2006/relationships/hyperlink" Target="https://twitter.com/janmaartendank" TargetMode="External" /><Relationship Id="rId139" Type="http://schemas.openxmlformats.org/officeDocument/2006/relationships/hyperlink" Target="https://twitter.com/sannewaldekker" TargetMode="External" /><Relationship Id="rId140" Type="http://schemas.openxmlformats.org/officeDocument/2006/relationships/hyperlink" Target="https://twitter.com/rtv_rijnmond" TargetMode="External" /><Relationship Id="rId141" Type="http://schemas.openxmlformats.org/officeDocument/2006/relationships/hyperlink" Target="https://twitter.com/oudbeijerland" TargetMode="External" /><Relationship Id="rId142" Type="http://schemas.openxmlformats.org/officeDocument/2006/relationships/hyperlink" Target="https://twitter.com/indebuurt0186" TargetMode="External" /><Relationship Id="rId143" Type="http://schemas.openxmlformats.org/officeDocument/2006/relationships/hyperlink" Target="https://twitter.com/ernestmaas55" TargetMode="External" /><Relationship Id="rId144" Type="http://schemas.openxmlformats.org/officeDocument/2006/relationships/hyperlink" Target="https://twitter.com/huizentweetsnl" TargetMode="External" /><Relationship Id="rId145" Type="http://schemas.openxmlformats.org/officeDocument/2006/relationships/hyperlink" Target="https://twitter.com/ariegoudswaard4" TargetMode="External" /><Relationship Id="rId146" Type="http://schemas.openxmlformats.org/officeDocument/2006/relationships/hyperlink" Target="https://twitter.com/leonard1972" TargetMode="External" /><Relationship Id="rId147" Type="http://schemas.openxmlformats.org/officeDocument/2006/relationships/hyperlink" Target="https://twitter.com/edkrokket" TargetMode="External" /><Relationship Id="rId148" Type="http://schemas.openxmlformats.org/officeDocument/2006/relationships/hyperlink" Target="https://twitter.com/hoekschnieuws" TargetMode="External" /><Relationship Id="rId149" Type="http://schemas.openxmlformats.org/officeDocument/2006/relationships/hyperlink" Target="https://twitter.com/jumboboa" TargetMode="External" /><Relationship Id="rId150" Type="http://schemas.openxmlformats.org/officeDocument/2006/relationships/hyperlink" Target="https://twitter.com/jveverdingen" TargetMode="External" /><Relationship Id="rId151" Type="http://schemas.openxmlformats.org/officeDocument/2006/relationships/hyperlink" Target="https://twitter.com/3goudzoekers" TargetMode="External" /><Relationship Id="rId152" Type="http://schemas.openxmlformats.org/officeDocument/2006/relationships/hyperlink" Target="https://twitter.com/hoekschewaardnl" TargetMode="External" /><Relationship Id="rId153" Type="http://schemas.openxmlformats.org/officeDocument/2006/relationships/hyperlink" Target="https://twitter.com/hoekschewaard_n" TargetMode="External" /><Relationship Id="rId154" Type="http://schemas.openxmlformats.org/officeDocument/2006/relationships/comments" Target="../comments2.xml" /><Relationship Id="rId155" Type="http://schemas.openxmlformats.org/officeDocument/2006/relationships/vmlDrawing" Target="../drawings/vmlDrawing2.vml" /><Relationship Id="rId156" Type="http://schemas.openxmlformats.org/officeDocument/2006/relationships/table" Target="../tables/table2.xml" /><Relationship Id="rId15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indebuurt.nl/hoekschewaard/nieuws/tof-in-oud-beijerland-opent-een-verzamelplaats-voor-mensen-met-een-creatief-beroep~54896/?utm_source=twitter&amp;utm_medium=tweet" TargetMode="External" /><Relationship Id="rId2" Type="http://schemas.openxmlformats.org/officeDocument/2006/relationships/hyperlink" Target="https://indebuurt.nl/hoekschewaard/wonen/8-x-leuke-huizen-in-oud-beijerland-die-nu-te-koop-staan~52148/?utm_source=twitter&amp;utm_medium=tweet" TargetMode="External" /><Relationship Id="rId3" Type="http://schemas.openxmlformats.org/officeDocument/2006/relationships/hyperlink" Target="https://indebuurt.nl/hoekschewaard/bedrijvigheid/het-verhaal-van-deze-oliegigant-begon-in-oud-beijerland~54751/?utm_source=twitter&amp;utm_medium=tweet" TargetMode="External" /><Relationship Id="rId4" Type="http://schemas.openxmlformats.org/officeDocument/2006/relationships/hyperlink" Target="https://indebuurt.nl/hoekschewaard/nieuws/de-oude-rabo-in-oud-beijerland-wordt-gesloopt-en-dit-komt-er-voor-terug~53842/?utm_source=twitter&amp;utm_medium=tweet" TargetMode="External" /><Relationship Id="rId5" Type="http://schemas.openxmlformats.org/officeDocument/2006/relationships/hyperlink" Target="https://indebuurt.nl/hoekschewaard/doen/fotos-kerstmarkt-in-oud-beijerland-en-dit-is-wat-we-hebben-gespot~53476/?utm_source=twitter&amp;utm_medium=tweet" TargetMode="External" /><Relationship Id="rId6" Type="http://schemas.openxmlformats.org/officeDocument/2006/relationships/hyperlink" Target="https://wo2-hoekschewaard.nl/herdenking/2018-herdenkingsceremonie-veterans-day/" TargetMode="External" /><Relationship Id="rId7" Type="http://schemas.openxmlformats.org/officeDocument/2006/relationships/hyperlink" Target="https://drimble.nl/regio/zuid-holland/hoeksche-waard/57375740/druk-bezocht-intercultureel-diner-in-de-open-hof.html" TargetMode="External" /><Relationship Id="rId8" Type="http://schemas.openxmlformats.org/officeDocument/2006/relationships/hyperlink" Target="https://drimble.nl/regio/zuid-holland/hoeksche-waard/57371192/wijkspreekuur-heeft-voortaan-bakkie-in-de-buurt.html" TargetMode="External" /><Relationship Id="rId9" Type="http://schemas.openxmlformats.org/officeDocument/2006/relationships/hyperlink" Target="https://drimble.nl/regio/zuid-holland/hoeksche-waard/57362848/gasten-aan-tafel-in-de-open-hof.html" TargetMode="External" /><Relationship Id="rId10" Type="http://schemas.openxmlformats.org/officeDocument/2006/relationships/hyperlink" Target="https://drimble.nl/regio/zuid-holland/hoeksche-waard/57357737/brandweer-zoekt-met-warmtecamera-naar-brandhaard-in-supermarkt-oud-beijerland.html" TargetMode="External" /><Relationship Id="rId11" Type="http://schemas.openxmlformats.org/officeDocument/2006/relationships/hyperlink" Target="https://indebuurt.nl/hoekschewaard/sinterklaas/openingstijden-van-het-sinterklaashuis-in-oud-beijerland~52661/?utm_source=twitter&amp;utm_medium=socialbuttons-top&amp;utm_campaign=sharing" TargetMode="External" /><Relationship Id="rId12" Type="http://schemas.openxmlformats.org/officeDocument/2006/relationships/hyperlink" Target="https://indebuurt.nl/hoekschewaard/doen/fotos-kerstmarkt-in-oud-beijerland-en-dit-is-wat-we-hebben-gespot~53476/?utm_source=twitter&amp;utm_medium=socialbuttons-bottom&amp;utm_campaign=sharing" TargetMode="External" /><Relationship Id="rId13" Type="http://schemas.openxmlformats.org/officeDocument/2006/relationships/hyperlink" Target="https://indebuurt.nl/hoekschewaard/wonen/er-komen-7-tiny-houses-in-oud-beijerland-dit-is-waar-en-wanneer~53698/?utm_source=dlvr.it&amp;utm_medium=twitter" TargetMode="External" /><Relationship Id="rId14" Type="http://schemas.openxmlformats.org/officeDocument/2006/relationships/hyperlink" Target="https://indebuurt.nl/hoekschewaard/wonen/er-komen-7-tiny-houses-in-oud-beijerland-dit-is-waar-en-wanneer~53698/?utm_source=twitter&amp;utm_medium=socialbuttons-bottom&amp;utm_campaign=sharing" TargetMode="External" /><Relationship Id="rId15" Type="http://schemas.openxmlformats.org/officeDocument/2006/relationships/hyperlink" Target="https://indebuurt.nl/hoekschewaard/genieten-van-hoeksche-waard/tof-wij-hebben-een-joris-kerstboom~53783/?utm_source=twitter&amp;utm_medium=socialbuttons-top&amp;utm_campaign=sharing" TargetMode="External" /><Relationship Id="rId16" Type="http://schemas.openxmlformats.org/officeDocument/2006/relationships/hyperlink" Target="https://www.ad.nl/hoeksche-waard/langgekoesterde-wens-van-gemeente-oud-beijerland-komt-uit~aecd02db/" TargetMode="External" /><Relationship Id="rId17" Type="http://schemas.openxmlformats.org/officeDocument/2006/relationships/hyperlink" Target="https://www.hoekschnieuws.nl/2019/01/02/lezing-muziek-en-het-brein-in-de-bibliotheek-van-oud-beijerland/" TargetMode="External" /><Relationship Id="rId18" Type="http://schemas.openxmlformats.org/officeDocument/2006/relationships/hyperlink" Target="https://www.hoekschnieuws.nl/2018/11/12/aanrijding-tussen-fietser-en-auto-op-de-sabinarotonde-in-oud-beijerland/" TargetMode="External" /><Relationship Id="rId19" Type="http://schemas.openxmlformats.org/officeDocument/2006/relationships/hyperlink" Target="https://www.hoekschewaard.nl/nl/nieuws/dames-dvo-uit-oud-beijerland-zijn-het-nieuwe-jaar-goed-gestart/3018" TargetMode="External" /><Relationship Id="rId20" Type="http://schemas.openxmlformats.org/officeDocument/2006/relationships/hyperlink" Target="https://www.hoekschewaard.nl/nl/nieuws/kerstmarkt-in-oud-beijerland/2903" TargetMode="External" /><Relationship Id="rId21" Type="http://schemas.openxmlformats.org/officeDocument/2006/relationships/hyperlink" Target="https://hoekschewaard.vvd.nl/standpunten/6044/doen-initiatieven-in-de-dorpen" TargetMode="External" /><Relationship Id="rId22" Type="http://schemas.openxmlformats.org/officeDocument/2006/relationships/hyperlink" Target="https://hoekschewaard.vvd.nl/nieuws/32330/stichting-nu-dorpsheld-van-numansdorp" TargetMode="External" /><Relationship Id="rId23" Type="http://schemas.openxmlformats.org/officeDocument/2006/relationships/hyperlink" Target="https://hoekschewaard.vvd.nl/info/2660/conny-verbaas-een-vitaal-centrum-met-haven" TargetMode="External" /><Relationship Id="rId24" Type="http://schemas.openxmlformats.org/officeDocument/2006/relationships/hyperlink" Target="https://hoekschewaard.vvd.nl/info/2661/ronald-schoffelmeer-op-historische-grond" TargetMode="External" /><Relationship Id="rId25" Type="http://schemas.openxmlformats.org/officeDocument/2006/relationships/hyperlink" Target="https://hoekschewaard.vvd.nl/nieuws/32412/conny-verbaas-nummer-10-stelt-zich-voor" TargetMode="External" /><Relationship Id="rId26" Type="http://schemas.openxmlformats.org/officeDocument/2006/relationships/hyperlink" Target="https://hoekschewaard.vvd.nl/mensen/7958/gert-jan-stapper" TargetMode="External" /><Relationship Id="rId27" Type="http://schemas.openxmlformats.org/officeDocument/2006/relationships/hyperlink" Target="https://indebuurt.nl/hoekschewaard/nieuws/tof-in-oud-beijerland-opent-een-verzamelplaats-voor-mensen-met-een-creatief-beroep~54896/?utm_source=twitter&amp;utm_medium=tweet" TargetMode="External" /><Relationship Id="rId28" Type="http://schemas.openxmlformats.org/officeDocument/2006/relationships/hyperlink" Target="https://indebuurt.nl/hoekschewaard/wonen/8-x-leuke-huizen-in-oud-beijerland-die-nu-te-koop-staan~52148/?utm_source=twitter&amp;utm_medium=tweet" TargetMode="External" /><Relationship Id="rId29" Type="http://schemas.openxmlformats.org/officeDocument/2006/relationships/hyperlink" Target="https://indebuurt.nl/hoekschewaard/doen/fotos-kerstmarkt-in-oud-beijerland-en-dit-is-wat-we-hebben-gespot~53476/?utm_source=twitter&amp;utm_medium=tweet" TargetMode="External" /><Relationship Id="rId30" Type="http://schemas.openxmlformats.org/officeDocument/2006/relationships/hyperlink" Target="https://indebuurt.nl/hoekschewaard/nieuws/de-oude-rabo-in-oud-beijerland-wordt-gesloopt-en-dit-komt-er-voor-terug~53842/?utm_source=twitter&amp;utm_medium=tweet" TargetMode="External" /><Relationship Id="rId31" Type="http://schemas.openxmlformats.org/officeDocument/2006/relationships/hyperlink" Target="https://indebuurt.nl/hoekschewaard/bedrijvigheid/het-verhaal-van-deze-oliegigant-begon-in-oud-beijerland~54751/?utm_source=twitter&amp;utm_medium=tweet" TargetMode="External" /><Relationship Id="rId32" Type="http://schemas.openxmlformats.org/officeDocument/2006/relationships/hyperlink" Target="https://indebuurt.nl/hoekschewaard/hoeksche-waarders/favorieten-van/leuk-volgens-jolanda-leff-in-oud-beijerland-is-mijn-favoriete-restaurant~52108/?utm_source=twitter&amp;utm_medium=tweet" TargetMode="External" /><Relationship Id="rId33" Type="http://schemas.openxmlformats.org/officeDocument/2006/relationships/hyperlink" Target="https://indebuurt.nl/hoekschewaard/winkelen/snik-deze-kledingwinkel-in-oud-beijerland-stopt-er-mee-en-geeft-korting~52490/?utm_source=twitter&amp;utm_medium=tweet" TargetMode="External" /><Relationship Id="rId34" Type="http://schemas.openxmlformats.org/officeDocument/2006/relationships/hyperlink" Target="https://indebuurt.nl/hoekschewaard/sinterklaas/openingstijden-van-het-sinterklaashuis-in-oud-beijerland~52661/?utm_source=twitter&amp;utm_medium=tweet" TargetMode="External" /><Relationship Id="rId35" Type="http://schemas.openxmlformats.org/officeDocument/2006/relationships/hyperlink" Target="https://indebuurt.nl/hoekschewaard/nieuws/de-opbouw-van-de-ijsbaan-in-oud-beijerland-begon-vandaag~52998/?utm_source=twitter&amp;utm_medium=tweet" TargetMode="External" /><Relationship Id="rId36" Type="http://schemas.openxmlformats.org/officeDocument/2006/relationships/hyperlink" Target="https://indebuurt.nl/hoekschewaard/doen/kerstmarkt-in-oud-beijerland-dit-is-handig-om-te-weten~53171/?utm_source=twitter&amp;utm_medium=tweet" TargetMode="External" /><Relationship Id="rId37" Type="http://schemas.openxmlformats.org/officeDocument/2006/relationships/hyperlink" Target="https://wo2-hoekschewaard.nl/herdenking/2018-herdenkingsceremonie-veterans-day/" TargetMode="External" /><Relationship Id="rId38" Type="http://schemas.openxmlformats.org/officeDocument/2006/relationships/table" Target="../tables/table12.xml" /><Relationship Id="rId39" Type="http://schemas.openxmlformats.org/officeDocument/2006/relationships/table" Target="../tables/table13.xml" /><Relationship Id="rId40" Type="http://schemas.openxmlformats.org/officeDocument/2006/relationships/table" Target="../tables/table14.xml" /><Relationship Id="rId41" Type="http://schemas.openxmlformats.org/officeDocument/2006/relationships/table" Target="../tables/table15.xml" /><Relationship Id="rId42" Type="http://schemas.openxmlformats.org/officeDocument/2006/relationships/table" Target="../tables/table16.xml" /><Relationship Id="rId43" Type="http://schemas.openxmlformats.org/officeDocument/2006/relationships/table" Target="../tables/table17.xml" /><Relationship Id="rId44" Type="http://schemas.openxmlformats.org/officeDocument/2006/relationships/table" Target="../tables/table18.xml" /><Relationship Id="rId4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1230</v>
      </c>
      <c r="BB2" s="13" t="s">
        <v>1246</v>
      </c>
      <c r="BC2" s="13" t="s">
        <v>1247</v>
      </c>
      <c r="BD2" s="117" t="s">
        <v>1940</v>
      </c>
      <c r="BE2" s="117" t="s">
        <v>1941</v>
      </c>
      <c r="BF2" s="117" t="s">
        <v>1942</v>
      </c>
      <c r="BG2" s="117" t="s">
        <v>1943</v>
      </c>
      <c r="BH2" s="117" t="s">
        <v>1944</v>
      </c>
      <c r="BI2" s="117" t="s">
        <v>1945</v>
      </c>
      <c r="BJ2" s="117" t="s">
        <v>1946</v>
      </c>
      <c r="BK2" s="117" t="s">
        <v>1947</v>
      </c>
      <c r="BL2" s="117" t="s">
        <v>1948</v>
      </c>
    </row>
    <row r="3" spans="1:64" ht="15" customHeight="1">
      <c r="A3" s="64" t="s">
        <v>212</v>
      </c>
      <c r="B3" s="64" t="s">
        <v>216</v>
      </c>
      <c r="C3" s="65" t="s">
        <v>2039</v>
      </c>
      <c r="D3" s="66">
        <v>3</v>
      </c>
      <c r="E3" s="67" t="s">
        <v>132</v>
      </c>
      <c r="F3" s="68">
        <v>35</v>
      </c>
      <c r="G3" s="65"/>
      <c r="H3" s="69"/>
      <c r="I3" s="70"/>
      <c r="J3" s="70"/>
      <c r="K3" s="34" t="s">
        <v>65</v>
      </c>
      <c r="L3" s="71">
        <v>3</v>
      </c>
      <c r="M3" s="71"/>
      <c r="N3" s="72"/>
      <c r="O3" s="78" t="s">
        <v>247</v>
      </c>
      <c r="P3" s="80">
        <v>43409.62310185185</v>
      </c>
      <c r="Q3" s="78" t="s">
        <v>249</v>
      </c>
      <c r="R3" s="78"/>
      <c r="S3" s="78"/>
      <c r="T3" s="78"/>
      <c r="U3" s="78"/>
      <c r="V3" s="83" t="s">
        <v>595</v>
      </c>
      <c r="W3" s="80">
        <v>43409.62310185185</v>
      </c>
      <c r="X3" s="83" t="s">
        <v>613</v>
      </c>
      <c r="Y3" s="78"/>
      <c r="Z3" s="78"/>
      <c r="AA3" s="84" t="s">
        <v>768</v>
      </c>
      <c r="AB3" s="78"/>
      <c r="AC3" s="78" t="b">
        <v>0</v>
      </c>
      <c r="AD3" s="78">
        <v>0</v>
      </c>
      <c r="AE3" s="84" t="s">
        <v>924</v>
      </c>
      <c r="AF3" s="78" t="b">
        <v>0</v>
      </c>
      <c r="AG3" s="78" t="s">
        <v>926</v>
      </c>
      <c r="AH3" s="78"/>
      <c r="AI3" s="84" t="s">
        <v>924</v>
      </c>
      <c r="AJ3" s="78" t="b">
        <v>0</v>
      </c>
      <c r="AK3" s="78">
        <v>1</v>
      </c>
      <c r="AL3" s="84" t="s">
        <v>774</v>
      </c>
      <c r="AM3" s="78" t="s">
        <v>927</v>
      </c>
      <c r="AN3" s="78" t="b">
        <v>0</v>
      </c>
      <c r="AO3" s="84" t="s">
        <v>774</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22</v>
      </c>
      <c r="BK3" s="49">
        <v>100</v>
      </c>
      <c r="BL3" s="48">
        <v>22</v>
      </c>
    </row>
    <row r="4" spans="1:64" ht="15" customHeight="1">
      <c r="A4" s="64" t="s">
        <v>213</v>
      </c>
      <c r="B4" s="64" t="s">
        <v>213</v>
      </c>
      <c r="C4" s="65" t="s">
        <v>2039</v>
      </c>
      <c r="D4" s="66">
        <v>3</v>
      </c>
      <c r="E4" s="67" t="s">
        <v>132</v>
      </c>
      <c r="F4" s="68">
        <v>35</v>
      </c>
      <c r="G4" s="65"/>
      <c r="H4" s="69"/>
      <c r="I4" s="70"/>
      <c r="J4" s="70"/>
      <c r="K4" s="34" t="s">
        <v>65</v>
      </c>
      <c r="L4" s="77">
        <v>4</v>
      </c>
      <c r="M4" s="77"/>
      <c r="N4" s="72"/>
      <c r="O4" s="79" t="s">
        <v>176</v>
      </c>
      <c r="P4" s="81">
        <v>43411.30979166667</v>
      </c>
      <c r="Q4" s="79" t="s">
        <v>250</v>
      </c>
      <c r="R4" s="82" t="s">
        <v>400</v>
      </c>
      <c r="S4" s="79" t="s">
        <v>535</v>
      </c>
      <c r="T4" s="79"/>
      <c r="U4" s="82" t="s">
        <v>569</v>
      </c>
      <c r="V4" s="82" t="s">
        <v>569</v>
      </c>
      <c r="W4" s="81">
        <v>43411.30979166667</v>
      </c>
      <c r="X4" s="82" t="s">
        <v>614</v>
      </c>
      <c r="Y4" s="79"/>
      <c r="Z4" s="79"/>
      <c r="AA4" s="85" t="s">
        <v>769</v>
      </c>
      <c r="AB4" s="79"/>
      <c r="AC4" s="79" t="b">
        <v>0</v>
      </c>
      <c r="AD4" s="79">
        <v>0</v>
      </c>
      <c r="AE4" s="85" t="s">
        <v>924</v>
      </c>
      <c r="AF4" s="79" t="b">
        <v>0</v>
      </c>
      <c r="AG4" s="79" t="s">
        <v>926</v>
      </c>
      <c r="AH4" s="79"/>
      <c r="AI4" s="85" t="s">
        <v>924</v>
      </c>
      <c r="AJ4" s="79" t="b">
        <v>0</v>
      </c>
      <c r="AK4" s="79">
        <v>1</v>
      </c>
      <c r="AL4" s="85" t="s">
        <v>924</v>
      </c>
      <c r="AM4" s="79" t="s">
        <v>928</v>
      </c>
      <c r="AN4" s="79" t="b">
        <v>0</v>
      </c>
      <c r="AO4" s="85" t="s">
        <v>769</v>
      </c>
      <c r="AP4" s="79" t="s">
        <v>176</v>
      </c>
      <c r="AQ4" s="79">
        <v>0</v>
      </c>
      <c r="AR4" s="79">
        <v>0</v>
      </c>
      <c r="AS4" s="79"/>
      <c r="AT4" s="79"/>
      <c r="AU4" s="79"/>
      <c r="AV4" s="79"/>
      <c r="AW4" s="79"/>
      <c r="AX4" s="79"/>
      <c r="AY4" s="79"/>
      <c r="AZ4" s="79"/>
      <c r="BA4">
        <v>1</v>
      </c>
      <c r="BB4" s="78" t="str">
        <f>REPLACE(INDEX(GroupVertices[Group],MATCH(Edges[[#This Row],[Vertex 1]],GroupVertices[Vertex],0)),1,1,"")</f>
        <v>7</v>
      </c>
      <c r="BC4" s="78" t="str">
        <f>REPLACE(INDEX(GroupVertices[Group],MATCH(Edges[[#This Row],[Vertex 2]],GroupVertices[Vertex],0)),1,1,"")</f>
        <v>7</v>
      </c>
      <c r="BD4" s="48">
        <v>0</v>
      </c>
      <c r="BE4" s="49">
        <v>0</v>
      </c>
      <c r="BF4" s="48">
        <v>0</v>
      </c>
      <c r="BG4" s="49">
        <v>0</v>
      </c>
      <c r="BH4" s="48">
        <v>0</v>
      </c>
      <c r="BI4" s="49">
        <v>0</v>
      </c>
      <c r="BJ4" s="48">
        <v>11</v>
      </c>
      <c r="BK4" s="49">
        <v>100</v>
      </c>
      <c r="BL4" s="48">
        <v>11</v>
      </c>
    </row>
    <row r="5" spans="1:64" ht="15">
      <c r="A5" s="64" t="s">
        <v>214</v>
      </c>
      <c r="B5" s="64" t="s">
        <v>213</v>
      </c>
      <c r="C5" s="65" t="s">
        <v>2039</v>
      </c>
      <c r="D5" s="66">
        <v>3</v>
      </c>
      <c r="E5" s="67" t="s">
        <v>132</v>
      </c>
      <c r="F5" s="68">
        <v>35</v>
      </c>
      <c r="G5" s="65"/>
      <c r="H5" s="69"/>
      <c r="I5" s="70"/>
      <c r="J5" s="70"/>
      <c r="K5" s="34" t="s">
        <v>65</v>
      </c>
      <c r="L5" s="77">
        <v>5</v>
      </c>
      <c r="M5" s="77"/>
      <c r="N5" s="72"/>
      <c r="O5" s="79" t="s">
        <v>247</v>
      </c>
      <c r="P5" s="81">
        <v>43411.31010416667</v>
      </c>
      <c r="Q5" s="79" t="s">
        <v>251</v>
      </c>
      <c r="R5" s="82" t="s">
        <v>400</v>
      </c>
      <c r="S5" s="79" t="s">
        <v>535</v>
      </c>
      <c r="T5" s="79"/>
      <c r="U5" s="82" t="s">
        <v>569</v>
      </c>
      <c r="V5" s="82" t="s">
        <v>569</v>
      </c>
      <c r="W5" s="81">
        <v>43411.31010416667</v>
      </c>
      <c r="X5" s="82" t="s">
        <v>615</v>
      </c>
      <c r="Y5" s="79"/>
      <c r="Z5" s="79"/>
      <c r="AA5" s="85" t="s">
        <v>770</v>
      </c>
      <c r="AB5" s="79"/>
      <c r="AC5" s="79" t="b">
        <v>0</v>
      </c>
      <c r="AD5" s="79">
        <v>0</v>
      </c>
      <c r="AE5" s="85" t="s">
        <v>924</v>
      </c>
      <c r="AF5" s="79" t="b">
        <v>0</v>
      </c>
      <c r="AG5" s="79" t="s">
        <v>926</v>
      </c>
      <c r="AH5" s="79"/>
      <c r="AI5" s="85" t="s">
        <v>924</v>
      </c>
      <c r="AJ5" s="79" t="b">
        <v>0</v>
      </c>
      <c r="AK5" s="79">
        <v>1</v>
      </c>
      <c r="AL5" s="85" t="s">
        <v>769</v>
      </c>
      <c r="AM5" s="79" t="s">
        <v>928</v>
      </c>
      <c r="AN5" s="79" t="b">
        <v>0</v>
      </c>
      <c r="AO5" s="85" t="s">
        <v>769</v>
      </c>
      <c r="AP5" s="79" t="s">
        <v>176</v>
      </c>
      <c r="AQ5" s="79">
        <v>0</v>
      </c>
      <c r="AR5" s="79">
        <v>0</v>
      </c>
      <c r="AS5" s="79"/>
      <c r="AT5" s="79"/>
      <c r="AU5" s="79"/>
      <c r="AV5" s="79"/>
      <c r="AW5" s="79"/>
      <c r="AX5" s="79"/>
      <c r="AY5" s="79"/>
      <c r="AZ5" s="79"/>
      <c r="BA5">
        <v>1</v>
      </c>
      <c r="BB5" s="78" t="str">
        <f>REPLACE(INDEX(GroupVertices[Group],MATCH(Edges[[#This Row],[Vertex 1]],GroupVertices[Vertex],0)),1,1,"")</f>
        <v>7</v>
      </c>
      <c r="BC5" s="78" t="str">
        <f>REPLACE(INDEX(GroupVertices[Group],MATCH(Edges[[#This Row],[Vertex 2]],GroupVertices[Vertex],0)),1,1,"")</f>
        <v>7</v>
      </c>
      <c r="BD5" s="48">
        <v>0</v>
      </c>
      <c r="BE5" s="49">
        <v>0</v>
      </c>
      <c r="BF5" s="48">
        <v>0</v>
      </c>
      <c r="BG5" s="49">
        <v>0</v>
      </c>
      <c r="BH5" s="48">
        <v>0</v>
      </c>
      <c r="BI5" s="49">
        <v>0</v>
      </c>
      <c r="BJ5" s="48">
        <v>13</v>
      </c>
      <c r="BK5" s="49">
        <v>100</v>
      </c>
      <c r="BL5" s="48">
        <v>13</v>
      </c>
    </row>
    <row r="6" spans="1:64" ht="15">
      <c r="A6" s="64" t="s">
        <v>215</v>
      </c>
      <c r="B6" s="64" t="s">
        <v>216</v>
      </c>
      <c r="C6" s="65" t="s">
        <v>2039</v>
      </c>
      <c r="D6" s="66">
        <v>3</v>
      </c>
      <c r="E6" s="67" t="s">
        <v>136</v>
      </c>
      <c r="F6" s="68">
        <v>35</v>
      </c>
      <c r="G6" s="65"/>
      <c r="H6" s="69"/>
      <c r="I6" s="70"/>
      <c r="J6" s="70"/>
      <c r="K6" s="34" t="s">
        <v>65</v>
      </c>
      <c r="L6" s="77">
        <v>6</v>
      </c>
      <c r="M6" s="77"/>
      <c r="N6" s="72"/>
      <c r="O6" s="79" t="s">
        <v>247</v>
      </c>
      <c r="P6" s="81">
        <v>43410.369675925926</v>
      </c>
      <c r="Q6" s="79" t="s">
        <v>252</v>
      </c>
      <c r="R6" s="79"/>
      <c r="S6" s="79"/>
      <c r="T6" s="79"/>
      <c r="U6" s="79"/>
      <c r="V6" s="82" t="s">
        <v>596</v>
      </c>
      <c r="W6" s="81">
        <v>43410.369675925926</v>
      </c>
      <c r="X6" s="82" t="s">
        <v>616</v>
      </c>
      <c r="Y6" s="79"/>
      <c r="Z6" s="79"/>
      <c r="AA6" s="85" t="s">
        <v>771</v>
      </c>
      <c r="AB6" s="79"/>
      <c r="AC6" s="79" t="b">
        <v>0</v>
      </c>
      <c r="AD6" s="79">
        <v>0</v>
      </c>
      <c r="AE6" s="85" t="s">
        <v>924</v>
      </c>
      <c r="AF6" s="79" t="b">
        <v>0</v>
      </c>
      <c r="AG6" s="79" t="s">
        <v>926</v>
      </c>
      <c r="AH6" s="79"/>
      <c r="AI6" s="85" t="s">
        <v>924</v>
      </c>
      <c r="AJ6" s="79" t="b">
        <v>0</v>
      </c>
      <c r="AK6" s="79">
        <v>1</v>
      </c>
      <c r="AL6" s="85" t="s">
        <v>783</v>
      </c>
      <c r="AM6" s="79" t="s">
        <v>929</v>
      </c>
      <c r="AN6" s="79" t="b">
        <v>0</v>
      </c>
      <c r="AO6" s="85" t="s">
        <v>783</v>
      </c>
      <c r="AP6" s="79" t="s">
        <v>176</v>
      </c>
      <c r="AQ6" s="79">
        <v>0</v>
      </c>
      <c r="AR6" s="79">
        <v>0</v>
      </c>
      <c r="AS6" s="79"/>
      <c r="AT6" s="79"/>
      <c r="AU6" s="79"/>
      <c r="AV6" s="79"/>
      <c r="AW6" s="79"/>
      <c r="AX6" s="79"/>
      <c r="AY6" s="79"/>
      <c r="AZ6" s="79"/>
      <c r="BA6">
        <v>3</v>
      </c>
      <c r="BB6" s="78" t="str">
        <f>REPLACE(INDEX(GroupVertices[Group],MATCH(Edges[[#This Row],[Vertex 1]],GroupVertices[Vertex],0)),1,1,"")</f>
        <v>2</v>
      </c>
      <c r="BC6" s="78" t="str">
        <f>REPLACE(INDEX(GroupVertices[Group],MATCH(Edges[[#This Row],[Vertex 2]],GroupVertices[Vertex],0)),1,1,"")</f>
        <v>2</v>
      </c>
      <c r="BD6" s="48">
        <v>0</v>
      </c>
      <c r="BE6" s="49">
        <v>0</v>
      </c>
      <c r="BF6" s="48">
        <v>0</v>
      </c>
      <c r="BG6" s="49">
        <v>0</v>
      </c>
      <c r="BH6" s="48">
        <v>0</v>
      </c>
      <c r="BI6" s="49">
        <v>0</v>
      </c>
      <c r="BJ6" s="48">
        <v>25</v>
      </c>
      <c r="BK6" s="49">
        <v>100</v>
      </c>
      <c r="BL6" s="48">
        <v>25</v>
      </c>
    </row>
    <row r="7" spans="1:64" ht="15">
      <c r="A7" s="64" t="s">
        <v>215</v>
      </c>
      <c r="B7" s="64" t="s">
        <v>216</v>
      </c>
      <c r="C7" s="65" t="s">
        <v>2039</v>
      </c>
      <c r="D7" s="66">
        <v>3</v>
      </c>
      <c r="E7" s="67" t="s">
        <v>136</v>
      </c>
      <c r="F7" s="68">
        <v>35</v>
      </c>
      <c r="G7" s="65"/>
      <c r="H7" s="69"/>
      <c r="I7" s="70"/>
      <c r="J7" s="70"/>
      <c r="K7" s="34" t="s">
        <v>65</v>
      </c>
      <c r="L7" s="77">
        <v>7</v>
      </c>
      <c r="M7" s="77"/>
      <c r="N7" s="72"/>
      <c r="O7" s="79" t="s">
        <v>247</v>
      </c>
      <c r="P7" s="81">
        <v>43410.88425925926</v>
      </c>
      <c r="Q7" s="79" t="s">
        <v>253</v>
      </c>
      <c r="R7" s="79"/>
      <c r="S7" s="79"/>
      <c r="T7" s="79"/>
      <c r="U7" s="79"/>
      <c r="V7" s="82" t="s">
        <v>596</v>
      </c>
      <c r="W7" s="81">
        <v>43410.88425925926</v>
      </c>
      <c r="X7" s="82" t="s">
        <v>617</v>
      </c>
      <c r="Y7" s="79"/>
      <c r="Z7" s="79"/>
      <c r="AA7" s="85" t="s">
        <v>772</v>
      </c>
      <c r="AB7" s="79"/>
      <c r="AC7" s="79" t="b">
        <v>0</v>
      </c>
      <c r="AD7" s="79">
        <v>0</v>
      </c>
      <c r="AE7" s="85" t="s">
        <v>924</v>
      </c>
      <c r="AF7" s="79" t="b">
        <v>0</v>
      </c>
      <c r="AG7" s="79" t="s">
        <v>926</v>
      </c>
      <c r="AH7" s="79"/>
      <c r="AI7" s="85" t="s">
        <v>924</v>
      </c>
      <c r="AJ7" s="79" t="b">
        <v>0</v>
      </c>
      <c r="AK7" s="79">
        <v>1</v>
      </c>
      <c r="AL7" s="85" t="s">
        <v>784</v>
      </c>
      <c r="AM7" s="79" t="s">
        <v>929</v>
      </c>
      <c r="AN7" s="79" t="b">
        <v>0</v>
      </c>
      <c r="AO7" s="85" t="s">
        <v>784</v>
      </c>
      <c r="AP7" s="79" t="s">
        <v>176</v>
      </c>
      <c r="AQ7" s="79">
        <v>0</v>
      </c>
      <c r="AR7" s="79">
        <v>0</v>
      </c>
      <c r="AS7" s="79"/>
      <c r="AT7" s="79"/>
      <c r="AU7" s="79"/>
      <c r="AV7" s="79"/>
      <c r="AW7" s="79"/>
      <c r="AX7" s="79"/>
      <c r="AY7" s="79"/>
      <c r="AZ7" s="79"/>
      <c r="BA7">
        <v>3</v>
      </c>
      <c r="BB7" s="78" t="str">
        <f>REPLACE(INDEX(GroupVertices[Group],MATCH(Edges[[#This Row],[Vertex 1]],GroupVertices[Vertex],0)),1,1,"")</f>
        <v>2</v>
      </c>
      <c r="BC7" s="78" t="str">
        <f>REPLACE(INDEX(GroupVertices[Group],MATCH(Edges[[#This Row],[Vertex 2]],GroupVertices[Vertex],0)),1,1,"")</f>
        <v>2</v>
      </c>
      <c r="BD7" s="48">
        <v>0</v>
      </c>
      <c r="BE7" s="49">
        <v>0</v>
      </c>
      <c r="BF7" s="48">
        <v>0</v>
      </c>
      <c r="BG7" s="49">
        <v>0</v>
      </c>
      <c r="BH7" s="48">
        <v>0</v>
      </c>
      <c r="BI7" s="49">
        <v>0</v>
      </c>
      <c r="BJ7" s="48">
        <v>24</v>
      </c>
      <c r="BK7" s="49">
        <v>100</v>
      </c>
      <c r="BL7" s="48">
        <v>24</v>
      </c>
    </row>
    <row r="8" spans="1:64" ht="15">
      <c r="A8" s="64" t="s">
        <v>215</v>
      </c>
      <c r="B8" s="64" t="s">
        <v>216</v>
      </c>
      <c r="C8" s="65" t="s">
        <v>2039</v>
      </c>
      <c r="D8" s="66">
        <v>3</v>
      </c>
      <c r="E8" s="67" t="s">
        <v>136</v>
      </c>
      <c r="F8" s="68">
        <v>35</v>
      </c>
      <c r="G8" s="65"/>
      <c r="H8" s="69"/>
      <c r="I8" s="70"/>
      <c r="J8" s="70"/>
      <c r="K8" s="34" t="s">
        <v>65</v>
      </c>
      <c r="L8" s="77">
        <v>8</v>
      </c>
      <c r="M8" s="77"/>
      <c r="N8" s="72"/>
      <c r="O8" s="79" t="s">
        <v>247</v>
      </c>
      <c r="P8" s="81">
        <v>43415.62416666667</v>
      </c>
      <c r="Q8" s="79" t="s">
        <v>254</v>
      </c>
      <c r="R8" s="79"/>
      <c r="S8" s="79"/>
      <c r="T8" s="79"/>
      <c r="U8" s="79"/>
      <c r="V8" s="82" t="s">
        <v>596</v>
      </c>
      <c r="W8" s="81">
        <v>43415.62416666667</v>
      </c>
      <c r="X8" s="82" t="s">
        <v>618</v>
      </c>
      <c r="Y8" s="79"/>
      <c r="Z8" s="79"/>
      <c r="AA8" s="85" t="s">
        <v>773</v>
      </c>
      <c r="AB8" s="79"/>
      <c r="AC8" s="79" t="b">
        <v>0</v>
      </c>
      <c r="AD8" s="79">
        <v>0</v>
      </c>
      <c r="AE8" s="85" t="s">
        <v>924</v>
      </c>
      <c r="AF8" s="79" t="b">
        <v>0</v>
      </c>
      <c r="AG8" s="79" t="s">
        <v>926</v>
      </c>
      <c r="AH8" s="79"/>
      <c r="AI8" s="85" t="s">
        <v>924</v>
      </c>
      <c r="AJ8" s="79" t="b">
        <v>0</v>
      </c>
      <c r="AK8" s="79">
        <v>3</v>
      </c>
      <c r="AL8" s="85" t="s">
        <v>785</v>
      </c>
      <c r="AM8" s="79" t="s">
        <v>929</v>
      </c>
      <c r="AN8" s="79" t="b">
        <v>0</v>
      </c>
      <c r="AO8" s="85" t="s">
        <v>785</v>
      </c>
      <c r="AP8" s="79" t="s">
        <v>176</v>
      </c>
      <c r="AQ8" s="79">
        <v>0</v>
      </c>
      <c r="AR8" s="79">
        <v>0</v>
      </c>
      <c r="AS8" s="79"/>
      <c r="AT8" s="79"/>
      <c r="AU8" s="79"/>
      <c r="AV8" s="79"/>
      <c r="AW8" s="79"/>
      <c r="AX8" s="79"/>
      <c r="AY8" s="79"/>
      <c r="AZ8" s="79"/>
      <c r="BA8">
        <v>3</v>
      </c>
      <c r="BB8" s="78" t="str">
        <f>REPLACE(INDEX(GroupVertices[Group],MATCH(Edges[[#This Row],[Vertex 1]],GroupVertices[Vertex],0)),1,1,"")</f>
        <v>2</v>
      </c>
      <c r="BC8" s="78" t="str">
        <f>REPLACE(INDEX(GroupVertices[Group],MATCH(Edges[[#This Row],[Vertex 2]],GroupVertices[Vertex],0)),1,1,"")</f>
        <v>2</v>
      </c>
      <c r="BD8" s="48">
        <v>0</v>
      </c>
      <c r="BE8" s="49">
        <v>0</v>
      </c>
      <c r="BF8" s="48">
        <v>0</v>
      </c>
      <c r="BG8" s="49">
        <v>0</v>
      </c>
      <c r="BH8" s="48">
        <v>0</v>
      </c>
      <c r="BI8" s="49">
        <v>0</v>
      </c>
      <c r="BJ8" s="48">
        <v>26</v>
      </c>
      <c r="BK8" s="49">
        <v>100</v>
      </c>
      <c r="BL8" s="48">
        <v>26</v>
      </c>
    </row>
    <row r="9" spans="1:64" ht="15">
      <c r="A9" s="64" t="s">
        <v>216</v>
      </c>
      <c r="B9" s="64" t="s">
        <v>239</v>
      </c>
      <c r="C9" s="65" t="s">
        <v>2039</v>
      </c>
      <c r="D9" s="66">
        <v>3</v>
      </c>
      <c r="E9" s="67" t="s">
        <v>132</v>
      </c>
      <c r="F9" s="68">
        <v>35</v>
      </c>
      <c r="G9" s="65"/>
      <c r="H9" s="69"/>
      <c r="I9" s="70"/>
      <c r="J9" s="70"/>
      <c r="K9" s="34" t="s">
        <v>65</v>
      </c>
      <c r="L9" s="77">
        <v>9</v>
      </c>
      <c r="M9" s="77"/>
      <c r="N9" s="72"/>
      <c r="O9" s="79" t="s">
        <v>247</v>
      </c>
      <c r="P9" s="81">
        <v>43409.62262731481</v>
      </c>
      <c r="Q9" s="79" t="s">
        <v>255</v>
      </c>
      <c r="R9" s="82" t="s">
        <v>401</v>
      </c>
      <c r="S9" s="79" t="s">
        <v>536</v>
      </c>
      <c r="T9" s="79"/>
      <c r="U9" s="82" t="s">
        <v>570</v>
      </c>
      <c r="V9" s="82" t="s">
        <v>570</v>
      </c>
      <c r="W9" s="81">
        <v>43409.62262731481</v>
      </c>
      <c r="X9" s="82" t="s">
        <v>619</v>
      </c>
      <c r="Y9" s="79"/>
      <c r="Z9" s="79"/>
      <c r="AA9" s="85" t="s">
        <v>774</v>
      </c>
      <c r="AB9" s="79"/>
      <c r="AC9" s="79" t="b">
        <v>0</v>
      </c>
      <c r="AD9" s="79">
        <v>1</v>
      </c>
      <c r="AE9" s="85" t="s">
        <v>924</v>
      </c>
      <c r="AF9" s="79" t="b">
        <v>0</v>
      </c>
      <c r="AG9" s="79" t="s">
        <v>926</v>
      </c>
      <c r="AH9" s="79"/>
      <c r="AI9" s="85" t="s">
        <v>924</v>
      </c>
      <c r="AJ9" s="79" t="b">
        <v>0</v>
      </c>
      <c r="AK9" s="79">
        <v>1</v>
      </c>
      <c r="AL9" s="85" t="s">
        <v>924</v>
      </c>
      <c r="AM9" s="79" t="s">
        <v>928</v>
      </c>
      <c r="AN9" s="79" t="b">
        <v>0</v>
      </c>
      <c r="AO9" s="85" t="s">
        <v>774</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34</v>
      </c>
      <c r="BK9" s="49">
        <v>100</v>
      </c>
      <c r="BL9" s="48">
        <v>34</v>
      </c>
    </row>
    <row r="10" spans="1:64" ht="15">
      <c r="A10" s="64" t="s">
        <v>217</v>
      </c>
      <c r="B10" s="64" t="s">
        <v>216</v>
      </c>
      <c r="C10" s="65" t="s">
        <v>2039</v>
      </c>
      <c r="D10" s="66">
        <v>3</v>
      </c>
      <c r="E10" s="67" t="s">
        <v>136</v>
      </c>
      <c r="F10" s="68">
        <v>35</v>
      </c>
      <c r="G10" s="65"/>
      <c r="H10" s="69"/>
      <c r="I10" s="70"/>
      <c r="J10" s="70"/>
      <c r="K10" s="34" t="s">
        <v>65</v>
      </c>
      <c r="L10" s="77">
        <v>10</v>
      </c>
      <c r="M10" s="77"/>
      <c r="N10" s="72"/>
      <c r="O10" s="79" t="s">
        <v>247</v>
      </c>
      <c r="P10" s="81">
        <v>43416.34232638889</v>
      </c>
      <c r="Q10" s="79" t="s">
        <v>254</v>
      </c>
      <c r="R10" s="79"/>
      <c r="S10" s="79"/>
      <c r="T10" s="79"/>
      <c r="U10" s="79"/>
      <c r="V10" s="82" t="s">
        <v>597</v>
      </c>
      <c r="W10" s="81">
        <v>43416.34232638889</v>
      </c>
      <c r="X10" s="82" t="s">
        <v>620</v>
      </c>
      <c r="Y10" s="79"/>
      <c r="Z10" s="79"/>
      <c r="AA10" s="85" t="s">
        <v>775</v>
      </c>
      <c r="AB10" s="79"/>
      <c r="AC10" s="79" t="b">
        <v>0</v>
      </c>
      <c r="AD10" s="79">
        <v>0</v>
      </c>
      <c r="AE10" s="85" t="s">
        <v>924</v>
      </c>
      <c r="AF10" s="79" t="b">
        <v>0</v>
      </c>
      <c r="AG10" s="79" t="s">
        <v>926</v>
      </c>
      <c r="AH10" s="79"/>
      <c r="AI10" s="85" t="s">
        <v>924</v>
      </c>
      <c r="AJ10" s="79" t="b">
        <v>0</v>
      </c>
      <c r="AK10" s="79">
        <v>4</v>
      </c>
      <c r="AL10" s="85" t="s">
        <v>785</v>
      </c>
      <c r="AM10" s="79" t="s">
        <v>930</v>
      </c>
      <c r="AN10" s="79" t="b">
        <v>0</v>
      </c>
      <c r="AO10" s="85" t="s">
        <v>785</v>
      </c>
      <c r="AP10" s="79" t="s">
        <v>176</v>
      </c>
      <c r="AQ10" s="79">
        <v>0</v>
      </c>
      <c r="AR10" s="79">
        <v>0</v>
      </c>
      <c r="AS10" s="79"/>
      <c r="AT10" s="79"/>
      <c r="AU10" s="79"/>
      <c r="AV10" s="79"/>
      <c r="AW10" s="79"/>
      <c r="AX10" s="79"/>
      <c r="AY10" s="79"/>
      <c r="AZ10" s="79"/>
      <c r="BA10">
        <v>2</v>
      </c>
      <c r="BB10" s="78" t="str">
        <f>REPLACE(INDEX(GroupVertices[Group],MATCH(Edges[[#This Row],[Vertex 1]],GroupVertices[Vertex],0)),1,1,"")</f>
        <v>2</v>
      </c>
      <c r="BC10" s="78" t="str">
        <f>REPLACE(INDEX(GroupVertices[Group],MATCH(Edges[[#This Row],[Vertex 2]],GroupVertices[Vertex],0)),1,1,"")</f>
        <v>2</v>
      </c>
      <c r="BD10" s="48">
        <v>0</v>
      </c>
      <c r="BE10" s="49">
        <v>0</v>
      </c>
      <c r="BF10" s="48">
        <v>0</v>
      </c>
      <c r="BG10" s="49">
        <v>0</v>
      </c>
      <c r="BH10" s="48">
        <v>0</v>
      </c>
      <c r="BI10" s="49">
        <v>0</v>
      </c>
      <c r="BJ10" s="48">
        <v>26</v>
      </c>
      <c r="BK10" s="49">
        <v>100</v>
      </c>
      <c r="BL10" s="48">
        <v>26</v>
      </c>
    </row>
    <row r="11" spans="1:64" ht="15">
      <c r="A11" s="64" t="s">
        <v>217</v>
      </c>
      <c r="B11" s="64" t="s">
        <v>216</v>
      </c>
      <c r="C11" s="65" t="s">
        <v>2039</v>
      </c>
      <c r="D11" s="66">
        <v>3</v>
      </c>
      <c r="E11" s="67" t="s">
        <v>136</v>
      </c>
      <c r="F11" s="68">
        <v>35</v>
      </c>
      <c r="G11" s="65"/>
      <c r="H11" s="69"/>
      <c r="I11" s="70"/>
      <c r="J11" s="70"/>
      <c r="K11" s="34" t="s">
        <v>65</v>
      </c>
      <c r="L11" s="77">
        <v>11</v>
      </c>
      <c r="M11" s="77"/>
      <c r="N11" s="72"/>
      <c r="O11" s="79" t="s">
        <v>247</v>
      </c>
      <c r="P11" s="81">
        <v>43418.25189814815</v>
      </c>
      <c r="Q11" s="79" t="s">
        <v>256</v>
      </c>
      <c r="R11" s="79"/>
      <c r="S11" s="79"/>
      <c r="T11" s="79"/>
      <c r="U11" s="79"/>
      <c r="V11" s="82" t="s">
        <v>597</v>
      </c>
      <c r="W11" s="81">
        <v>43418.25189814815</v>
      </c>
      <c r="X11" s="82" t="s">
        <v>621</v>
      </c>
      <c r="Y11" s="79"/>
      <c r="Z11" s="79"/>
      <c r="AA11" s="85" t="s">
        <v>776</v>
      </c>
      <c r="AB11" s="79"/>
      <c r="AC11" s="79" t="b">
        <v>0</v>
      </c>
      <c r="AD11" s="79">
        <v>0</v>
      </c>
      <c r="AE11" s="85" t="s">
        <v>924</v>
      </c>
      <c r="AF11" s="79" t="b">
        <v>0</v>
      </c>
      <c r="AG11" s="79" t="s">
        <v>926</v>
      </c>
      <c r="AH11" s="79"/>
      <c r="AI11" s="85" t="s">
        <v>924</v>
      </c>
      <c r="AJ11" s="79" t="b">
        <v>0</v>
      </c>
      <c r="AK11" s="79">
        <v>1</v>
      </c>
      <c r="AL11" s="85" t="s">
        <v>786</v>
      </c>
      <c r="AM11" s="79" t="s">
        <v>930</v>
      </c>
      <c r="AN11" s="79" t="b">
        <v>0</v>
      </c>
      <c r="AO11" s="85" t="s">
        <v>786</v>
      </c>
      <c r="AP11" s="79" t="s">
        <v>176</v>
      </c>
      <c r="AQ11" s="79">
        <v>0</v>
      </c>
      <c r="AR11" s="79">
        <v>0</v>
      </c>
      <c r="AS11" s="79"/>
      <c r="AT11" s="79"/>
      <c r="AU11" s="79"/>
      <c r="AV11" s="79"/>
      <c r="AW11" s="79"/>
      <c r="AX11" s="79"/>
      <c r="AY11" s="79"/>
      <c r="AZ11" s="79"/>
      <c r="BA11">
        <v>2</v>
      </c>
      <c r="BB11" s="78" t="str">
        <f>REPLACE(INDEX(GroupVertices[Group],MATCH(Edges[[#This Row],[Vertex 1]],GroupVertices[Vertex],0)),1,1,"")</f>
        <v>2</v>
      </c>
      <c r="BC11" s="78" t="str">
        <f>REPLACE(INDEX(GroupVertices[Group],MATCH(Edges[[#This Row],[Vertex 2]],GroupVertices[Vertex],0)),1,1,"")</f>
        <v>2</v>
      </c>
      <c r="BD11" s="48">
        <v>0</v>
      </c>
      <c r="BE11" s="49">
        <v>0</v>
      </c>
      <c r="BF11" s="48">
        <v>0</v>
      </c>
      <c r="BG11" s="49">
        <v>0</v>
      </c>
      <c r="BH11" s="48">
        <v>0</v>
      </c>
      <c r="BI11" s="49">
        <v>0</v>
      </c>
      <c r="BJ11" s="48">
        <v>25</v>
      </c>
      <c r="BK11" s="49">
        <v>100</v>
      </c>
      <c r="BL11" s="48">
        <v>25</v>
      </c>
    </row>
    <row r="12" spans="1:64" ht="15">
      <c r="A12" s="64" t="s">
        <v>218</v>
      </c>
      <c r="B12" s="64" t="s">
        <v>218</v>
      </c>
      <c r="C12" s="65" t="s">
        <v>2039</v>
      </c>
      <c r="D12" s="66">
        <v>3</v>
      </c>
      <c r="E12" s="67" t="s">
        <v>132</v>
      </c>
      <c r="F12" s="68">
        <v>35</v>
      </c>
      <c r="G12" s="65"/>
      <c r="H12" s="69"/>
      <c r="I12" s="70"/>
      <c r="J12" s="70"/>
      <c r="K12" s="34" t="s">
        <v>65</v>
      </c>
      <c r="L12" s="77">
        <v>12</v>
      </c>
      <c r="M12" s="77"/>
      <c r="N12" s="72"/>
      <c r="O12" s="79" t="s">
        <v>176</v>
      </c>
      <c r="P12" s="81">
        <v>43420.57542824074</v>
      </c>
      <c r="Q12" s="79" t="s">
        <v>257</v>
      </c>
      <c r="R12" s="82" t="s">
        <v>402</v>
      </c>
      <c r="S12" s="79" t="s">
        <v>537</v>
      </c>
      <c r="T12" s="79"/>
      <c r="U12" s="79"/>
      <c r="V12" s="82" t="s">
        <v>598</v>
      </c>
      <c r="W12" s="81">
        <v>43420.57542824074</v>
      </c>
      <c r="X12" s="82" t="s">
        <v>622</v>
      </c>
      <c r="Y12" s="79"/>
      <c r="Z12" s="79"/>
      <c r="AA12" s="85" t="s">
        <v>777</v>
      </c>
      <c r="AB12" s="79"/>
      <c r="AC12" s="79" t="b">
        <v>0</v>
      </c>
      <c r="AD12" s="79">
        <v>1</v>
      </c>
      <c r="AE12" s="85" t="s">
        <v>924</v>
      </c>
      <c r="AF12" s="79" t="b">
        <v>0</v>
      </c>
      <c r="AG12" s="79" t="s">
        <v>926</v>
      </c>
      <c r="AH12" s="79"/>
      <c r="AI12" s="85" t="s">
        <v>924</v>
      </c>
      <c r="AJ12" s="79" t="b">
        <v>0</v>
      </c>
      <c r="AK12" s="79">
        <v>0</v>
      </c>
      <c r="AL12" s="85" t="s">
        <v>924</v>
      </c>
      <c r="AM12" s="79" t="s">
        <v>928</v>
      </c>
      <c r="AN12" s="79" t="b">
        <v>0</v>
      </c>
      <c r="AO12" s="85" t="s">
        <v>777</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10</v>
      </c>
      <c r="BK12" s="49">
        <v>100</v>
      </c>
      <c r="BL12" s="48">
        <v>10</v>
      </c>
    </row>
    <row r="13" spans="1:64" ht="15">
      <c r="A13" s="64" t="s">
        <v>219</v>
      </c>
      <c r="B13" s="64" t="s">
        <v>240</v>
      </c>
      <c r="C13" s="65" t="s">
        <v>2039</v>
      </c>
      <c r="D13" s="66">
        <v>3</v>
      </c>
      <c r="E13" s="67" t="s">
        <v>132</v>
      </c>
      <c r="F13" s="68">
        <v>35</v>
      </c>
      <c r="G13" s="65"/>
      <c r="H13" s="69"/>
      <c r="I13" s="70"/>
      <c r="J13" s="70"/>
      <c r="K13" s="34" t="s">
        <v>65</v>
      </c>
      <c r="L13" s="77">
        <v>13</v>
      </c>
      <c r="M13" s="77"/>
      <c r="N13" s="72"/>
      <c r="O13" s="79" t="s">
        <v>247</v>
      </c>
      <c r="P13" s="81">
        <v>43421.617847222224</v>
      </c>
      <c r="Q13" s="79" t="s">
        <v>258</v>
      </c>
      <c r="R13" s="79"/>
      <c r="S13" s="79"/>
      <c r="T13" s="79" t="s">
        <v>542</v>
      </c>
      <c r="U13" s="82" t="s">
        <v>571</v>
      </c>
      <c r="V13" s="82" t="s">
        <v>571</v>
      </c>
      <c r="W13" s="81">
        <v>43421.617847222224</v>
      </c>
      <c r="X13" s="82" t="s">
        <v>623</v>
      </c>
      <c r="Y13" s="79"/>
      <c r="Z13" s="79"/>
      <c r="AA13" s="85" t="s">
        <v>778</v>
      </c>
      <c r="AB13" s="79"/>
      <c r="AC13" s="79" t="b">
        <v>0</v>
      </c>
      <c r="AD13" s="79">
        <v>4</v>
      </c>
      <c r="AE13" s="85" t="s">
        <v>924</v>
      </c>
      <c r="AF13" s="79" t="b">
        <v>0</v>
      </c>
      <c r="AG13" s="79" t="s">
        <v>926</v>
      </c>
      <c r="AH13" s="79"/>
      <c r="AI13" s="85" t="s">
        <v>924</v>
      </c>
      <c r="AJ13" s="79" t="b">
        <v>0</v>
      </c>
      <c r="AK13" s="79">
        <v>1</v>
      </c>
      <c r="AL13" s="85" t="s">
        <v>924</v>
      </c>
      <c r="AM13" s="79" t="s">
        <v>931</v>
      </c>
      <c r="AN13" s="79" t="b">
        <v>0</v>
      </c>
      <c r="AO13" s="85" t="s">
        <v>778</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5</v>
      </c>
      <c r="BD13" s="48"/>
      <c r="BE13" s="49"/>
      <c r="BF13" s="48"/>
      <c r="BG13" s="49"/>
      <c r="BH13" s="48"/>
      <c r="BI13" s="49"/>
      <c r="BJ13" s="48"/>
      <c r="BK13" s="49"/>
      <c r="BL13" s="48"/>
    </row>
    <row r="14" spans="1:64" ht="15">
      <c r="A14" s="64" t="s">
        <v>219</v>
      </c>
      <c r="B14" s="64" t="s">
        <v>241</v>
      </c>
      <c r="C14" s="65" t="s">
        <v>2039</v>
      </c>
      <c r="D14" s="66">
        <v>3</v>
      </c>
      <c r="E14" s="67" t="s">
        <v>132</v>
      </c>
      <c r="F14" s="68">
        <v>35</v>
      </c>
      <c r="G14" s="65"/>
      <c r="H14" s="69"/>
      <c r="I14" s="70"/>
      <c r="J14" s="70"/>
      <c r="K14" s="34" t="s">
        <v>65</v>
      </c>
      <c r="L14" s="77">
        <v>14</v>
      </c>
      <c r="M14" s="77"/>
      <c r="N14" s="72"/>
      <c r="O14" s="79" t="s">
        <v>247</v>
      </c>
      <c r="P14" s="81">
        <v>43421.617847222224</v>
      </c>
      <c r="Q14" s="79" t="s">
        <v>258</v>
      </c>
      <c r="R14" s="79"/>
      <c r="S14" s="79"/>
      <c r="T14" s="79" t="s">
        <v>542</v>
      </c>
      <c r="U14" s="82" t="s">
        <v>571</v>
      </c>
      <c r="V14" s="82" t="s">
        <v>571</v>
      </c>
      <c r="W14" s="81">
        <v>43421.617847222224</v>
      </c>
      <c r="X14" s="82" t="s">
        <v>623</v>
      </c>
      <c r="Y14" s="79"/>
      <c r="Z14" s="79"/>
      <c r="AA14" s="85" t="s">
        <v>778</v>
      </c>
      <c r="AB14" s="79"/>
      <c r="AC14" s="79" t="b">
        <v>0</v>
      </c>
      <c r="AD14" s="79">
        <v>4</v>
      </c>
      <c r="AE14" s="85" t="s">
        <v>924</v>
      </c>
      <c r="AF14" s="79" t="b">
        <v>0</v>
      </c>
      <c r="AG14" s="79" t="s">
        <v>926</v>
      </c>
      <c r="AH14" s="79"/>
      <c r="AI14" s="85" t="s">
        <v>924</v>
      </c>
      <c r="AJ14" s="79" t="b">
        <v>0</v>
      </c>
      <c r="AK14" s="79">
        <v>1</v>
      </c>
      <c r="AL14" s="85" t="s">
        <v>924</v>
      </c>
      <c r="AM14" s="79" t="s">
        <v>931</v>
      </c>
      <c r="AN14" s="79" t="b">
        <v>0</v>
      </c>
      <c r="AO14" s="85" t="s">
        <v>778</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v>0</v>
      </c>
      <c r="BE14" s="49">
        <v>0</v>
      </c>
      <c r="BF14" s="48">
        <v>0</v>
      </c>
      <c r="BG14" s="49">
        <v>0</v>
      </c>
      <c r="BH14" s="48">
        <v>0</v>
      </c>
      <c r="BI14" s="49">
        <v>0</v>
      </c>
      <c r="BJ14" s="48">
        <v>27</v>
      </c>
      <c r="BK14" s="49">
        <v>100</v>
      </c>
      <c r="BL14" s="48">
        <v>27</v>
      </c>
    </row>
    <row r="15" spans="1:64" ht="15">
      <c r="A15" s="64" t="s">
        <v>220</v>
      </c>
      <c r="B15" s="64" t="s">
        <v>219</v>
      </c>
      <c r="C15" s="65" t="s">
        <v>2039</v>
      </c>
      <c r="D15" s="66">
        <v>3</v>
      </c>
      <c r="E15" s="67" t="s">
        <v>132</v>
      </c>
      <c r="F15" s="68">
        <v>35</v>
      </c>
      <c r="G15" s="65"/>
      <c r="H15" s="69"/>
      <c r="I15" s="70"/>
      <c r="J15" s="70"/>
      <c r="K15" s="34" t="s">
        <v>65</v>
      </c>
      <c r="L15" s="77">
        <v>15</v>
      </c>
      <c r="M15" s="77"/>
      <c r="N15" s="72"/>
      <c r="O15" s="79" t="s">
        <v>247</v>
      </c>
      <c r="P15" s="81">
        <v>43421.710324074076</v>
      </c>
      <c r="Q15" s="79" t="s">
        <v>259</v>
      </c>
      <c r="R15" s="79"/>
      <c r="S15" s="79"/>
      <c r="T15" s="79"/>
      <c r="U15" s="79"/>
      <c r="V15" s="82" t="s">
        <v>599</v>
      </c>
      <c r="W15" s="81">
        <v>43421.710324074076</v>
      </c>
      <c r="X15" s="82" t="s">
        <v>624</v>
      </c>
      <c r="Y15" s="79"/>
      <c r="Z15" s="79"/>
      <c r="AA15" s="85" t="s">
        <v>779</v>
      </c>
      <c r="AB15" s="79"/>
      <c r="AC15" s="79" t="b">
        <v>0</v>
      </c>
      <c r="AD15" s="79">
        <v>0</v>
      </c>
      <c r="AE15" s="85" t="s">
        <v>924</v>
      </c>
      <c r="AF15" s="79" t="b">
        <v>0</v>
      </c>
      <c r="AG15" s="79" t="s">
        <v>926</v>
      </c>
      <c r="AH15" s="79"/>
      <c r="AI15" s="85" t="s">
        <v>924</v>
      </c>
      <c r="AJ15" s="79" t="b">
        <v>0</v>
      </c>
      <c r="AK15" s="79">
        <v>1</v>
      </c>
      <c r="AL15" s="85" t="s">
        <v>778</v>
      </c>
      <c r="AM15" s="79" t="s">
        <v>927</v>
      </c>
      <c r="AN15" s="79" t="b">
        <v>0</v>
      </c>
      <c r="AO15" s="85" t="s">
        <v>778</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v>0</v>
      </c>
      <c r="BE15" s="49">
        <v>0</v>
      </c>
      <c r="BF15" s="48">
        <v>0</v>
      </c>
      <c r="BG15" s="49">
        <v>0</v>
      </c>
      <c r="BH15" s="48">
        <v>0</v>
      </c>
      <c r="BI15" s="49">
        <v>0</v>
      </c>
      <c r="BJ15" s="48">
        <v>23</v>
      </c>
      <c r="BK15" s="49">
        <v>100</v>
      </c>
      <c r="BL15" s="48">
        <v>23</v>
      </c>
    </row>
    <row r="16" spans="1:64" ht="15">
      <c r="A16" s="64" t="s">
        <v>221</v>
      </c>
      <c r="B16" s="64" t="s">
        <v>242</v>
      </c>
      <c r="C16" s="65" t="s">
        <v>2039</v>
      </c>
      <c r="D16" s="66">
        <v>3</v>
      </c>
      <c r="E16" s="67" t="s">
        <v>132</v>
      </c>
      <c r="F16" s="68">
        <v>35</v>
      </c>
      <c r="G16" s="65"/>
      <c r="H16" s="69"/>
      <c r="I16" s="70"/>
      <c r="J16" s="70"/>
      <c r="K16" s="34" t="s">
        <v>65</v>
      </c>
      <c r="L16" s="77">
        <v>16</v>
      </c>
      <c r="M16" s="77"/>
      <c r="N16" s="72"/>
      <c r="O16" s="79" t="s">
        <v>247</v>
      </c>
      <c r="P16" s="81">
        <v>43421.735300925924</v>
      </c>
      <c r="Q16" s="79" t="s">
        <v>260</v>
      </c>
      <c r="R16" s="79"/>
      <c r="S16" s="79"/>
      <c r="T16" s="79" t="s">
        <v>543</v>
      </c>
      <c r="U16" s="79"/>
      <c r="V16" s="82" t="s">
        <v>600</v>
      </c>
      <c r="W16" s="81">
        <v>43421.735300925924</v>
      </c>
      <c r="X16" s="82" t="s">
        <v>625</v>
      </c>
      <c r="Y16" s="79"/>
      <c r="Z16" s="79"/>
      <c r="AA16" s="85" t="s">
        <v>780</v>
      </c>
      <c r="AB16" s="79"/>
      <c r="AC16" s="79" t="b">
        <v>0</v>
      </c>
      <c r="AD16" s="79">
        <v>0</v>
      </c>
      <c r="AE16" s="85" t="s">
        <v>924</v>
      </c>
      <c r="AF16" s="79" t="b">
        <v>0</v>
      </c>
      <c r="AG16" s="79" t="s">
        <v>926</v>
      </c>
      <c r="AH16" s="79"/>
      <c r="AI16" s="85" t="s">
        <v>924</v>
      </c>
      <c r="AJ16" s="79" t="b">
        <v>0</v>
      </c>
      <c r="AK16" s="79">
        <v>2</v>
      </c>
      <c r="AL16" s="85" t="s">
        <v>781</v>
      </c>
      <c r="AM16" s="79" t="s">
        <v>927</v>
      </c>
      <c r="AN16" s="79" t="b">
        <v>0</v>
      </c>
      <c r="AO16" s="85" t="s">
        <v>781</v>
      </c>
      <c r="AP16" s="79" t="s">
        <v>176</v>
      </c>
      <c r="AQ16" s="79">
        <v>0</v>
      </c>
      <c r="AR16" s="79">
        <v>0</v>
      </c>
      <c r="AS16" s="79"/>
      <c r="AT16" s="79"/>
      <c r="AU16" s="79"/>
      <c r="AV16" s="79"/>
      <c r="AW16" s="79"/>
      <c r="AX16" s="79"/>
      <c r="AY16" s="79"/>
      <c r="AZ16" s="79"/>
      <c r="BA16">
        <v>1</v>
      </c>
      <c r="BB16" s="78" t="str">
        <f>REPLACE(INDEX(GroupVertices[Group],MATCH(Edges[[#This Row],[Vertex 1]],GroupVertices[Vertex],0)),1,1,"")</f>
        <v>3</v>
      </c>
      <c r="BC16" s="78" t="str">
        <f>REPLACE(INDEX(GroupVertices[Group],MATCH(Edges[[#This Row],[Vertex 2]],GroupVertices[Vertex],0)),1,1,"")</f>
        <v>3</v>
      </c>
      <c r="BD16" s="48"/>
      <c r="BE16" s="49"/>
      <c r="BF16" s="48"/>
      <c r="BG16" s="49"/>
      <c r="BH16" s="48"/>
      <c r="BI16" s="49"/>
      <c r="BJ16" s="48"/>
      <c r="BK16" s="49"/>
      <c r="BL16" s="48"/>
    </row>
    <row r="17" spans="1:64" ht="15">
      <c r="A17" s="64" t="s">
        <v>221</v>
      </c>
      <c r="B17" s="64" t="s">
        <v>223</v>
      </c>
      <c r="C17" s="65" t="s">
        <v>2039</v>
      </c>
      <c r="D17" s="66">
        <v>3</v>
      </c>
      <c r="E17" s="67" t="s">
        <v>132</v>
      </c>
      <c r="F17" s="68">
        <v>35</v>
      </c>
      <c r="G17" s="65"/>
      <c r="H17" s="69"/>
      <c r="I17" s="70"/>
      <c r="J17" s="70"/>
      <c r="K17" s="34" t="s">
        <v>65</v>
      </c>
      <c r="L17" s="77">
        <v>17</v>
      </c>
      <c r="M17" s="77"/>
      <c r="N17" s="72"/>
      <c r="O17" s="79" t="s">
        <v>247</v>
      </c>
      <c r="P17" s="81">
        <v>43421.735300925924</v>
      </c>
      <c r="Q17" s="79" t="s">
        <v>260</v>
      </c>
      <c r="R17" s="79"/>
      <c r="S17" s="79"/>
      <c r="T17" s="79" t="s">
        <v>543</v>
      </c>
      <c r="U17" s="79"/>
      <c r="V17" s="82" t="s">
        <v>600</v>
      </c>
      <c r="W17" s="81">
        <v>43421.735300925924</v>
      </c>
      <c r="X17" s="82" t="s">
        <v>625</v>
      </c>
      <c r="Y17" s="79"/>
      <c r="Z17" s="79"/>
      <c r="AA17" s="85" t="s">
        <v>780</v>
      </c>
      <c r="AB17" s="79"/>
      <c r="AC17" s="79" t="b">
        <v>0</v>
      </c>
      <c r="AD17" s="79">
        <v>0</v>
      </c>
      <c r="AE17" s="85" t="s">
        <v>924</v>
      </c>
      <c r="AF17" s="79" t="b">
        <v>0</v>
      </c>
      <c r="AG17" s="79" t="s">
        <v>926</v>
      </c>
      <c r="AH17" s="79"/>
      <c r="AI17" s="85" t="s">
        <v>924</v>
      </c>
      <c r="AJ17" s="79" t="b">
        <v>0</v>
      </c>
      <c r="AK17" s="79">
        <v>2</v>
      </c>
      <c r="AL17" s="85" t="s">
        <v>781</v>
      </c>
      <c r="AM17" s="79" t="s">
        <v>927</v>
      </c>
      <c r="AN17" s="79" t="b">
        <v>0</v>
      </c>
      <c r="AO17" s="85" t="s">
        <v>781</v>
      </c>
      <c r="AP17" s="79" t="s">
        <v>176</v>
      </c>
      <c r="AQ17" s="79">
        <v>0</v>
      </c>
      <c r="AR17" s="79">
        <v>0</v>
      </c>
      <c r="AS17" s="79"/>
      <c r="AT17" s="79"/>
      <c r="AU17" s="79"/>
      <c r="AV17" s="79"/>
      <c r="AW17" s="79"/>
      <c r="AX17" s="79"/>
      <c r="AY17" s="79"/>
      <c r="AZ17" s="79"/>
      <c r="BA17">
        <v>1</v>
      </c>
      <c r="BB17" s="78" t="str">
        <f>REPLACE(INDEX(GroupVertices[Group],MATCH(Edges[[#This Row],[Vertex 1]],GroupVertices[Vertex],0)),1,1,"")</f>
        <v>3</v>
      </c>
      <c r="BC17" s="78" t="str">
        <f>REPLACE(INDEX(GroupVertices[Group],MATCH(Edges[[#This Row],[Vertex 2]],GroupVertices[Vertex],0)),1,1,"")</f>
        <v>3</v>
      </c>
      <c r="BD17" s="48"/>
      <c r="BE17" s="49"/>
      <c r="BF17" s="48"/>
      <c r="BG17" s="49"/>
      <c r="BH17" s="48"/>
      <c r="BI17" s="49"/>
      <c r="BJ17" s="48"/>
      <c r="BK17" s="49"/>
      <c r="BL17" s="48"/>
    </row>
    <row r="18" spans="1:64" ht="15">
      <c r="A18" s="64" t="s">
        <v>221</v>
      </c>
      <c r="B18" s="64" t="s">
        <v>243</v>
      </c>
      <c r="C18" s="65" t="s">
        <v>2039</v>
      </c>
      <c r="D18" s="66">
        <v>3</v>
      </c>
      <c r="E18" s="67" t="s">
        <v>132</v>
      </c>
      <c r="F18" s="68">
        <v>35</v>
      </c>
      <c r="G18" s="65"/>
      <c r="H18" s="69"/>
      <c r="I18" s="70"/>
      <c r="J18" s="70"/>
      <c r="K18" s="34" t="s">
        <v>65</v>
      </c>
      <c r="L18" s="77">
        <v>18</v>
      </c>
      <c r="M18" s="77"/>
      <c r="N18" s="72"/>
      <c r="O18" s="79" t="s">
        <v>247</v>
      </c>
      <c r="P18" s="81">
        <v>43421.735300925924</v>
      </c>
      <c r="Q18" s="79" t="s">
        <v>260</v>
      </c>
      <c r="R18" s="79"/>
      <c r="S18" s="79"/>
      <c r="T18" s="79" t="s">
        <v>543</v>
      </c>
      <c r="U18" s="79"/>
      <c r="V18" s="82" t="s">
        <v>600</v>
      </c>
      <c r="W18" s="81">
        <v>43421.735300925924</v>
      </c>
      <c r="X18" s="82" t="s">
        <v>625</v>
      </c>
      <c r="Y18" s="79"/>
      <c r="Z18" s="79"/>
      <c r="AA18" s="85" t="s">
        <v>780</v>
      </c>
      <c r="AB18" s="79"/>
      <c r="AC18" s="79" t="b">
        <v>0</v>
      </c>
      <c r="AD18" s="79">
        <v>0</v>
      </c>
      <c r="AE18" s="85" t="s">
        <v>924</v>
      </c>
      <c r="AF18" s="79" t="b">
        <v>0</v>
      </c>
      <c r="AG18" s="79" t="s">
        <v>926</v>
      </c>
      <c r="AH18" s="79"/>
      <c r="AI18" s="85" t="s">
        <v>924</v>
      </c>
      <c r="AJ18" s="79" t="b">
        <v>0</v>
      </c>
      <c r="AK18" s="79">
        <v>2</v>
      </c>
      <c r="AL18" s="85" t="s">
        <v>781</v>
      </c>
      <c r="AM18" s="79" t="s">
        <v>927</v>
      </c>
      <c r="AN18" s="79" t="b">
        <v>0</v>
      </c>
      <c r="AO18" s="85" t="s">
        <v>781</v>
      </c>
      <c r="AP18" s="79" t="s">
        <v>176</v>
      </c>
      <c r="AQ18" s="79">
        <v>0</v>
      </c>
      <c r="AR18" s="79">
        <v>0</v>
      </c>
      <c r="AS18" s="79"/>
      <c r="AT18" s="79"/>
      <c r="AU18" s="79"/>
      <c r="AV18" s="79"/>
      <c r="AW18" s="79"/>
      <c r="AX18" s="79"/>
      <c r="AY18" s="79"/>
      <c r="AZ18" s="79"/>
      <c r="BA18">
        <v>1</v>
      </c>
      <c r="BB18" s="78" t="str">
        <f>REPLACE(INDEX(GroupVertices[Group],MATCH(Edges[[#This Row],[Vertex 1]],GroupVertices[Vertex],0)),1,1,"")</f>
        <v>3</v>
      </c>
      <c r="BC18" s="78" t="str">
        <f>REPLACE(INDEX(GroupVertices[Group],MATCH(Edges[[#This Row],[Vertex 2]],GroupVertices[Vertex],0)),1,1,"")</f>
        <v>3</v>
      </c>
      <c r="BD18" s="48"/>
      <c r="BE18" s="49"/>
      <c r="BF18" s="48"/>
      <c r="BG18" s="49"/>
      <c r="BH18" s="48"/>
      <c r="BI18" s="49"/>
      <c r="BJ18" s="48"/>
      <c r="BK18" s="49"/>
      <c r="BL18" s="48"/>
    </row>
    <row r="19" spans="1:64" ht="15">
      <c r="A19" s="64" t="s">
        <v>221</v>
      </c>
      <c r="B19" s="64" t="s">
        <v>244</v>
      </c>
      <c r="C19" s="65" t="s">
        <v>2039</v>
      </c>
      <c r="D19" s="66">
        <v>3</v>
      </c>
      <c r="E19" s="67" t="s">
        <v>132</v>
      </c>
      <c r="F19" s="68">
        <v>35</v>
      </c>
      <c r="G19" s="65"/>
      <c r="H19" s="69"/>
      <c r="I19" s="70"/>
      <c r="J19" s="70"/>
      <c r="K19" s="34" t="s">
        <v>65</v>
      </c>
      <c r="L19" s="77">
        <v>19</v>
      </c>
      <c r="M19" s="77"/>
      <c r="N19" s="72"/>
      <c r="O19" s="79" t="s">
        <v>247</v>
      </c>
      <c r="P19" s="81">
        <v>43421.735300925924</v>
      </c>
      <c r="Q19" s="79" t="s">
        <v>260</v>
      </c>
      <c r="R19" s="79"/>
      <c r="S19" s="79"/>
      <c r="T19" s="79" t="s">
        <v>543</v>
      </c>
      <c r="U19" s="79"/>
      <c r="V19" s="82" t="s">
        <v>600</v>
      </c>
      <c r="W19" s="81">
        <v>43421.735300925924</v>
      </c>
      <c r="X19" s="82" t="s">
        <v>625</v>
      </c>
      <c r="Y19" s="79"/>
      <c r="Z19" s="79"/>
      <c r="AA19" s="85" t="s">
        <v>780</v>
      </c>
      <c r="AB19" s="79"/>
      <c r="AC19" s="79" t="b">
        <v>0</v>
      </c>
      <c r="AD19" s="79">
        <v>0</v>
      </c>
      <c r="AE19" s="85" t="s">
        <v>924</v>
      </c>
      <c r="AF19" s="79" t="b">
        <v>0</v>
      </c>
      <c r="AG19" s="79" t="s">
        <v>926</v>
      </c>
      <c r="AH19" s="79"/>
      <c r="AI19" s="85" t="s">
        <v>924</v>
      </c>
      <c r="AJ19" s="79" t="b">
        <v>0</v>
      </c>
      <c r="AK19" s="79">
        <v>2</v>
      </c>
      <c r="AL19" s="85" t="s">
        <v>781</v>
      </c>
      <c r="AM19" s="79" t="s">
        <v>927</v>
      </c>
      <c r="AN19" s="79" t="b">
        <v>0</v>
      </c>
      <c r="AO19" s="85" t="s">
        <v>781</v>
      </c>
      <c r="AP19" s="79" t="s">
        <v>176</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221</v>
      </c>
      <c r="B20" s="64" t="s">
        <v>222</v>
      </c>
      <c r="C20" s="65" t="s">
        <v>2039</v>
      </c>
      <c r="D20" s="66">
        <v>3</v>
      </c>
      <c r="E20" s="67" t="s">
        <v>132</v>
      </c>
      <c r="F20" s="68">
        <v>35</v>
      </c>
      <c r="G20" s="65"/>
      <c r="H20" s="69"/>
      <c r="I20" s="70"/>
      <c r="J20" s="70"/>
      <c r="K20" s="34" t="s">
        <v>65</v>
      </c>
      <c r="L20" s="77">
        <v>20</v>
      </c>
      <c r="M20" s="77"/>
      <c r="N20" s="72"/>
      <c r="O20" s="79" t="s">
        <v>247</v>
      </c>
      <c r="P20" s="81">
        <v>43421.735300925924</v>
      </c>
      <c r="Q20" s="79" t="s">
        <v>260</v>
      </c>
      <c r="R20" s="79"/>
      <c r="S20" s="79"/>
      <c r="T20" s="79" t="s">
        <v>543</v>
      </c>
      <c r="U20" s="79"/>
      <c r="V20" s="82" t="s">
        <v>600</v>
      </c>
      <c r="W20" s="81">
        <v>43421.735300925924</v>
      </c>
      <c r="X20" s="82" t="s">
        <v>625</v>
      </c>
      <c r="Y20" s="79"/>
      <c r="Z20" s="79"/>
      <c r="AA20" s="85" t="s">
        <v>780</v>
      </c>
      <c r="AB20" s="79"/>
      <c r="AC20" s="79" t="b">
        <v>0</v>
      </c>
      <c r="AD20" s="79">
        <v>0</v>
      </c>
      <c r="AE20" s="85" t="s">
        <v>924</v>
      </c>
      <c r="AF20" s="79" t="b">
        <v>0</v>
      </c>
      <c r="AG20" s="79" t="s">
        <v>926</v>
      </c>
      <c r="AH20" s="79"/>
      <c r="AI20" s="85" t="s">
        <v>924</v>
      </c>
      <c r="AJ20" s="79" t="b">
        <v>0</v>
      </c>
      <c r="AK20" s="79">
        <v>2</v>
      </c>
      <c r="AL20" s="85" t="s">
        <v>781</v>
      </c>
      <c r="AM20" s="79" t="s">
        <v>927</v>
      </c>
      <c r="AN20" s="79" t="b">
        <v>0</v>
      </c>
      <c r="AO20" s="85" t="s">
        <v>781</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v>0</v>
      </c>
      <c r="BE20" s="49">
        <v>0</v>
      </c>
      <c r="BF20" s="48">
        <v>0</v>
      </c>
      <c r="BG20" s="49">
        <v>0</v>
      </c>
      <c r="BH20" s="48">
        <v>0</v>
      </c>
      <c r="BI20" s="49">
        <v>0</v>
      </c>
      <c r="BJ20" s="48">
        <v>13</v>
      </c>
      <c r="BK20" s="49">
        <v>100</v>
      </c>
      <c r="BL20" s="48">
        <v>13</v>
      </c>
    </row>
    <row r="21" spans="1:64" ht="15">
      <c r="A21" s="64" t="s">
        <v>222</v>
      </c>
      <c r="B21" s="64" t="s">
        <v>242</v>
      </c>
      <c r="C21" s="65" t="s">
        <v>2039</v>
      </c>
      <c r="D21" s="66">
        <v>3</v>
      </c>
      <c r="E21" s="67" t="s">
        <v>132</v>
      </c>
      <c r="F21" s="68">
        <v>35</v>
      </c>
      <c r="G21" s="65"/>
      <c r="H21" s="69"/>
      <c r="I21" s="70"/>
      <c r="J21" s="70"/>
      <c r="K21" s="34" t="s">
        <v>65</v>
      </c>
      <c r="L21" s="77">
        <v>21</v>
      </c>
      <c r="M21" s="77"/>
      <c r="N21" s="72"/>
      <c r="O21" s="79" t="s">
        <v>247</v>
      </c>
      <c r="P21" s="81">
        <v>43421.65956018519</v>
      </c>
      <c r="Q21" s="79" t="s">
        <v>261</v>
      </c>
      <c r="R21" s="79"/>
      <c r="S21" s="79"/>
      <c r="T21" s="79" t="s">
        <v>543</v>
      </c>
      <c r="U21" s="82" t="s">
        <v>572</v>
      </c>
      <c r="V21" s="82" t="s">
        <v>572</v>
      </c>
      <c r="W21" s="81">
        <v>43421.65956018519</v>
      </c>
      <c r="X21" s="82" t="s">
        <v>626</v>
      </c>
      <c r="Y21" s="79"/>
      <c r="Z21" s="79"/>
      <c r="AA21" s="85" t="s">
        <v>781</v>
      </c>
      <c r="AB21" s="79"/>
      <c r="AC21" s="79" t="b">
        <v>0</v>
      </c>
      <c r="AD21" s="79">
        <v>7</v>
      </c>
      <c r="AE21" s="85" t="s">
        <v>924</v>
      </c>
      <c r="AF21" s="79" t="b">
        <v>0</v>
      </c>
      <c r="AG21" s="79" t="s">
        <v>926</v>
      </c>
      <c r="AH21" s="79"/>
      <c r="AI21" s="85" t="s">
        <v>924</v>
      </c>
      <c r="AJ21" s="79" t="b">
        <v>0</v>
      </c>
      <c r="AK21" s="79">
        <v>2</v>
      </c>
      <c r="AL21" s="85" t="s">
        <v>924</v>
      </c>
      <c r="AM21" s="79" t="s">
        <v>931</v>
      </c>
      <c r="AN21" s="79" t="b">
        <v>0</v>
      </c>
      <c r="AO21" s="85" t="s">
        <v>781</v>
      </c>
      <c r="AP21" s="79" t="s">
        <v>176</v>
      </c>
      <c r="AQ21" s="79">
        <v>0</v>
      </c>
      <c r="AR21" s="79">
        <v>0</v>
      </c>
      <c r="AS21" s="79" t="s">
        <v>937</v>
      </c>
      <c r="AT21" s="79" t="s">
        <v>938</v>
      </c>
      <c r="AU21" s="79" t="s">
        <v>939</v>
      </c>
      <c r="AV21" s="79" t="s">
        <v>940</v>
      </c>
      <c r="AW21" s="79" t="s">
        <v>941</v>
      </c>
      <c r="AX21" s="79" t="s">
        <v>942</v>
      </c>
      <c r="AY21" s="79" t="s">
        <v>943</v>
      </c>
      <c r="AZ21" s="82" t="s">
        <v>944</v>
      </c>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223</v>
      </c>
      <c r="B22" s="64" t="s">
        <v>242</v>
      </c>
      <c r="C22" s="65" t="s">
        <v>2039</v>
      </c>
      <c r="D22" s="66">
        <v>3</v>
      </c>
      <c r="E22" s="67" t="s">
        <v>132</v>
      </c>
      <c r="F22" s="68">
        <v>35</v>
      </c>
      <c r="G22" s="65"/>
      <c r="H22" s="69"/>
      <c r="I22" s="70"/>
      <c r="J22" s="70"/>
      <c r="K22" s="34" t="s">
        <v>65</v>
      </c>
      <c r="L22" s="77">
        <v>22</v>
      </c>
      <c r="M22" s="77"/>
      <c r="N22" s="72"/>
      <c r="O22" s="79" t="s">
        <v>247</v>
      </c>
      <c r="P22" s="81">
        <v>43421.762025462966</v>
      </c>
      <c r="Q22" s="79" t="s">
        <v>260</v>
      </c>
      <c r="R22" s="79"/>
      <c r="S22" s="79"/>
      <c r="T22" s="79" t="s">
        <v>543</v>
      </c>
      <c r="U22" s="79"/>
      <c r="V22" s="82" t="s">
        <v>601</v>
      </c>
      <c r="W22" s="81">
        <v>43421.762025462966</v>
      </c>
      <c r="X22" s="82" t="s">
        <v>627</v>
      </c>
      <c r="Y22" s="79"/>
      <c r="Z22" s="79"/>
      <c r="AA22" s="85" t="s">
        <v>782</v>
      </c>
      <c r="AB22" s="79"/>
      <c r="AC22" s="79" t="b">
        <v>0</v>
      </c>
      <c r="AD22" s="79">
        <v>0</v>
      </c>
      <c r="AE22" s="85" t="s">
        <v>924</v>
      </c>
      <c r="AF22" s="79" t="b">
        <v>0</v>
      </c>
      <c r="AG22" s="79" t="s">
        <v>926</v>
      </c>
      <c r="AH22" s="79"/>
      <c r="AI22" s="85" t="s">
        <v>924</v>
      </c>
      <c r="AJ22" s="79" t="b">
        <v>0</v>
      </c>
      <c r="AK22" s="79">
        <v>2</v>
      </c>
      <c r="AL22" s="85" t="s">
        <v>781</v>
      </c>
      <c r="AM22" s="79" t="s">
        <v>927</v>
      </c>
      <c r="AN22" s="79" t="b">
        <v>0</v>
      </c>
      <c r="AO22" s="85" t="s">
        <v>781</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222</v>
      </c>
      <c r="B23" s="64" t="s">
        <v>243</v>
      </c>
      <c r="C23" s="65" t="s">
        <v>2039</v>
      </c>
      <c r="D23" s="66">
        <v>3</v>
      </c>
      <c r="E23" s="67" t="s">
        <v>132</v>
      </c>
      <c r="F23" s="68">
        <v>35</v>
      </c>
      <c r="G23" s="65"/>
      <c r="H23" s="69"/>
      <c r="I23" s="70"/>
      <c r="J23" s="70"/>
      <c r="K23" s="34" t="s">
        <v>65</v>
      </c>
      <c r="L23" s="77">
        <v>23</v>
      </c>
      <c r="M23" s="77"/>
      <c r="N23" s="72"/>
      <c r="O23" s="79" t="s">
        <v>247</v>
      </c>
      <c r="P23" s="81">
        <v>43421.65956018519</v>
      </c>
      <c r="Q23" s="79" t="s">
        <v>261</v>
      </c>
      <c r="R23" s="79"/>
      <c r="S23" s="79"/>
      <c r="T23" s="79" t="s">
        <v>543</v>
      </c>
      <c r="U23" s="82" t="s">
        <v>572</v>
      </c>
      <c r="V23" s="82" t="s">
        <v>572</v>
      </c>
      <c r="W23" s="81">
        <v>43421.65956018519</v>
      </c>
      <c r="X23" s="82" t="s">
        <v>626</v>
      </c>
      <c r="Y23" s="79"/>
      <c r="Z23" s="79"/>
      <c r="AA23" s="85" t="s">
        <v>781</v>
      </c>
      <c r="AB23" s="79"/>
      <c r="AC23" s="79" t="b">
        <v>0</v>
      </c>
      <c r="AD23" s="79">
        <v>7</v>
      </c>
      <c r="AE23" s="85" t="s">
        <v>924</v>
      </c>
      <c r="AF23" s="79" t="b">
        <v>0</v>
      </c>
      <c r="AG23" s="79" t="s">
        <v>926</v>
      </c>
      <c r="AH23" s="79"/>
      <c r="AI23" s="85" t="s">
        <v>924</v>
      </c>
      <c r="AJ23" s="79" t="b">
        <v>0</v>
      </c>
      <c r="AK23" s="79">
        <v>2</v>
      </c>
      <c r="AL23" s="85" t="s">
        <v>924</v>
      </c>
      <c r="AM23" s="79" t="s">
        <v>931</v>
      </c>
      <c r="AN23" s="79" t="b">
        <v>0</v>
      </c>
      <c r="AO23" s="85" t="s">
        <v>781</v>
      </c>
      <c r="AP23" s="79" t="s">
        <v>176</v>
      </c>
      <c r="AQ23" s="79">
        <v>0</v>
      </c>
      <c r="AR23" s="79">
        <v>0</v>
      </c>
      <c r="AS23" s="79" t="s">
        <v>937</v>
      </c>
      <c r="AT23" s="79" t="s">
        <v>938</v>
      </c>
      <c r="AU23" s="79" t="s">
        <v>939</v>
      </c>
      <c r="AV23" s="79" t="s">
        <v>940</v>
      </c>
      <c r="AW23" s="79" t="s">
        <v>941</v>
      </c>
      <c r="AX23" s="79" t="s">
        <v>942</v>
      </c>
      <c r="AY23" s="79" t="s">
        <v>943</v>
      </c>
      <c r="AZ23" s="82" t="s">
        <v>944</v>
      </c>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223</v>
      </c>
      <c r="B24" s="64" t="s">
        <v>243</v>
      </c>
      <c r="C24" s="65" t="s">
        <v>2039</v>
      </c>
      <c r="D24" s="66">
        <v>3</v>
      </c>
      <c r="E24" s="67" t="s">
        <v>132</v>
      </c>
      <c r="F24" s="68">
        <v>35</v>
      </c>
      <c r="G24" s="65"/>
      <c r="H24" s="69"/>
      <c r="I24" s="70"/>
      <c r="J24" s="70"/>
      <c r="K24" s="34" t="s">
        <v>65</v>
      </c>
      <c r="L24" s="77">
        <v>24</v>
      </c>
      <c r="M24" s="77"/>
      <c r="N24" s="72"/>
      <c r="O24" s="79" t="s">
        <v>247</v>
      </c>
      <c r="P24" s="81">
        <v>43421.762025462966</v>
      </c>
      <c r="Q24" s="79" t="s">
        <v>260</v>
      </c>
      <c r="R24" s="79"/>
      <c r="S24" s="79"/>
      <c r="T24" s="79" t="s">
        <v>543</v>
      </c>
      <c r="U24" s="79"/>
      <c r="V24" s="82" t="s">
        <v>601</v>
      </c>
      <c r="W24" s="81">
        <v>43421.762025462966</v>
      </c>
      <c r="X24" s="82" t="s">
        <v>627</v>
      </c>
      <c r="Y24" s="79"/>
      <c r="Z24" s="79"/>
      <c r="AA24" s="85" t="s">
        <v>782</v>
      </c>
      <c r="AB24" s="79"/>
      <c r="AC24" s="79" t="b">
        <v>0</v>
      </c>
      <c r="AD24" s="79">
        <v>0</v>
      </c>
      <c r="AE24" s="85" t="s">
        <v>924</v>
      </c>
      <c r="AF24" s="79" t="b">
        <v>0</v>
      </c>
      <c r="AG24" s="79" t="s">
        <v>926</v>
      </c>
      <c r="AH24" s="79"/>
      <c r="AI24" s="85" t="s">
        <v>924</v>
      </c>
      <c r="AJ24" s="79" t="b">
        <v>0</v>
      </c>
      <c r="AK24" s="79">
        <v>2</v>
      </c>
      <c r="AL24" s="85" t="s">
        <v>781</v>
      </c>
      <c r="AM24" s="79" t="s">
        <v>927</v>
      </c>
      <c r="AN24" s="79" t="b">
        <v>0</v>
      </c>
      <c r="AO24" s="85" t="s">
        <v>781</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222</v>
      </c>
      <c r="B25" s="64" t="s">
        <v>244</v>
      </c>
      <c r="C25" s="65" t="s">
        <v>2039</v>
      </c>
      <c r="D25" s="66">
        <v>3</v>
      </c>
      <c r="E25" s="67" t="s">
        <v>132</v>
      </c>
      <c r="F25" s="68">
        <v>35</v>
      </c>
      <c r="G25" s="65"/>
      <c r="H25" s="69"/>
      <c r="I25" s="70"/>
      <c r="J25" s="70"/>
      <c r="K25" s="34" t="s">
        <v>65</v>
      </c>
      <c r="L25" s="77">
        <v>25</v>
      </c>
      <c r="M25" s="77"/>
      <c r="N25" s="72"/>
      <c r="O25" s="79" t="s">
        <v>247</v>
      </c>
      <c r="P25" s="81">
        <v>43421.65956018519</v>
      </c>
      <c r="Q25" s="79" t="s">
        <v>261</v>
      </c>
      <c r="R25" s="79"/>
      <c r="S25" s="79"/>
      <c r="T25" s="79" t="s">
        <v>543</v>
      </c>
      <c r="U25" s="82" t="s">
        <v>572</v>
      </c>
      <c r="V25" s="82" t="s">
        <v>572</v>
      </c>
      <c r="W25" s="81">
        <v>43421.65956018519</v>
      </c>
      <c r="X25" s="82" t="s">
        <v>626</v>
      </c>
      <c r="Y25" s="79"/>
      <c r="Z25" s="79"/>
      <c r="AA25" s="85" t="s">
        <v>781</v>
      </c>
      <c r="AB25" s="79"/>
      <c r="AC25" s="79" t="b">
        <v>0</v>
      </c>
      <c r="AD25" s="79">
        <v>7</v>
      </c>
      <c r="AE25" s="85" t="s">
        <v>924</v>
      </c>
      <c r="AF25" s="79" t="b">
        <v>0</v>
      </c>
      <c r="AG25" s="79" t="s">
        <v>926</v>
      </c>
      <c r="AH25" s="79"/>
      <c r="AI25" s="85" t="s">
        <v>924</v>
      </c>
      <c r="AJ25" s="79" t="b">
        <v>0</v>
      </c>
      <c r="AK25" s="79">
        <v>2</v>
      </c>
      <c r="AL25" s="85" t="s">
        <v>924</v>
      </c>
      <c r="AM25" s="79" t="s">
        <v>931</v>
      </c>
      <c r="AN25" s="79" t="b">
        <v>0</v>
      </c>
      <c r="AO25" s="85" t="s">
        <v>781</v>
      </c>
      <c r="AP25" s="79" t="s">
        <v>176</v>
      </c>
      <c r="AQ25" s="79">
        <v>0</v>
      </c>
      <c r="AR25" s="79">
        <v>0</v>
      </c>
      <c r="AS25" s="79" t="s">
        <v>937</v>
      </c>
      <c r="AT25" s="79" t="s">
        <v>938</v>
      </c>
      <c r="AU25" s="79" t="s">
        <v>939</v>
      </c>
      <c r="AV25" s="79" t="s">
        <v>940</v>
      </c>
      <c r="AW25" s="79" t="s">
        <v>941</v>
      </c>
      <c r="AX25" s="79" t="s">
        <v>942</v>
      </c>
      <c r="AY25" s="79" t="s">
        <v>943</v>
      </c>
      <c r="AZ25" s="82" t="s">
        <v>944</v>
      </c>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223</v>
      </c>
      <c r="B26" s="64" t="s">
        <v>244</v>
      </c>
      <c r="C26" s="65" t="s">
        <v>2039</v>
      </c>
      <c r="D26" s="66">
        <v>3</v>
      </c>
      <c r="E26" s="67" t="s">
        <v>132</v>
      </c>
      <c r="F26" s="68">
        <v>35</v>
      </c>
      <c r="G26" s="65"/>
      <c r="H26" s="69"/>
      <c r="I26" s="70"/>
      <c r="J26" s="70"/>
      <c r="K26" s="34" t="s">
        <v>65</v>
      </c>
      <c r="L26" s="77">
        <v>26</v>
      </c>
      <c r="M26" s="77"/>
      <c r="N26" s="72"/>
      <c r="O26" s="79" t="s">
        <v>247</v>
      </c>
      <c r="P26" s="81">
        <v>43421.762025462966</v>
      </c>
      <c r="Q26" s="79" t="s">
        <v>260</v>
      </c>
      <c r="R26" s="79"/>
      <c r="S26" s="79"/>
      <c r="T26" s="79" t="s">
        <v>543</v>
      </c>
      <c r="U26" s="79"/>
      <c r="V26" s="82" t="s">
        <v>601</v>
      </c>
      <c r="W26" s="81">
        <v>43421.762025462966</v>
      </c>
      <c r="X26" s="82" t="s">
        <v>627</v>
      </c>
      <c r="Y26" s="79"/>
      <c r="Z26" s="79"/>
      <c r="AA26" s="85" t="s">
        <v>782</v>
      </c>
      <c r="AB26" s="79"/>
      <c r="AC26" s="79" t="b">
        <v>0</v>
      </c>
      <c r="AD26" s="79">
        <v>0</v>
      </c>
      <c r="AE26" s="85" t="s">
        <v>924</v>
      </c>
      <c r="AF26" s="79" t="b">
        <v>0</v>
      </c>
      <c r="AG26" s="79" t="s">
        <v>926</v>
      </c>
      <c r="AH26" s="79"/>
      <c r="AI26" s="85" t="s">
        <v>924</v>
      </c>
      <c r="AJ26" s="79" t="b">
        <v>0</v>
      </c>
      <c r="AK26" s="79">
        <v>2</v>
      </c>
      <c r="AL26" s="85" t="s">
        <v>781</v>
      </c>
      <c r="AM26" s="79" t="s">
        <v>927</v>
      </c>
      <c r="AN26" s="79" t="b">
        <v>0</v>
      </c>
      <c r="AO26" s="85" t="s">
        <v>781</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222</v>
      </c>
      <c r="B27" s="64" t="s">
        <v>223</v>
      </c>
      <c r="C27" s="65" t="s">
        <v>2039</v>
      </c>
      <c r="D27" s="66">
        <v>3</v>
      </c>
      <c r="E27" s="67" t="s">
        <v>132</v>
      </c>
      <c r="F27" s="68">
        <v>35</v>
      </c>
      <c r="G27" s="65"/>
      <c r="H27" s="69"/>
      <c r="I27" s="70"/>
      <c r="J27" s="70"/>
      <c r="K27" s="34" t="s">
        <v>66</v>
      </c>
      <c r="L27" s="77">
        <v>27</v>
      </c>
      <c r="M27" s="77"/>
      <c r="N27" s="72"/>
      <c r="O27" s="79" t="s">
        <v>247</v>
      </c>
      <c r="P27" s="81">
        <v>43421.65956018519</v>
      </c>
      <c r="Q27" s="79" t="s">
        <v>261</v>
      </c>
      <c r="R27" s="79"/>
      <c r="S27" s="79"/>
      <c r="T27" s="79" t="s">
        <v>543</v>
      </c>
      <c r="U27" s="82" t="s">
        <v>572</v>
      </c>
      <c r="V27" s="82" t="s">
        <v>572</v>
      </c>
      <c r="W27" s="81">
        <v>43421.65956018519</v>
      </c>
      <c r="X27" s="82" t="s">
        <v>626</v>
      </c>
      <c r="Y27" s="79"/>
      <c r="Z27" s="79"/>
      <c r="AA27" s="85" t="s">
        <v>781</v>
      </c>
      <c r="AB27" s="79"/>
      <c r="AC27" s="79" t="b">
        <v>0</v>
      </c>
      <c r="AD27" s="79">
        <v>7</v>
      </c>
      <c r="AE27" s="85" t="s">
        <v>924</v>
      </c>
      <c r="AF27" s="79" t="b">
        <v>0</v>
      </c>
      <c r="AG27" s="79" t="s">
        <v>926</v>
      </c>
      <c r="AH27" s="79"/>
      <c r="AI27" s="85" t="s">
        <v>924</v>
      </c>
      <c r="AJ27" s="79" t="b">
        <v>0</v>
      </c>
      <c r="AK27" s="79">
        <v>2</v>
      </c>
      <c r="AL27" s="85" t="s">
        <v>924</v>
      </c>
      <c r="AM27" s="79" t="s">
        <v>931</v>
      </c>
      <c r="AN27" s="79" t="b">
        <v>0</v>
      </c>
      <c r="AO27" s="85" t="s">
        <v>781</v>
      </c>
      <c r="AP27" s="79" t="s">
        <v>176</v>
      </c>
      <c r="AQ27" s="79">
        <v>0</v>
      </c>
      <c r="AR27" s="79">
        <v>0</v>
      </c>
      <c r="AS27" s="79" t="s">
        <v>937</v>
      </c>
      <c r="AT27" s="79" t="s">
        <v>938</v>
      </c>
      <c r="AU27" s="79" t="s">
        <v>939</v>
      </c>
      <c r="AV27" s="79" t="s">
        <v>940</v>
      </c>
      <c r="AW27" s="79" t="s">
        <v>941</v>
      </c>
      <c r="AX27" s="79" t="s">
        <v>942</v>
      </c>
      <c r="AY27" s="79" t="s">
        <v>943</v>
      </c>
      <c r="AZ27" s="82" t="s">
        <v>944</v>
      </c>
      <c r="BA27">
        <v>1</v>
      </c>
      <c r="BB27" s="78" t="str">
        <f>REPLACE(INDEX(GroupVertices[Group],MATCH(Edges[[#This Row],[Vertex 1]],GroupVertices[Vertex],0)),1,1,"")</f>
        <v>3</v>
      </c>
      <c r="BC27" s="78" t="str">
        <f>REPLACE(INDEX(GroupVertices[Group],MATCH(Edges[[#This Row],[Vertex 2]],GroupVertices[Vertex],0)),1,1,"")</f>
        <v>3</v>
      </c>
      <c r="BD27" s="48">
        <v>0</v>
      </c>
      <c r="BE27" s="49">
        <v>0</v>
      </c>
      <c r="BF27" s="48">
        <v>0</v>
      </c>
      <c r="BG27" s="49">
        <v>0</v>
      </c>
      <c r="BH27" s="48">
        <v>0</v>
      </c>
      <c r="BI27" s="49">
        <v>0</v>
      </c>
      <c r="BJ27" s="48">
        <v>11</v>
      </c>
      <c r="BK27" s="49">
        <v>100</v>
      </c>
      <c r="BL27" s="48">
        <v>11</v>
      </c>
    </row>
    <row r="28" spans="1:64" ht="15">
      <c r="A28" s="64" t="s">
        <v>223</v>
      </c>
      <c r="B28" s="64" t="s">
        <v>222</v>
      </c>
      <c r="C28" s="65" t="s">
        <v>2039</v>
      </c>
      <c r="D28" s="66">
        <v>3</v>
      </c>
      <c r="E28" s="67" t="s">
        <v>132</v>
      </c>
      <c r="F28" s="68">
        <v>35</v>
      </c>
      <c r="G28" s="65"/>
      <c r="H28" s="69"/>
      <c r="I28" s="70"/>
      <c r="J28" s="70"/>
      <c r="K28" s="34" t="s">
        <v>66</v>
      </c>
      <c r="L28" s="77">
        <v>28</v>
      </c>
      <c r="M28" s="77"/>
      <c r="N28" s="72"/>
      <c r="O28" s="79" t="s">
        <v>247</v>
      </c>
      <c r="P28" s="81">
        <v>43421.762025462966</v>
      </c>
      <c r="Q28" s="79" t="s">
        <v>260</v>
      </c>
      <c r="R28" s="79"/>
      <c r="S28" s="79"/>
      <c r="T28" s="79" t="s">
        <v>543</v>
      </c>
      <c r="U28" s="79"/>
      <c r="V28" s="82" t="s">
        <v>601</v>
      </c>
      <c r="W28" s="81">
        <v>43421.762025462966</v>
      </c>
      <c r="X28" s="82" t="s">
        <v>627</v>
      </c>
      <c r="Y28" s="79"/>
      <c r="Z28" s="79"/>
      <c r="AA28" s="85" t="s">
        <v>782</v>
      </c>
      <c r="AB28" s="79"/>
      <c r="AC28" s="79" t="b">
        <v>0</v>
      </c>
      <c r="AD28" s="79">
        <v>0</v>
      </c>
      <c r="AE28" s="85" t="s">
        <v>924</v>
      </c>
      <c r="AF28" s="79" t="b">
        <v>0</v>
      </c>
      <c r="AG28" s="79" t="s">
        <v>926</v>
      </c>
      <c r="AH28" s="79"/>
      <c r="AI28" s="85" t="s">
        <v>924</v>
      </c>
      <c r="AJ28" s="79" t="b">
        <v>0</v>
      </c>
      <c r="AK28" s="79">
        <v>2</v>
      </c>
      <c r="AL28" s="85" t="s">
        <v>781</v>
      </c>
      <c r="AM28" s="79" t="s">
        <v>927</v>
      </c>
      <c r="AN28" s="79" t="b">
        <v>0</v>
      </c>
      <c r="AO28" s="85" t="s">
        <v>781</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0</v>
      </c>
      <c r="BE28" s="49">
        <v>0</v>
      </c>
      <c r="BF28" s="48">
        <v>0</v>
      </c>
      <c r="BG28" s="49">
        <v>0</v>
      </c>
      <c r="BH28" s="48">
        <v>0</v>
      </c>
      <c r="BI28" s="49">
        <v>0</v>
      </c>
      <c r="BJ28" s="48">
        <v>13</v>
      </c>
      <c r="BK28" s="49">
        <v>100</v>
      </c>
      <c r="BL28" s="48">
        <v>13</v>
      </c>
    </row>
    <row r="29" spans="1:64" ht="15">
      <c r="A29" s="64" t="s">
        <v>216</v>
      </c>
      <c r="B29" s="64" t="s">
        <v>216</v>
      </c>
      <c r="C29" s="65" t="s">
        <v>2039</v>
      </c>
      <c r="D29" s="66">
        <v>3</v>
      </c>
      <c r="E29" s="67" t="s">
        <v>136</v>
      </c>
      <c r="F29" s="68">
        <v>35</v>
      </c>
      <c r="G29" s="65"/>
      <c r="H29" s="69"/>
      <c r="I29" s="70"/>
      <c r="J29" s="70"/>
      <c r="K29" s="34" t="s">
        <v>65</v>
      </c>
      <c r="L29" s="77">
        <v>29</v>
      </c>
      <c r="M29" s="77"/>
      <c r="N29" s="72"/>
      <c r="O29" s="79" t="s">
        <v>176</v>
      </c>
      <c r="P29" s="81">
        <v>43410.32670138889</v>
      </c>
      <c r="Q29" s="79" t="s">
        <v>262</v>
      </c>
      <c r="R29" s="82" t="s">
        <v>403</v>
      </c>
      <c r="S29" s="79" t="s">
        <v>536</v>
      </c>
      <c r="T29" s="79"/>
      <c r="U29" s="79"/>
      <c r="V29" s="82" t="s">
        <v>602</v>
      </c>
      <c r="W29" s="81">
        <v>43410.32670138889</v>
      </c>
      <c r="X29" s="82" t="s">
        <v>628</v>
      </c>
      <c r="Y29" s="79"/>
      <c r="Z29" s="79"/>
      <c r="AA29" s="85" t="s">
        <v>783</v>
      </c>
      <c r="AB29" s="79"/>
      <c r="AC29" s="79" t="b">
        <v>0</v>
      </c>
      <c r="AD29" s="79">
        <v>1</v>
      </c>
      <c r="AE29" s="85" t="s">
        <v>924</v>
      </c>
      <c r="AF29" s="79" t="b">
        <v>0</v>
      </c>
      <c r="AG29" s="79" t="s">
        <v>926</v>
      </c>
      <c r="AH29" s="79"/>
      <c r="AI29" s="85" t="s">
        <v>924</v>
      </c>
      <c r="AJ29" s="79" t="b">
        <v>0</v>
      </c>
      <c r="AK29" s="79">
        <v>1</v>
      </c>
      <c r="AL29" s="85" t="s">
        <v>924</v>
      </c>
      <c r="AM29" s="79" t="s">
        <v>928</v>
      </c>
      <c r="AN29" s="79" t="b">
        <v>0</v>
      </c>
      <c r="AO29" s="85" t="s">
        <v>783</v>
      </c>
      <c r="AP29" s="79" t="s">
        <v>176</v>
      </c>
      <c r="AQ29" s="79">
        <v>0</v>
      </c>
      <c r="AR29" s="79">
        <v>0</v>
      </c>
      <c r="AS29" s="79"/>
      <c r="AT29" s="79"/>
      <c r="AU29" s="79"/>
      <c r="AV29" s="79"/>
      <c r="AW29" s="79"/>
      <c r="AX29" s="79"/>
      <c r="AY29" s="79"/>
      <c r="AZ29" s="79"/>
      <c r="BA29">
        <v>4</v>
      </c>
      <c r="BB29" s="78" t="str">
        <f>REPLACE(INDEX(GroupVertices[Group],MATCH(Edges[[#This Row],[Vertex 1]],GroupVertices[Vertex],0)),1,1,"")</f>
        <v>2</v>
      </c>
      <c r="BC29" s="78" t="str">
        <f>REPLACE(INDEX(GroupVertices[Group],MATCH(Edges[[#This Row],[Vertex 2]],GroupVertices[Vertex],0)),1,1,"")</f>
        <v>2</v>
      </c>
      <c r="BD29" s="48">
        <v>0</v>
      </c>
      <c r="BE29" s="49">
        <v>0</v>
      </c>
      <c r="BF29" s="48">
        <v>0</v>
      </c>
      <c r="BG29" s="49">
        <v>0</v>
      </c>
      <c r="BH29" s="48">
        <v>0</v>
      </c>
      <c r="BI29" s="49">
        <v>0</v>
      </c>
      <c r="BJ29" s="48">
        <v>34</v>
      </c>
      <c r="BK29" s="49">
        <v>100</v>
      </c>
      <c r="BL29" s="48">
        <v>34</v>
      </c>
    </row>
    <row r="30" spans="1:64" ht="15">
      <c r="A30" s="64" t="s">
        <v>216</v>
      </c>
      <c r="B30" s="64" t="s">
        <v>216</v>
      </c>
      <c r="C30" s="65" t="s">
        <v>2039</v>
      </c>
      <c r="D30" s="66">
        <v>3</v>
      </c>
      <c r="E30" s="67" t="s">
        <v>136</v>
      </c>
      <c r="F30" s="68">
        <v>35</v>
      </c>
      <c r="G30" s="65"/>
      <c r="H30" s="69"/>
      <c r="I30" s="70"/>
      <c r="J30" s="70"/>
      <c r="K30" s="34" t="s">
        <v>65</v>
      </c>
      <c r="L30" s="77">
        <v>30</v>
      </c>
      <c r="M30" s="77"/>
      <c r="N30" s="72"/>
      <c r="O30" s="79" t="s">
        <v>176</v>
      </c>
      <c r="P30" s="81">
        <v>43410.81706018518</v>
      </c>
      <c r="Q30" s="79" t="s">
        <v>263</v>
      </c>
      <c r="R30" s="82" t="s">
        <v>404</v>
      </c>
      <c r="S30" s="79" t="s">
        <v>536</v>
      </c>
      <c r="T30" s="79"/>
      <c r="U30" s="79"/>
      <c r="V30" s="82" t="s">
        <v>602</v>
      </c>
      <c r="W30" s="81">
        <v>43410.81706018518</v>
      </c>
      <c r="X30" s="82" t="s">
        <v>629</v>
      </c>
      <c r="Y30" s="79"/>
      <c r="Z30" s="79"/>
      <c r="AA30" s="85" t="s">
        <v>784</v>
      </c>
      <c r="AB30" s="79"/>
      <c r="AC30" s="79" t="b">
        <v>0</v>
      </c>
      <c r="AD30" s="79">
        <v>2</v>
      </c>
      <c r="AE30" s="85" t="s">
        <v>924</v>
      </c>
      <c r="AF30" s="79" t="b">
        <v>0</v>
      </c>
      <c r="AG30" s="79" t="s">
        <v>926</v>
      </c>
      <c r="AH30" s="79"/>
      <c r="AI30" s="85" t="s">
        <v>924</v>
      </c>
      <c r="AJ30" s="79" t="b">
        <v>0</v>
      </c>
      <c r="AK30" s="79">
        <v>1</v>
      </c>
      <c r="AL30" s="85" t="s">
        <v>924</v>
      </c>
      <c r="AM30" s="79" t="s">
        <v>931</v>
      </c>
      <c r="AN30" s="79" t="b">
        <v>0</v>
      </c>
      <c r="AO30" s="85" t="s">
        <v>784</v>
      </c>
      <c r="AP30" s="79" t="s">
        <v>176</v>
      </c>
      <c r="AQ30" s="79">
        <v>0</v>
      </c>
      <c r="AR30" s="79">
        <v>0</v>
      </c>
      <c r="AS30" s="79"/>
      <c r="AT30" s="79"/>
      <c r="AU30" s="79"/>
      <c r="AV30" s="79"/>
      <c r="AW30" s="79"/>
      <c r="AX30" s="79"/>
      <c r="AY30" s="79"/>
      <c r="AZ30" s="79"/>
      <c r="BA30">
        <v>4</v>
      </c>
      <c r="BB30" s="78" t="str">
        <f>REPLACE(INDEX(GroupVertices[Group],MATCH(Edges[[#This Row],[Vertex 1]],GroupVertices[Vertex],0)),1,1,"")</f>
        <v>2</v>
      </c>
      <c r="BC30" s="78" t="str">
        <f>REPLACE(INDEX(GroupVertices[Group],MATCH(Edges[[#This Row],[Vertex 2]],GroupVertices[Vertex],0)),1,1,"")</f>
        <v>2</v>
      </c>
      <c r="BD30" s="48">
        <v>0</v>
      </c>
      <c r="BE30" s="49">
        <v>0</v>
      </c>
      <c r="BF30" s="48">
        <v>0</v>
      </c>
      <c r="BG30" s="49">
        <v>0</v>
      </c>
      <c r="BH30" s="48">
        <v>0</v>
      </c>
      <c r="BI30" s="49">
        <v>0</v>
      </c>
      <c r="BJ30" s="48">
        <v>30</v>
      </c>
      <c r="BK30" s="49">
        <v>100</v>
      </c>
      <c r="BL30" s="48">
        <v>30</v>
      </c>
    </row>
    <row r="31" spans="1:64" ht="15">
      <c r="A31" s="64" t="s">
        <v>216</v>
      </c>
      <c r="B31" s="64" t="s">
        <v>216</v>
      </c>
      <c r="C31" s="65" t="s">
        <v>2039</v>
      </c>
      <c r="D31" s="66">
        <v>3</v>
      </c>
      <c r="E31" s="67" t="s">
        <v>136</v>
      </c>
      <c r="F31" s="68">
        <v>35</v>
      </c>
      <c r="G31" s="65"/>
      <c r="H31" s="69"/>
      <c r="I31" s="70"/>
      <c r="J31" s="70"/>
      <c r="K31" s="34" t="s">
        <v>65</v>
      </c>
      <c r="L31" s="77">
        <v>31</v>
      </c>
      <c r="M31" s="77"/>
      <c r="N31" s="72"/>
      <c r="O31" s="79" t="s">
        <v>176</v>
      </c>
      <c r="P31" s="81">
        <v>43415.601875</v>
      </c>
      <c r="Q31" s="79" t="s">
        <v>264</v>
      </c>
      <c r="R31" s="82" t="s">
        <v>405</v>
      </c>
      <c r="S31" s="79" t="s">
        <v>536</v>
      </c>
      <c r="T31" s="79"/>
      <c r="U31" s="82" t="s">
        <v>573</v>
      </c>
      <c r="V31" s="82" t="s">
        <v>573</v>
      </c>
      <c r="W31" s="81">
        <v>43415.601875</v>
      </c>
      <c r="X31" s="82" t="s">
        <v>630</v>
      </c>
      <c r="Y31" s="79"/>
      <c r="Z31" s="79"/>
      <c r="AA31" s="85" t="s">
        <v>785</v>
      </c>
      <c r="AB31" s="79"/>
      <c r="AC31" s="79" t="b">
        <v>0</v>
      </c>
      <c r="AD31" s="79">
        <v>5</v>
      </c>
      <c r="AE31" s="85" t="s">
        <v>924</v>
      </c>
      <c r="AF31" s="79" t="b">
        <v>0</v>
      </c>
      <c r="AG31" s="79" t="s">
        <v>926</v>
      </c>
      <c r="AH31" s="79"/>
      <c r="AI31" s="85" t="s">
        <v>924</v>
      </c>
      <c r="AJ31" s="79" t="b">
        <v>0</v>
      </c>
      <c r="AK31" s="79">
        <v>3</v>
      </c>
      <c r="AL31" s="85" t="s">
        <v>924</v>
      </c>
      <c r="AM31" s="79" t="s">
        <v>928</v>
      </c>
      <c r="AN31" s="79" t="b">
        <v>0</v>
      </c>
      <c r="AO31" s="85" t="s">
        <v>785</v>
      </c>
      <c r="AP31" s="79" t="s">
        <v>176</v>
      </c>
      <c r="AQ31" s="79">
        <v>0</v>
      </c>
      <c r="AR31" s="79">
        <v>0</v>
      </c>
      <c r="AS31" s="79"/>
      <c r="AT31" s="79"/>
      <c r="AU31" s="79"/>
      <c r="AV31" s="79"/>
      <c r="AW31" s="79"/>
      <c r="AX31" s="79"/>
      <c r="AY31" s="79"/>
      <c r="AZ31" s="79"/>
      <c r="BA31">
        <v>4</v>
      </c>
      <c r="BB31" s="78" t="str">
        <f>REPLACE(INDEX(GroupVertices[Group],MATCH(Edges[[#This Row],[Vertex 1]],GroupVertices[Vertex],0)),1,1,"")</f>
        <v>2</v>
      </c>
      <c r="BC31" s="78" t="str">
        <f>REPLACE(INDEX(GroupVertices[Group],MATCH(Edges[[#This Row],[Vertex 2]],GroupVertices[Vertex],0)),1,1,"")</f>
        <v>2</v>
      </c>
      <c r="BD31" s="48">
        <v>0</v>
      </c>
      <c r="BE31" s="49">
        <v>0</v>
      </c>
      <c r="BF31" s="48">
        <v>0</v>
      </c>
      <c r="BG31" s="49">
        <v>0</v>
      </c>
      <c r="BH31" s="48">
        <v>0</v>
      </c>
      <c r="BI31" s="49">
        <v>0</v>
      </c>
      <c r="BJ31" s="48">
        <v>24</v>
      </c>
      <c r="BK31" s="49">
        <v>100</v>
      </c>
      <c r="BL31" s="48">
        <v>24</v>
      </c>
    </row>
    <row r="32" spans="1:64" ht="15">
      <c r="A32" s="64" t="s">
        <v>216</v>
      </c>
      <c r="B32" s="64" t="s">
        <v>216</v>
      </c>
      <c r="C32" s="65" t="s">
        <v>2039</v>
      </c>
      <c r="D32" s="66">
        <v>3</v>
      </c>
      <c r="E32" s="67" t="s">
        <v>136</v>
      </c>
      <c r="F32" s="68">
        <v>35</v>
      </c>
      <c r="G32" s="65"/>
      <c r="H32" s="69"/>
      <c r="I32" s="70"/>
      <c r="J32" s="70"/>
      <c r="K32" s="34" t="s">
        <v>65</v>
      </c>
      <c r="L32" s="77">
        <v>32</v>
      </c>
      <c r="M32" s="77"/>
      <c r="N32" s="72"/>
      <c r="O32" s="79" t="s">
        <v>176</v>
      </c>
      <c r="P32" s="81">
        <v>43418.225856481484</v>
      </c>
      <c r="Q32" s="79" t="s">
        <v>265</v>
      </c>
      <c r="R32" s="82" t="s">
        <v>406</v>
      </c>
      <c r="S32" s="79" t="s">
        <v>536</v>
      </c>
      <c r="T32" s="79"/>
      <c r="U32" s="82" t="s">
        <v>574</v>
      </c>
      <c r="V32" s="82" t="s">
        <v>574</v>
      </c>
      <c r="W32" s="81">
        <v>43418.225856481484</v>
      </c>
      <c r="X32" s="82" t="s">
        <v>631</v>
      </c>
      <c r="Y32" s="79"/>
      <c r="Z32" s="79"/>
      <c r="AA32" s="85" t="s">
        <v>786</v>
      </c>
      <c r="AB32" s="79"/>
      <c r="AC32" s="79" t="b">
        <v>0</v>
      </c>
      <c r="AD32" s="79">
        <v>0</v>
      </c>
      <c r="AE32" s="85" t="s">
        <v>924</v>
      </c>
      <c r="AF32" s="79" t="b">
        <v>0</v>
      </c>
      <c r="AG32" s="79" t="s">
        <v>926</v>
      </c>
      <c r="AH32" s="79"/>
      <c r="AI32" s="85" t="s">
        <v>924</v>
      </c>
      <c r="AJ32" s="79" t="b">
        <v>0</v>
      </c>
      <c r="AK32" s="79">
        <v>1</v>
      </c>
      <c r="AL32" s="85" t="s">
        <v>924</v>
      </c>
      <c r="AM32" s="79" t="s">
        <v>932</v>
      </c>
      <c r="AN32" s="79" t="b">
        <v>0</v>
      </c>
      <c r="AO32" s="85" t="s">
        <v>786</v>
      </c>
      <c r="AP32" s="79" t="s">
        <v>176</v>
      </c>
      <c r="AQ32" s="79">
        <v>0</v>
      </c>
      <c r="AR32" s="79">
        <v>0</v>
      </c>
      <c r="AS32" s="79"/>
      <c r="AT32" s="79"/>
      <c r="AU32" s="79"/>
      <c r="AV32" s="79"/>
      <c r="AW32" s="79"/>
      <c r="AX32" s="79"/>
      <c r="AY32" s="79"/>
      <c r="AZ32" s="79"/>
      <c r="BA32">
        <v>4</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22</v>
      </c>
      <c r="BK32" s="49">
        <v>100</v>
      </c>
      <c r="BL32" s="48">
        <v>22</v>
      </c>
    </row>
    <row r="33" spans="1:64" ht="15">
      <c r="A33" s="64" t="s">
        <v>224</v>
      </c>
      <c r="B33" s="64" t="s">
        <v>216</v>
      </c>
      <c r="C33" s="65" t="s">
        <v>2039</v>
      </c>
      <c r="D33" s="66">
        <v>3</v>
      </c>
      <c r="E33" s="67" t="s">
        <v>136</v>
      </c>
      <c r="F33" s="68">
        <v>35</v>
      </c>
      <c r="G33" s="65"/>
      <c r="H33" s="69"/>
      <c r="I33" s="70"/>
      <c r="J33" s="70"/>
      <c r="K33" s="34" t="s">
        <v>65</v>
      </c>
      <c r="L33" s="77">
        <v>33</v>
      </c>
      <c r="M33" s="77"/>
      <c r="N33" s="72"/>
      <c r="O33" s="79" t="s">
        <v>247</v>
      </c>
      <c r="P33" s="81">
        <v>43411.37836805556</v>
      </c>
      <c r="Q33" s="79" t="s">
        <v>253</v>
      </c>
      <c r="R33" s="79"/>
      <c r="S33" s="79"/>
      <c r="T33" s="79"/>
      <c r="U33" s="79"/>
      <c r="V33" s="82" t="s">
        <v>603</v>
      </c>
      <c r="W33" s="81">
        <v>43411.37836805556</v>
      </c>
      <c r="X33" s="82" t="s">
        <v>632</v>
      </c>
      <c r="Y33" s="79"/>
      <c r="Z33" s="79"/>
      <c r="AA33" s="85" t="s">
        <v>787</v>
      </c>
      <c r="AB33" s="79"/>
      <c r="AC33" s="79" t="b">
        <v>0</v>
      </c>
      <c r="AD33" s="79">
        <v>0</v>
      </c>
      <c r="AE33" s="85" t="s">
        <v>924</v>
      </c>
      <c r="AF33" s="79" t="b">
        <v>0</v>
      </c>
      <c r="AG33" s="79" t="s">
        <v>926</v>
      </c>
      <c r="AH33" s="79"/>
      <c r="AI33" s="85" t="s">
        <v>924</v>
      </c>
      <c r="AJ33" s="79" t="b">
        <v>0</v>
      </c>
      <c r="AK33" s="79">
        <v>2</v>
      </c>
      <c r="AL33" s="85" t="s">
        <v>784</v>
      </c>
      <c r="AM33" s="79" t="s">
        <v>931</v>
      </c>
      <c r="AN33" s="79" t="b">
        <v>0</v>
      </c>
      <c r="AO33" s="85" t="s">
        <v>784</v>
      </c>
      <c r="AP33" s="79" t="s">
        <v>176</v>
      </c>
      <c r="AQ33" s="79">
        <v>0</v>
      </c>
      <c r="AR33" s="79">
        <v>0</v>
      </c>
      <c r="AS33" s="79"/>
      <c r="AT33" s="79"/>
      <c r="AU33" s="79"/>
      <c r="AV33" s="79"/>
      <c r="AW33" s="79"/>
      <c r="AX33" s="79"/>
      <c r="AY33" s="79"/>
      <c r="AZ33" s="79"/>
      <c r="BA33">
        <v>2</v>
      </c>
      <c r="BB33" s="78" t="str">
        <f>REPLACE(INDEX(GroupVertices[Group],MATCH(Edges[[#This Row],[Vertex 1]],GroupVertices[Vertex],0)),1,1,"")</f>
        <v>2</v>
      </c>
      <c r="BC33" s="78" t="str">
        <f>REPLACE(INDEX(GroupVertices[Group],MATCH(Edges[[#This Row],[Vertex 2]],GroupVertices[Vertex],0)),1,1,"")</f>
        <v>2</v>
      </c>
      <c r="BD33" s="48">
        <v>0</v>
      </c>
      <c r="BE33" s="49">
        <v>0</v>
      </c>
      <c r="BF33" s="48">
        <v>0</v>
      </c>
      <c r="BG33" s="49">
        <v>0</v>
      </c>
      <c r="BH33" s="48">
        <v>0</v>
      </c>
      <c r="BI33" s="49">
        <v>0</v>
      </c>
      <c r="BJ33" s="48">
        <v>24</v>
      </c>
      <c r="BK33" s="49">
        <v>100</v>
      </c>
      <c r="BL33" s="48">
        <v>24</v>
      </c>
    </row>
    <row r="34" spans="1:64" ht="15">
      <c r="A34" s="64" t="s">
        <v>224</v>
      </c>
      <c r="B34" s="64" t="s">
        <v>216</v>
      </c>
      <c r="C34" s="65" t="s">
        <v>2039</v>
      </c>
      <c r="D34" s="66">
        <v>3</v>
      </c>
      <c r="E34" s="67" t="s">
        <v>136</v>
      </c>
      <c r="F34" s="68">
        <v>35</v>
      </c>
      <c r="G34" s="65"/>
      <c r="H34" s="69"/>
      <c r="I34" s="70"/>
      <c r="J34" s="70"/>
      <c r="K34" s="34" t="s">
        <v>65</v>
      </c>
      <c r="L34" s="77">
        <v>34</v>
      </c>
      <c r="M34" s="77"/>
      <c r="N34" s="72"/>
      <c r="O34" s="79" t="s">
        <v>247</v>
      </c>
      <c r="P34" s="81">
        <v>43415.60230324074</v>
      </c>
      <c r="Q34" s="79" t="s">
        <v>254</v>
      </c>
      <c r="R34" s="79"/>
      <c r="S34" s="79"/>
      <c r="T34" s="79"/>
      <c r="U34" s="79"/>
      <c r="V34" s="82" t="s">
        <v>603</v>
      </c>
      <c r="W34" s="81">
        <v>43415.60230324074</v>
      </c>
      <c r="X34" s="82" t="s">
        <v>633</v>
      </c>
      <c r="Y34" s="79"/>
      <c r="Z34" s="79"/>
      <c r="AA34" s="85" t="s">
        <v>788</v>
      </c>
      <c r="AB34" s="79"/>
      <c r="AC34" s="79" t="b">
        <v>0</v>
      </c>
      <c r="AD34" s="79">
        <v>0</v>
      </c>
      <c r="AE34" s="85" t="s">
        <v>924</v>
      </c>
      <c r="AF34" s="79" t="b">
        <v>0</v>
      </c>
      <c r="AG34" s="79" t="s">
        <v>926</v>
      </c>
      <c r="AH34" s="79"/>
      <c r="AI34" s="85" t="s">
        <v>924</v>
      </c>
      <c r="AJ34" s="79" t="b">
        <v>0</v>
      </c>
      <c r="AK34" s="79">
        <v>3</v>
      </c>
      <c r="AL34" s="85" t="s">
        <v>785</v>
      </c>
      <c r="AM34" s="79" t="s">
        <v>928</v>
      </c>
      <c r="AN34" s="79" t="b">
        <v>0</v>
      </c>
      <c r="AO34" s="85" t="s">
        <v>785</v>
      </c>
      <c r="AP34" s="79" t="s">
        <v>176</v>
      </c>
      <c r="AQ34" s="79">
        <v>0</v>
      </c>
      <c r="AR34" s="79">
        <v>0</v>
      </c>
      <c r="AS34" s="79"/>
      <c r="AT34" s="79"/>
      <c r="AU34" s="79"/>
      <c r="AV34" s="79"/>
      <c r="AW34" s="79"/>
      <c r="AX34" s="79"/>
      <c r="AY34" s="79"/>
      <c r="AZ34" s="79"/>
      <c r="BA34">
        <v>2</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26</v>
      </c>
      <c r="BK34" s="49">
        <v>100</v>
      </c>
      <c r="BL34" s="48">
        <v>26</v>
      </c>
    </row>
    <row r="35" spans="1:64" ht="15">
      <c r="A35" s="64" t="s">
        <v>224</v>
      </c>
      <c r="B35" s="64" t="s">
        <v>245</v>
      </c>
      <c r="C35" s="65" t="s">
        <v>2039</v>
      </c>
      <c r="D35" s="66">
        <v>3</v>
      </c>
      <c r="E35" s="67" t="s">
        <v>132</v>
      </c>
      <c r="F35" s="68">
        <v>35</v>
      </c>
      <c r="G35" s="65"/>
      <c r="H35" s="69"/>
      <c r="I35" s="70"/>
      <c r="J35" s="70"/>
      <c r="K35" s="34" t="s">
        <v>65</v>
      </c>
      <c r="L35" s="77">
        <v>35</v>
      </c>
      <c r="M35" s="77"/>
      <c r="N35" s="72"/>
      <c r="O35" s="79" t="s">
        <v>248</v>
      </c>
      <c r="P35" s="81">
        <v>43422.29734953704</v>
      </c>
      <c r="Q35" s="79" t="s">
        <v>266</v>
      </c>
      <c r="R35" s="82" t="s">
        <v>407</v>
      </c>
      <c r="S35" s="79" t="s">
        <v>536</v>
      </c>
      <c r="T35" s="79"/>
      <c r="U35" s="79"/>
      <c r="V35" s="82" t="s">
        <v>603</v>
      </c>
      <c r="W35" s="81">
        <v>43422.29734953704</v>
      </c>
      <c r="X35" s="82" t="s">
        <v>634</v>
      </c>
      <c r="Y35" s="79"/>
      <c r="Z35" s="79"/>
      <c r="AA35" s="85" t="s">
        <v>789</v>
      </c>
      <c r="AB35" s="85" t="s">
        <v>923</v>
      </c>
      <c r="AC35" s="79" t="b">
        <v>0</v>
      </c>
      <c r="AD35" s="79">
        <v>2</v>
      </c>
      <c r="AE35" s="85" t="s">
        <v>925</v>
      </c>
      <c r="AF35" s="79" t="b">
        <v>0</v>
      </c>
      <c r="AG35" s="79" t="s">
        <v>926</v>
      </c>
      <c r="AH35" s="79"/>
      <c r="AI35" s="85" t="s">
        <v>924</v>
      </c>
      <c r="AJ35" s="79" t="b">
        <v>0</v>
      </c>
      <c r="AK35" s="79">
        <v>0</v>
      </c>
      <c r="AL35" s="85" t="s">
        <v>924</v>
      </c>
      <c r="AM35" s="79" t="s">
        <v>932</v>
      </c>
      <c r="AN35" s="79" t="b">
        <v>0</v>
      </c>
      <c r="AO35" s="85" t="s">
        <v>923</v>
      </c>
      <c r="AP35" s="79" t="s">
        <v>176</v>
      </c>
      <c r="AQ35" s="79">
        <v>0</v>
      </c>
      <c r="AR35" s="79">
        <v>0</v>
      </c>
      <c r="AS35" s="79"/>
      <c r="AT35" s="79"/>
      <c r="AU35" s="79"/>
      <c r="AV35" s="79"/>
      <c r="AW35" s="79"/>
      <c r="AX35" s="79"/>
      <c r="AY35" s="79"/>
      <c r="AZ35" s="79"/>
      <c r="BA35">
        <v>1</v>
      </c>
      <c r="BB35" s="78" t="str">
        <f>REPLACE(INDEX(GroupVertices[Group],MATCH(Edges[[#This Row],[Vertex 1]],GroupVertices[Vertex],0)),1,1,"")</f>
        <v>2</v>
      </c>
      <c r="BC35" s="78" t="str">
        <f>REPLACE(INDEX(GroupVertices[Group],MATCH(Edges[[#This Row],[Vertex 2]],GroupVertices[Vertex],0)),1,1,"")</f>
        <v>2</v>
      </c>
      <c r="BD35" s="48">
        <v>0</v>
      </c>
      <c r="BE35" s="49">
        <v>0</v>
      </c>
      <c r="BF35" s="48">
        <v>0</v>
      </c>
      <c r="BG35" s="49">
        <v>0</v>
      </c>
      <c r="BH35" s="48">
        <v>0</v>
      </c>
      <c r="BI35" s="49">
        <v>0</v>
      </c>
      <c r="BJ35" s="48">
        <v>33</v>
      </c>
      <c r="BK35" s="49">
        <v>100</v>
      </c>
      <c r="BL35" s="48">
        <v>33</v>
      </c>
    </row>
    <row r="36" spans="1:64" ht="15">
      <c r="A36" s="64" t="s">
        <v>225</v>
      </c>
      <c r="B36" s="64" t="s">
        <v>246</v>
      </c>
      <c r="C36" s="65" t="s">
        <v>2039</v>
      </c>
      <c r="D36" s="66">
        <v>3</v>
      </c>
      <c r="E36" s="67" t="s">
        <v>132</v>
      </c>
      <c r="F36" s="68">
        <v>35</v>
      </c>
      <c r="G36" s="65"/>
      <c r="H36" s="69"/>
      <c r="I36" s="70"/>
      <c r="J36" s="70"/>
      <c r="K36" s="34" t="s">
        <v>65</v>
      </c>
      <c r="L36" s="77">
        <v>36</v>
      </c>
      <c r="M36" s="77"/>
      <c r="N36" s="72"/>
      <c r="O36" s="79" t="s">
        <v>247</v>
      </c>
      <c r="P36" s="81">
        <v>43425.70212962963</v>
      </c>
      <c r="Q36" s="79" t="s">
        <v>267</v>
      </c>
      <c r="R36" s="79"/>
      <c r="S36" s="79"/>
      <c r="T36" s="79" t="s">
        <v>544</v>
      </c>
      <c r="U36" s="82" t="s">
        <v>575</v>
      </c>
      <c r="V36" s="82" t="s">
        <v>575</v>
      </c>
      <c r="W36" s="81">
        <v>43425.70212962963</v>
      </c>
      <c r="X36" s="82" t="s">
        <v>635</v>
      </c>
      <c r="Y36" s="79"/>
      <c r="Z36" s="79"/>
      <c r="AA36" s="85" t="s">
        <v>790</v>
      </c>
      <c r="AB36" s="79"/>
      <c r="AC36" s="79" t="b">
        <v>0</v>
      </c>
      <c r="AD36" s="79">
        <v>1</v>
      </c>
      <c r="AE36" s="85" t="s">
        <v>924</v>
      </c>
      <c r="AF36" s="79" t="b">
        <v>0</v>
      </c>
      <c r="AG36" s="79" t="s">
        <v>926</v>
      </c>
      <c r="AH36" s="79"/>
      <c r="AI36" s="85" t="s">
        <v>924</v>
      </c>
      <c r="AJ36" s="79" t="b">
        <v>0</v>
      </c>
      <c r="AK36" s="79">
        <v>0</v>
      </c>
      <c r="AL36" s="85" t="s">
        <v>924</v>
      </c>
      <c r="AM36" s="79" t="s">
        <v>927</v>
      </c>
      <c r="AN36" s="79" t="b">
        <v>0</v>
      </c>
      <c r="AO36" s="85" t="s">
        <v>790</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v>0</v>
      </c>
      <c r="BE36" s="49">
        <v>0</v>
      </c>
      <c r="BF36" s="48">
        <v>0</v>
      </c>
      <c r="BG36" s="49">
        <v>0</v>
      </c>
      <c r="BH36" s="48">
        <v>0</v>
      </c>
      <c r="BI36" s="49">
        <v>0</v>
      </c>
      <c r="BJ36" s="48">
        <v>22</v>
      </c>
      <c r="BK36" s="49">
        <v>100</v>
      </c>
      <c r="BL36" s="48">
        <v>22</v>
      </c>
    </row>
    <row r="37" spans="1:64" ht="15">
      <c r="A37" s="64" t="s">
        <v>226</v>
      </c>
      <c r="B37" s="64" t="s">
        <v>235</v>
      </c>
      <c r="C37" s="65" t="s">
        <v>2039</v>
      </c>
      <c r="D37" s="66">
        <v>3</v>
      </c>
      <c r="E37" s="67" t="s">
        <v>132</v>
      </c>
      <c r="F37" s="68">
        <v>35</v>
      </c>
      <c r="G37" s="65"/>
      <c r="H37" s="69"/>
      <c r="I37" s="70"/>
      <c r="J37" s="70"/>
      <c r="K37" s="34" t="s">
        <v>65</v>
      </c>
      <c r="L37" s="77">
        <v>37</v>
      </c>
      <c r="M37" s="77"/>
      <c r="N37" s="72"/>
      <c r="O37" s="79" t="s">
        <v>247</v>
      </c>
      <c r="P37" s="81">
        <v>43441.84138888889</v>
      </c>
      <c r="Q37" s="79" t="s">
        <v>268</v>
      </c>
      <c r="R37" s="82" t="s">
        <v>408</v>
      </c>
      <c r="S37" s="79" t="s">
        <v>537</v>
      </c>
      <c r="T37" s="79"/>
      <c r="U37" s="82" t="s">
        <v>576</v>
      </c>
      <c r="V37" s="82" t="s">
        <v>576</v>
      </c>
      <c r="W37" s="81">
        <v>43441.84138888889</v>
      </c>
      <c r="X37" s="82" t="s">
        <v>636</v>
      </c>
      <c r="Y37" s="79"/>
      <c r="Z37" s="79"/>
      <c r="AA37" s="85" t="s">
        <v>791</v>
      </c>
      <c r="AB37" s="79"/>
      <c r="AC37" s="79" t="b">
        <v>0</v>
      </c>
      <c r="AD37" s="79">
        <v>0</v>
      </c>
      <c r="AE37" s="85" t="s">
        <v>924</v>
      </c>
      <c r="AF37" s="79" t="b">
        <v>0</v>
      </c>
      <c r="AG37" s="79" t="s">
        <v>926</v>
      </c>
      <c r="AH37" s="79"/>
      <c r="AI37" s="85" t="s">
        <v>924</v>
      </c>
      <c r="AJ37" s="79" t="b">
        <v>0</v>
      </c>
      <c r="AK37" s="79">
        <v>1</v>
      </c>
      <c r="AL37" s="85" t="s">
        <v>812</v>
      </c>
      <c r="AM37" s="79" t="s">
        <v>927</v>
      </c>
      <c r="AN37" s="79" t="b">
        <v>0</v>
      </c>
      <c r="AO37" s="85" t="s">
        <v>812</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0</v>
      </c>
      <c r="BE37" s="49">
        <v>0</v>
      </c>
      <c r="BF37" s="48">
        <v>0</v>
      </c>
      <c r="BG37" s="49">
        <v>0</v>
      </c>
      <c r="BH37" s="48">
        <v>0</v>
      </c>
      <c r="BI37" s="49">
        <v>0</v>
      </c>
      <c r="BJ37" s="48">
        <v>15</v>
      </c>
      <c r="BK37" s="49">
        <v>100</v>
      </c>
      <c r="BL37" s="48">
        <v>15</v>
      </c>
    </row>
    <row r="38" spans="1:64" ht="15">
      <c r="A38" s="64" t="s">
        <v>227</v>
      </c>
      <c r="B38" s="64" t="s">
        <v>227</v>
      </c>
      <c r="C38" s="65" t="s">
        <v>2039</v>
      </c>
      <c r="D38" s="66">
        <v>3</v>
      </c>
      <c r="E38" s="67" t="s">
        <v>132</v>
      </c>
      <c r="F38" s="68">
        <v>35</v>
      </c>
      <c r="G38" s="65"/>
      <c r="H38" s="69"/>
      <c r="I38" s="70"/>
      <c r="J38" s="70"/>
      <c r="K38" s="34" t="s">
        <v>65</v>
      </c>
      <c r="L38" s="77">
        <v>38</v>
      </c>
      <c r="M38" s="77"/>
      <c r="N38" s="72"/>
      <c r="O38" s="79" t="s">
        <v>176</v>
      </c>
      <c r="P38" s="81">
        <v>43442.713217592594</v>
      </c>
      <c r="Q38" s="79" t="s">
        <v>269</v>
      </c>
      <c r="R38" s="82" t="s">
        <v>409</v>
      </c>
      <c r="S38" s="79" t="s">
        <v>537</v>
      </c>
      <c r="T38" s="79"/>
      <c r="U38" s="79"/>
      <c r="V38" s="82" t="s">
        <v>604</v>
      </c>
      <c r="W38" s="81">
        <v>43442.713217592594</v>
      </c>
      <c r="X38" s="82" t="s">
        <v>637</v>
      </c>
      <c r="Y38" s="79"/>
      <c r="Z38" s="79"/>
      <c r="AA38" s="85" t="s">
        <v>792</v>
      </c>
      <c r="AB38" s="79"/>
      <c r="AC38" s="79" t="b">
        <v>0</v>
      </c>
      <c r="AD38" s="79">
        <v>1</v>
      </c>
      <c r="AE38" s="85" t="s">
        <v>924</v>
      </c>
      <c r="AF38" s="79" t="b">
        <v>0</v>
      </c>
      <c r="AG38" s="79" t="s">
        <v>926</v>
      </c>
      <c r="AH38" s="79"/>
      <c r="AI38" s="85" t="s">
        <v>924</v>
      </c>
      <c r="AJ38" s="79" t="b">
        <v>0</v>
      </c>
      <c r="AK38" s="79">
        <v>0</v>
      </c>
      <c r="AL38" s="85" t="s">
        <v>924</v>
      </c>
      <c r="AM38" s="79" t="s">
        <v>928</v>
      </c>
      <c r="AN38" s="79" t="b">
        <v>0</v>
      </c>
      <c r="AO38" s="85" t="s">
        <v>792</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13</v>
      </c>
      <c r="BK38" s="49">
        <v>100</v>
      </c>
      <c r="BL38" s="48">
        <v>13</v>
      </c>
    </row>
    <row r="39" spans="1:64" ht="15">
      <c r="A39" s="64" t="s">
        <v>228</v>
      </c>
      <c r="B39" s="64" t="s">
        <v>228</v>
      </c>
      <c r="C39" s="65" t="s">
        <v>2039</v>
      </c>
      <c r="D39" s="66">
        <v>3</v>
      </c>
      <c r="E39" s="67" t="s">
        <v>132</v>
      </c>
      <c r="F39" s="68">
        <v>35</v>
      </c>
      <c r="G39" s="65"/>
      <c r="H39" s="69"/>
      <c r="I39" s="70"/>
      <c r="J39" s="70"/>
      <c r="K39" s="34" t="s">
        <v>65</v>
      </c>
      <c r="L39" s="77">
        <v>39</v>
      </c>
      <c r="M39" s="77"/>
      <c r="N39" s="72"/>
      <c r="O39" s="79" t="s">
        <v>176</v>
      </c>
      <c r="P39" s="81">
        <v>43447.59726851852</v>
      </c>
      <c r="Q39" s="79" t="s">
        <v>270</v>
      </c>
      <c r="R39" s="82" t="s">
        <v>410</v>
      </c>
      <c r="S39" s="79" t="s">
        <v>537</v>
      </c>
      <c r="T39" s="79"/>
      <c r="U39" s="79"/>
      <c r="V39" s="82" t="s">
        <v>605</v>
      </c>
      <c r="W39" s="81">
        <v>43447.59726851852</v>
      </c>
      <c r="X39" s="82" t="s">
        <v>638</v>
      </c>
      <c r="Y39" s="79"/>
      <c r="Z39" s="79"/>
      <c r="AA39" s="85" t="s">
        <v>793</v>
      </c>
      <c r="AB39" s="79"/>
      <c r="AC39" s="79" t="b">
        <v>0</v>
      </c>
      <c r="AD39" s="79">
        <v>0</v>
      </c>
      <c r="AE39" s="85" t="s">
        <v>924</v>
      </c>
      <c r="AF39" s="79" t="b">
        <v>0</v>
      </c>
      <c r="AG39" s="79" t="s">
        <v>926</v>
      </c>
      <c r="AH39" s="79"/>
      <c r="AI39" s="85" t="s">
        <v>924</v>
      </c>
      <c r="AJ39" s="79" t="b">
        <v>0</v>
      </c>
      <c r="AK39" s="79">
        <v>0</v>
      </c>
      <c r="AL39" s="85" t="s">
        <v>924</v>
      </c>
      <c r="AM39" s="79" t="s">
        <v>933</v>
      </c>
      <c r="AN39" s="79" t="b">
        <v>0</v>
      </c>
      <c r="AO39" s="85" t="s">
        <v>793</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44</v>
      </c>
      <c r="BK39" s="49">
        <v>100</v>
      </c>
      <c r="BL39" s="48">
        <v>44</v>
      </c>
    </row>
    <row r="40" spans="1:64" ht="15">
      <c r="A40" s="64" t="s">
        <v>229</v>
      </c>
      <c r="B40" s="64" t="s">
        <v>229</v>
      </c>
      <c r="C40" s="65" t="s">
        <v>2039</v>
      </c>
      <c r="D40" s="66">
        <v>3</v>
      </c>
      <c r="E40" s="67" t="s">
        <v>132</v>
      </c>
      <c r="F40" s="68">
        <v>35</v>
      </c>
      <c r="G40" s="65"/>
      <c r="H40" s="69"/>
      <c r="I40" s="70"/>
      <c r="J40" s="70"/>
      <c r="K40" s="34" t="s">
        <v>65</v>
      </c>
      <c r="L40" s="77">
        <v>40</v>
      </c>
      <c r="M40" s="77"/>
      <c r="N40" s="72"/>
      <c r="O40" s="79" t="s">
        <v>176</v>
      </c>
      <c r="P40" s="81">
        <v>43448.33739583333</v>
      </c>
      <c r="Q40" s="79" t="s">
        <v>271</v>
      </c>
      <c r="R40" s="82" t="s">
        <v>411</v>
      </c>
      <c r="S40" s="79" t="s">
        <v>537</v>
      </c>
      <c r="T40" s="79"/>
      <c r="U40" s="79"/>
      <c r="V40" s="82" t="s">
        <v>606</v>
      </c>
      <c r="W40" s="81">
        <v>43448.33739583333</v>
      </c>
      <c r="X40" s="82" t="s">
        <v>639</v>
      </c>
      <c r="Y40" s="79"/>
      <c r="Z40" s="79"/>
      <c r="AA40" s="85" t="s">
        <v>794</v>
      </c>
      <c r="AB40" s="79"/>
      <c r="AC40" s="79" t="b">
        <v>0</v>
      </c>
      <c r="AD40" s="79">
        <v>0</v>
      </c>
      <c r="AE40" s="85" t="s">
        <v>924</v>
      </c>
      <c r="AF40" s="79" t="b">
        <v>0</v>
      </c>
      <c r="AG40" s="79" t="s">
        <v>926</v>
      </c>
      <c r="AH40" s="79"/>
      <c r="AI40" s="85" t="s">
        <v>924</v>
      </c>
      <c r="AJ40" s="79" t="b">
        <v>0</v>
      </c>
      <c r="AK40" s="79">
        <v>0</v>
      </c>
      <c r="AL40" s="85" t="s">
        <v>924</v>
      </c>
      <c r="AM40" s="79" t="s">
        <v>932</v>
      </c>
      <c r="AN40" s="79" t="b">
        <v>0</v>
      </c>
      <c r="AO40" s="85" t="s">
        <v>794</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0</v>
      </c>
      <c r="BE40" s="49">
        <v>0</v>
      </c>
      <c r="BF40" s="48">
        <v>0</v>
      </c>
      <c r="BG40" s="49">
        <v>0</v>
      </c>
      <c r="BH40" s="48">
        <v>0</v>
      </c>
      <c r="BI40" s="49">
        <v>0</v>
      </c>
      <c r="BJ40" s="48">
        <v>13</v>
      </c>
      <c r="BK40" s="49">
        <v>100</v>
      </c>
      <c r="BL40" s="48">
        <v>13</v>
      </c>
    </row>
    <row r="41" spans="1:64" ht="15">
      <c r="A41" s="64" t="s">
        <v>230</v>
      </c>
      <c r="B41" s="64" t="s">
        <v>230</v>
      </c>
      <c r="C41" s="65" t="s">
        <v>2039</v>
      </c>
      <c r="D41" s="66">
        <v>3</v>
      </c>
      <c r="E41" s="67" t="s">
        <v>132</v>
      </c>
      <c r="F41" s="68">
        <v>35</v>
      </c>
      <c r="G41" s="65"/>
      <c r="H41" s="69"/>
      <c r="I41" s="70"/>
      <c r="J41" s="70"/>
      <c r="K41" s="34" t="s">
        <v>65</v>
      </c>
      <c r="L41" s="77">
        <v>41</v>
      </c>
      <c r="M41" s="77"/>
      <c r="N41" s="72"/>
      <c r="O41" s="79" t="s">
        <v>176</v>
      </c>
      <c r="P41" s="81">
        <v>43450.59045138889</v>
      </c>
      <c r="Q41" s="79" t="s">
        <v>272</v>
      </c>
      <c r="R41" s="82" t="s">
        <v>412</v>
      </c>
      <c r="S41" s="79" t="s">
        <v>537</v>
      </c>
      <c r="T41" s="79" t="s">
        <v>545</v>
      </c>
      <c r="U41" s="79"/>
      <c r="V41" s="82" t="s">
        <v>607</v>
      </c>
      <c r="W41" s="81">
        <v>43450.59045138889</v>
      </c>
      <c r="X41" s="82" t="s">
        <v>640</v>
      </c>
      <c r="Y41" s="79"/>
      <c r="Z41" s="79"/>
      <c r="AA41" s="85" t="s">
        <v>795</v>
      </c>
      <c r="AB41" s="79"/>
      <c r="AC41" s="79" t="b">
        <v>0</v>
      </c>
      <c r="AD41" s="79">
        <v>0</v>
      </c>
      <c r="AE41" s="85" t="s">
        <v>924</v>
      </c>
      <c r="AF41" s="79" t="b">
        <v>0</v>
      </c>
      <c r="AG41" s="79" t="s">
        <v>926</v>
      </c>
      <c r="AH41" s="79"/>
      <c r="AI41" s="85" t="s">
        <v>924</v>
      </c>
      <c r="AJ41" s="79" t="b">
        <v>0</v>
      </c>
      <c r="AK41" s="79">
        <v>0</v>
      </c>
      <c r="AL41" s="85" t="s">
        <v>924</v>
      </c>
      <c r="AM41" s="79" t="s">
        <v>928</v>
      </c>
      <c r="AN41" s="79" t="b">
        <v>0</v>
      </c>
      <c r="AO41" s="85" t="s">
        <v>795</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9</v>
      </c>
      <c r="BK41" s="49">
        <v>100</v>
      </c>
      <c r="BL41" s="48">
        <v>9</v>
      </c>
    </row>
    <row r="42" spans="1:64" ht="15">
      <c r="A42" s="64" t="s">
        <v>231</v>
      </c>
      <c r="B42" s="64" t="s">
        <v>231</v>
      </c>
      <c r="C42" s="65" t="s">
        <v>2039</v>
      </c>
      <c r="D42" s="66">
        <v>3</v>
      </c>
      <c r="E42" s="67" t="s">
        <v>132</v>
      </c>
      <c r="F42" s="68">
        <v>35</v>
      </c>
      <c r="G42" s="65"/>
      <c r="H42" s="69"/>
      <c r="I42" s="70"/>
      <c r="J42" s="70"/>
      <c r="K42" s="34" t="s">
        <v>65</v>
      </c>
      <c r="L42" s="77">
        <v>42</v>
      </c>
      <c r="M42" s="77"/>
      <c r="N42" s="72"/>
      <c r="O42" s="79" t="s">
        <v>176</v>
      </c>
      <c r="P42" s="81">
        <v>43457.73924768518</v>
      </c>
      <c r="Q42" s="79" t="s">
        <v>273</v>
      </c>
      <c r="R42" s="82" t="s">
        <v>413</v>
      </c>
      <c r="S42" s="79" t="s">
        <v>538</v>
      </c>
      <c r="T42" s="79" t="s">
        <v>546</v>
      </c>
      <c r="U42" s="79"/>
      <c r="V42" s="82" t="s">
        <v>608</v>
      </c>
      <c r="W42" s="81">
        <v>43457.73924768518</v>
      </c>
      <c r="X42" s="82" t="s">
        <v>641</v>
      </c>
      <c r="Y42" s="79"/>
      <c r="Z42" s="79"/>
      <c r="AA42" s="85" t="s">
        <v>796</v>
      </c>
      <c r="AB42" s="79"/>
      <c r="AC42" s="79" t="b">
        <v>0</v>
      </c>
      <c r="AD42" s="79">
        <v>0</v>
      </c>
      <c r="AE42" s="85" t="s">
        <v>924</v>
      </c>
      <c r="AF42" s="79" t="b">
        <v>0</v>
      </c>
      <c r="AG42" s="79" t="s">
        <v>926</v>
      </c>
      <c r="AH42" s="79"/>
      <c r="AI42" s="85" t="s">
        <v>924</v>
      </c>
      <c r="AJ42" s="79" t="b">
        <v>0</v>
      </c>
      <c r="AK42" s="79">
        <v>0</v>
      </c>
      <c r="AL42" s="85" t="s">
        <v>924</v>
      </c>
      <c r="AM42" s="79" t="s">
        <v>931</v>
      </c>
      <c r="AN42" s="79" t="b">
        <v>0</v>
      </c>
      <c r="AO42" s="85" t="s">
        <v>796</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20</v>
      </c>
      <c r="BK42" s="49">
        <v>100</v>
      </c>
      <c r="BL42" s="48">
        <v>20</v>
      </c>
    </row>
    <row r="43" spans="1:64" ht="15">
      <c r="A43" s="64" t="s">
        <v>232</v>
      </c>
      <c r="B43" s="64" t="s">
        <v>232</v>
      </c>
      <c r="C43" s="65" t="s">
        <v>2039</v>
      </c>
      <c r="D43" s="66">
        <v>3</v>
      </c>
      <c r="E43" s="67" t="s">
        <v>136</v>
      </c>
      <c r="F43" s="68">
        <v>35</v>
      </c>
      <c r="G43" s="65"/>
      <c r="H43" s="69"/>
      <c r="I43" s="70"/>
      <c r="J43" s="70"/>
      <c r="K43" s="34" t="s">
        <v>65</v>
      </c>
      <c r="L43" s="77">
        <v>43</v>
      </c>
      <c r="M43" s="77"/>
      <c r="N43" s="72"/>
      <c r="O43" s="79" t="s">
        <v>176</v>
      </c>
      <c r="P43" s="81">
        <v>43416.47715277778</v>
      </c>
      <c r="Q43" s="79" t="s">
        <v>274</v>
      </c>
      <c r="R43" s="82" t="s">
        <v>414</v>
      </c>
      <c r="S43" s="79" t="s">
        <v>539</v>
      </c>
      <c r="T43" s="79" t="s">
        <v>543</v>
      </c>
      <c r="U43" s="79"/>
      <c r="V43" s="82" t="s">
        <v>609</v>
      </c>
      <c r="W43" s="81">
        <v>43416.47715277778</v>
      </c>
      <c r="X43" s="82" t="s">
        <v>642</v>
      </c>
      <c r="Y43" s="79"/>
      <c r="Z43" s="79"/>
      <c r="AA43" s="85" t="s">
        <v>797</v>
      </c>
      <c r="AB43" s="79"/>
      <c r="AC43" s="79" t="b">
        <v>0</v>
      </c>
      <c r="AD43" s="79">
        <v>0</v>
      </c>
      <c r="AE43" s="85" t="s">
        <v>924</v>
      </c>
      <c r="AF43" s="79" t="b">
        <v>0</v>
      </c>
      <c r="AG43" s="79" t="s">
        <v>926</v>
      </c>
      <c r="AH43" s="79"/>
      <c r="AI43" s="85" t="s">
        <v>924</v>
      </c>
      <c r="AJ43" s="79" t="b">
        <v>0</v>
      </c>
      <c r="AK43" s="79">
        <v>0</v>
      </c>
      <c r="AL43" s="85" t="s">
        <v>924</v>
      </c>
      <c r="AM43" s="79" t="s">
        <v>934</v>
      </c>
      <c r="AN43" s="79" t="b">
        <v>0</v>
      </c>
      <c r="AO43" s="85" t="s">
        <v>797</v>
      </c>
      <c r="AP43" s="79" t="s">
        <v>176</v>
      </c>
      <c r="AQ43" s="79">
        <v>0</v>
      </c>
      <c r="AR43" s="79">
        <v>0</v>
      </c>
      <c r="AS43" s="79"/>
      <c r="AT43" s="79"/>
      <c r="AU43" s="79"/>
      <c r="AV43" s="79"/>
      <c r="AW43" s="79"/>
      <c r="AX43" s="79"/>
      <c r="AY43" s="79"/>
      <c r="AZ43" s="79"/>
      <c r="BA43">
        <v>2</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12</v>
      </c>
      <c r="BK43" s="49">
        <v>100</v>
      </c>
      <c r="BL43" s="48">
        <v>12</v>
      </c>
    </row>
    <row r="44" spans="1:64" ht="15">
      <c r="A44" s="64" t="s">
        <v>232</v>
      </c>
      <c r="B44" s="64" t="s">
        <v>232</v>
      </c>
      <c r="C44" s="65" t="s">
        <v>2039</v>
      </c>
      <c r="D44" s="66">
        <v>3</v>
      </c>
      <c r="E44" s="67" t="s">
        <v>136</v>
      </c>
      <c r="F44" s="68">
        <v>35</v>
      </c>
      <c r="G44" s="65"/>
      <c r="H44" s="69"/>
      <c r="I44" s="70"/>
      <c r="J44" s="70"/>
      <c r="K44" s="34" t="s">
        <v>65</v>
      </c>
      <c r="L44" s="77">
        <v>44</v>
      </c>
      <c r="M44" s="77"/>
      <c r="N44" s="72"/>
      <c r="O44" s="79" t="s">
        <v>176</v>
      </c>
      <c r="P44" s="81">
        <v>43467.63048611111</v>
      </c>
      <c r="Q44" s="79" t="s">
        <v>275</v>
      </c>
      <c r="R44" s="82" t="s">
        <v>415</v>
      </c>
      <c r="S44" s="79" t="s">
        <v>539</v>
      </c>
      <c r="T44" s="79" t="s">
        <v>543</v>
      </c>
      <c r="U44" s="79"/>
      <c r="V44" s="82" t="s">
        <v>609</v>
      </c>
      <c r="W44" s="81">
        <v>43467.63048611111</v>
      </c>
      <c r="X44" s="82" t="s">
        <v>643</v>
      </c>
      <c r="Y44" s="79"/>
      <c r="Z44" s="79"/>
      <c r="AA44" s="85" t="s">
        <v>798</v>
      </c>
      <c r="AB44" s="79"/>
      <c r="AC44" s="79" t="b">
        <v>0</v>
      </c>
      <c r="AD44" s="79">
        <v>0</v>
      </c>
      <c r="AE44" s="85" t="s">
        <v>924</v>
      </c>
      <c r="AF44" s="79" t="b">
        <v>0</v>
      </c>
      <c r="AG44" s="79" t="s">
        <v>926</v>
      </c>
      <c r="AH44" s="79"/>
      <c r="AI44" s="85" t="s">
        <v>924</v>
      </c>
      <c r="AJ44" s="79" t="b">
        <v>0</v>
      </c>
      <c r="AK44" s="79">
        <v>0</v>
      </c>
      <c r="AL44" s="85" t="s">
        <v>924</v>
      </c>
      <c r="AM44" s="79" t="s">
        <v>934</v>
      </c>
      <c r="AN44" s="79" t="b">
        <v>0</v>
      </c>
      <c r="AO44" s="85" t="s">
        <v>798</v>
      </c>
      <c r="AP44" s="79" t="s">
        <v>176</v>
      </c>
      <c r="AQ44" s="79">
        <v>0</v>
      </c>
      <c r="AR44" s="79">
        <v>0</v>
      </c>
      <c r="AS44" s="79"/>
      <c r="AT44" s="79"/>
      <c r="AU44" s="79"/>
      <c r="AV44" s="79"/>
      <c r="AW44" s="79"/>
      <c r="AX44" s="79"/>
      <c r="AY44" s="79"/>
      <c r="AZ44" s="79"/>
      <c r="BA44">
        <v>2</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12</v>
      </c>
      <c r="BK44" s="49">
        <v>100</v>
      </c>
      <c r="BL44" s="48">
        <v>12</v>
      </c>
    </row>
    <row r="45" spans="1:64" ht="15">
      <c r="A45" s="64" t="s">
        <v>233</v>
      </c>
      <c r="B45" s="64" t="s">
        <v>235</v>
      </c>
      <c r="C45" s="65" t="s">
        <v>2039</v>
      </c>
      <c r="D45" s="66">
        <v>3</v>
      </c>
      <c r="E45" s="67" t="s">
        <v>136</v>
      </c>
      <c r="F45" s="68">
        <v>35</v>
      </c>
      <c r="G45" s="65"/>
      <c r="H45" s="69"/>
      <c r="I45" s="70"/>
      <c r="J45" s="70"/>
      <c r="K45" s="34" t="s">
        <v>65</v>
      </c>
      <c r="L45" s="77">
        <v>45</v>
      </c>
      <c r="M45" s="77"/>
      <c r="N45" s="72"/>
      <c r="O45" s="79" t="s">
        <v>247</v>
      </c>
      <c r="P45" s="81">
        <v>43451.60289351852</v>
      </c>
      <c r="Q45" s="79" t="s">
        <v>276</v>
      </c>
      <c r="R45" s="82" t="s">
        <v>416</v>
      </c>
      <c r="S45" s="79" t="s">
        <v>537</v>
      </c>
      <c r="T45" s="79"/>
      <c r="U45" s="82" t="s">
        <v>577</v>
      </c>
      <c r="V45" s="82" t="s">
        <v>577</v>
      </c>
      <c r="W45" s="81">
        <v>43451.60289351852</v>
      </c>
      <c r="X45" s="82" t="s">
        <v>644</v>
      </c>
      <c r="Y45" s="79"/>
      <c r="Z45" s="79"/>
      <c r="AA45" s="85" t="s">
        <v>799</v>
      </c>
      <c r="AB45" s="79"/>
      <c r="AC45" s="79" t="b">
        <v>0</v>
      </c>
      <c r="AD45" s="79">
        <v>0</v>
      </c>
      <c r="AE45" s="85" t="s">
        <v>924</v>
      </c>
      <c r="AF45" s="79" t="b">
        <v>0</v>
      </c>
      <c r="AG45" s="79" t="s">
        <v>926</v>
      </c>
      <c r="AH45" s="79"/>
      <c r="AI45" s="85" t="s">
        <v>924</v>
      </c>
      <c r="AJ45" s="79" t="b">
        <v>0</v>
      </c>
      <c r="AK45" s="79">
        <v>1</v>
      </c>
      <c r="AL45" s="85" t="s">
        <v>815</v>
      </c>
      <c r="AM45" s="79" t="s">
        <v>932</v>
      </c>
      <c r="AN45" s="79" t="b">
        <v>0</v>
      </c>
      <c r="AO45" s="85" t="s">
        <v>815</v>
      </c>
      <c r="AP45" s="79" t="s">
        <v>176</v>
      </c>
      <c r="AQ45" s="79">
        <v>0</v>
      </c>
      <c r="AR45" s="79">
        <v>0</v>
      </c>
      <c r="AS45" s="79"/>
      <c r="AT45" s="79"/>
      <c r="AU45" s="79"/>
      <c r="AV45" s="79"/>
      <c r="AW45" s="79"/>
      <c r="AX45" s="79"/>
      <c r="AY45" s="79"/>
      <c r="AZ45" s="79"/>
      <c r="BA45">
        <v>2</v>
      </c>
      <c r="BB45" s="78" t="str">
        <f>REPLACE(INDEX(GroupVertices[Group],MATCH(Edges[[#This Row],[Vertex 1]],GroupVertices[Vertex],0)),1,1,"")</f>
        <v>4</v>
      </c>
      <c r="BC45" s="78" t="str">
        <f>REPLACE(INDEX(GroupVertices[Group],MATCH(Edges[[#This Row],[Vertex 2]],GroupVertices[Vertex],0)),1,1,"")</f>
        <v>4</v>
      </c>
      <c r="BD45" s="48">
        <v>0</v>
      </c>
      <c r="BE45" s="49">
        <v>0</v>
      </c>
      <c r="BF45" s="48">
        <v>0</v>
      </c>
      <c r="BG45" s="49">
        <v>0</v>
      </c>
      <c r="BH45" s="48">
        <v>0</v>
      </c>
      <c r="BI45" s="49">
        <v>0</v>
      </c>
      <c r="BJ45" s="48">
        <v>16</v>
      </c>
      <c r="BK45" s="49">
        <v>100</v>
      </c>
      <c r="BL45" s="48">
        <v>16</v>
      </c>
    </row>
    <row r="46" spans="1:64" ht="15">
      <c r="A46" s="64" t="s">
        <v>233</v>
      </c>
      <c r="B46" s="64" t="s">
        <v>235</v>
      </c>
      <c r="C46" s="65" t="s">
        <v>2039</v>
      </c>
      <c r="D46" s="66">
        <v>3</v>
      </c>
      <c r="E46" s="67" t="s">
        <v>136</v>
      </c>
      <c r="F46" s="68">
        <v>35</v>
      </c>
      <c r="G46" s="65"/>
      <c r="H46" s="69"/>
      <c r="I46" s="70"/>
      <c r="J46" s="70"/>
      <c r="K46" s="34" t="s">
        <v>65</v>
      </c>
      <c r="L46" s="77">
        <v>46</v>
      </c>
      <c r="M46" s="77"/>
      <c r="N46" s="72"/>
      <c r="O46" s="79" t="s">
        <v>247</v>
      </c>
      <c r="P46" s="81">
        <v>43478.61513888889</v>
      </c>
      <c r="Q46" s="79" t="s">
        <v>277</v>
      </c>
      <c r="R46" s="82" t="s">
        <v>417</v>
      </c>
      <c r="S46" s="79" t="s">
        <v>537</v>
      </c>
      <c r="T46" s="79"/>
      <c r="U46" s="82" t="s">
        <v>578</v>
      </c>
      <c r="V46" s="82" t="s">
        <v>578</v>
      </c>
      <c r="W46" s="81">
        <v>43478.61513888889</v>
      </c>
      <c r="X46" s="82" t="s">
        <v>645</v>
      </c>
      <c r="Y46" s="79"/>
      <c r="Z46" s="79"/>
      <c r="AA46" s="85" t="s">
        <v>800</v>
      </c>
      <c r="AB46" s="79"/>
      <c r="AC46" s="79" t="b">
        <v>0</v>
      </c>
      <c r="AD46" s="79">
        <v>0</v>
      </c>
      <c r="AE46" s="85" t="s">
        <v>924</v>
      </c>
      <c r="AF46" s="79" t="b">
        <v>0</v>
      </c>
      <c r="AG46" s="79" t="s">
        <v>926</v>
      </c>
      <c r="AH46" s="79"/>
      <c r="AI46" s="85" t="s">
        <v>924</v>
      </c>
      <c r="AJ46" s="79" t="b">
        <v>0</v>
      </c>
      <c r="AK46" s="79">
        <v>1</v>
      </c>
      <c r="AL46" s="85" t="s">
        <v>818</v>
      </c>
      <c r="AM46" s="79" t="s">
        <v>932</v>
      </c>
      <c r="AN46" s="79" t="b">
        <v>0</v>
      </c>
      <c r="AO46" s="85" t="s">
        <v>818</v>
      </c>
      <c r="AP46" s="79" t="s">
        <v>176</v>
      </c>
      <c r="AQ46" s="79">
        <v>0</v>
      </c>
      <c r="AR46" s="79">
        <v>0</v>
      </c>
      <c r="AS46" s="79"/>
      <c r="AT46" s="79"/>
      <c r="AU46" s="79"/>
      <c r="AV46" s="79"/>
      <c r="AW46" s="79"/>
      <c r="AX46" s="79"/>
      <c r="AY46" s="79"/>
      <c r="AZ46" s="79"/>
      <c r="BA46">
        <v>2</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11</v>
      </c>
      <c r="BK46" s="49">
        <v>100</v>
      </c>
      <c r="BL46" s="48">
        <v>11</v>
      </c>
    </row>
    <row r="47" spans="1:64" ht="15">
      <c r="A47" s="64" t="s">
        <v>234</v>
      </c>
      <c r="B47" s="64" t="s">
        <v>235</v>
      </c>
      <c r="C47" s="65" t="s">
        <v>2039</v>
      </c>
      <c r="D47" s="66">
        <v>3</v>
      </c>
      <c r="E47" s="67" t="s">
        <v>132</v>
      </c>
      <c r="F47" s="68">
        <v>35</v>
      </c>
      <c r="G47" s="65"/>
      <c r="H47" s="69"/>
      <c r="I47" s="70"/>
      <c r="J47" s="70"/>
      <c r="K47" s="34" t="s">
        <v>65</v>
      </c>
      <c r="L47" s="77">
        <v>47</v>
      </c>
      <c r="M47" s="77"/>
      <c r="N47" s="72"/>
      <c r="O47" s="79" t="s">
        <v>247</v>
      </c>
      <c r="P47" s="81">
        <v>43409.60674768518</v>
      </c>
      <c r="Q47" s="79" t="s">
        <v>278</v>
      </c>
      <c r="R47" s="82" t="s">
        <v>418</v>
      </c>
      <c r="S47" s="79" t="s">
        <v>537</v>
      </c>
      <c r="T47" s="79"/>
      <c r="U47" s="82" t="s">
        <v>579</v>
      </c>
      <c r="V47" s="82" t="s">
        <v>579</v>
      </c>
      <c r="W47" s="81">
        <v>43409.60674768518</v>
      </c>
      <c r="X47" s="82" t="s">
        <v>646</v>
      </c>
      <c r="Y47" s="79"/>
      <c r="Z47" s="79"/>
      <c r="AA47" s="85" t="s">
        <v>801</v>
      </c>
      <c r="AB47" s="79"/>
      <c r="AC47" s="79" t="b">
        <v>0</v>
      </c>
      <c r="AD47" s="79">
        <v>0</v>
      </c>
      <c r="AE47" s="85" t="s">
        <v>924</v>
      </c>
      <c r="AF47" s="79" t="b">
        <v>0</v>
      </c>
      <c r="AG47" s="79" t="s">
        <v>926</v>
      </c>
      <c r="AH47" s="79"/>
      <c r="AI47" s="85" t="s">
        <v>924</v>
      </c>
      <c r="AJ47" s="79" t="b">
        <v>0</v>
      </c>
      <c r="AK47" s="79">
        <v>1</v>
      </c>
      <c r="AL47" s="85" t="s">
        <v>805</v>
      </c>
      <c r="AM47" s="79" t="s">
        <v>932</v>
      </c>
      <c r="AN47" s="79" t="b">
        <v>0</v>
      </c>
      <c r="AO47" s="85" t="s">
        <v>805</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v>0</v>
      </c>
      <c r="BE47" s="49">
        <v>0</v>
      </c>
      <c r="BF47" s="48">
        <v>1</v>
      </c>
      <c r="BG47" s="49">
        <v>7.142857142857143</v>
      </c>
      <c r="BH47" s="48">
        <v>0</v>
      </c>
      <c r="BI47" s="49">
        <v>0</v>
      </c>
      <c r="BJ47" s="48">
        <v>13</v>
      </c>
      <c r="BK47" s="49">
        <v>92.85714285714286</v>
      </c>
      <c r="BL47" s="48">
        <v>14</v>
      </c>
    </row>
    <row r="48" spans="1:64" ht="15">
      <c r="A48" s="64" t="s">
        <v>234</v>
      </c>
      <c r="B48" s="64" t="s">
        <v>234</v>
      </c>
      <c r="C48" s="65" t="s">
        <v>2039</v>
      </c>
      <c r="D48" s="66">
        <v>3</v>
      </c>
      <c r="E48" s="67" t="s">
        <v>136</v>
      </c>
      <c r="F48" s="68">
        <v>35</v>
      </c>
      <c r="G48" s="65"/>
      <c r="H48" s="69"/>
      <c r="I48" s="70"/>
      <c r="J48" s="70"/>
      <c r="K48" s="34" t="s">
        <v>65</v>
      </c>
      <c r="L48" s="77">
        <v>48</v>
      </c>
      <c r="M48" s="77"/>
      <c r="N48" s="72"/>
      <c r="O48" s="79" t="s">
        <v>176</v>
      </c>
      <c r="P48" s="81">
        <v>43451.59912037037</v>
      </c>
      <c r="Q48" s="79" t="s">
        <v>279</v>
      </c>
      <c r="R48" s="82" t="s">
        <v>419</v>
      </c>
      <c r="S48" s="79" t="s">
        <v>537</v>
      </c>
      <c r="T48" s="79"/>
      <c r="U48" s="79"/>
      <c r="V48" s="82" t="s">
        <v>610</v>
      </c>
      <c r="W48" s="81">
        <v>43451.59912037037</v>
      </c>
      <c r="X48" s="82" t="s">
        <v>647</v>
      </c>
      <c r="Y48" s="79"/>
      <c r="Z48" s="79"/>
      <c r="AA48" s="85" t="s">
        <v>802</v>
      </c>
      <c r="AB48" s="79"/>
      <c r="AC48" s="79" t="b">
        <v>0</v>
      </c>
      <c r="AD48" s="79">
        <v>0</v>
      </c>
      <c r="AE48" s="85" t="s">
        <v>924</v>
      </c>
      <c r="AF48" s="79" t="b">
        <v>0</v>
      </c>
      <c r="AG48" s="79" t="s">
        <v>926</v>
      </c>
      <c r="AH48" s="79"/>
      <c r="AI48" s="85" t="s">
        <v>924</v>
      </c>
      <c r="AJ48" s="79" t="b">
        <v>0</v>
      </c>
      <c r="AK48" s="79">
        <v>0</v>
      </c>
      <c r="AL48" s="85" t="s">
        <v>924</v>
      </c>
      <c r="AM48" s="79" t="s">
        <v>928</v>
      </c>
      <c r="AN48" s="79" t="b">
        <v>0</v>
      </c>
      <c r="AO48" s="85" t="s">
        <v>802</v>
      </c>
      <c r="AP48" s="79" t="s">
        <v>176</v>
      </c>
      <c r="AQ48" s="79">
        <v>0</v>
      </c>
      <c r="AR48" s="79">
        <v>0</v>
      </c>
      <c r="AS48" s="79"/>
      <c r="AT48" s="79"/>
      <c r="AU48" s="79"/>
      <c r="AV48" s="79"/>
      <c r="AW48" s="79"/>
      <c r="AX48" s="79"/>
      <c r="AY48" s="79"/>
      <c r="AZ48" s="79"/>
      <c r="BA48">
        <v>2</v>
      </c>
      <c r="BB48" s="78" t="str">
        <f>REPLACE(INDEX(GroupVertices[Group],MATCH(Edges[[#This Row],[Vertex 1]],GroupVertices[Vertex],0)),1,1,"")</f>
        <v>4</v>
      </c>
      <c r="BC48" s="78" t="str">
        <f>REPLACE(INDEX(GroupVertices[Group],MATCH(Edges[[#This Row],[Vertex 2]],GroupVertices[Vertex],0)),1,1,"")</f>
        <v>4</v>
      </c>
      <c r="BD48" s="48">
        <v>0</v>
      </c>
      <c r="BE48" s="49">
        <v>0</v>
      </c>
      <c r="BF48" s="48">
        <v>0</v>
      </c>
      <c r="BG48" s="49">
        <v>0</v>
      </c>
      <c r="BH48" s="48">
        <v>0</v>
      </c>
      <c r="BI48" s="49">
        <v>0</v>
      </c>
      <c r="BJ48" s="48">
        <v>14</v>
      </c>
      <c r="BK48" s="49">
        <v>100</v>
      </c>
      <c r="BL48" s="48">
        <v>14</v>
      </c>
    </row>
    <row r="49" spans="1:64" ht="15">
      <c r="A49" s="64" t="s">
        <v>234</v>
      </c>
      <c r="B49" s="64" t="s">
        <v>234</v>
      </c>
      <c r="C49" s="65" t="s">
        <v>2039</v>
      </c>
      <c r="D49" s="66">
        <v>3</v>
      </c>
      <c r="E49" s="67" t="s">
        <v>136</v>
      </c>
      <c r="F49" s="68">
        <v>35</v>
      </c>
      <c r="G49" s="65"/>
      <c r="H49" s="69"/>
      <c r="I49" s="70"/>
      <c r="J49" s="70"/>
      <c r="K49" s="34" t="s">
        <v>65</v>
      </c>
      <c r="L49" s="77">
        <v>49</v>
      </c>
      <c r="M49" s="77"/>
      <c r="N49" s="72"/>
      <c r="O49" s="79" t="s">
        <v>176</v>
      </c>
      <c r="P49" s="81">
        <v>43479.63313657408</v>
      </c>
      <c r="Q49" s="79" t="s">
        <v>280</v>
      </c>
      <c r="R49" s="82" t="s">
        <v>420</v>
      </c>
      <c r="S49" s="79" t="s">
        <v>537</v>
      </c>
      <c r="T49" s="79"/>
      <c r="U49" s="79"/>
      <c r="V49" s="82" t="s">
        <v>610</v>
      </c>
      <c r="W49" s="81">
        <v>43479.63313657408</v>
      </c>
      <c r="X49" s="82" t="s">
        <v>648</v>
      </c>
      <c r="Y49" s="79"/>
      <c r="Z49" s="79"/>
      <c r="AA49" s="85" t="s">
        <v>803</v>
      </c>
      <c r="AB49" s="79"/>
      <c r="AC49" s="79" t="b">
        <v>0</v>
      </c>
      <c r="AD49" s="79">
        <v>0</v>
      </c>
      <c r="AE49" s="85" t="s">
        <v>924</v>
      </c>
      <c r="AF49" s="79" t="b">
        <v>0</v>
      </c>
      <c r="AG49" s="79" t="s">
        <v>926</v>
      </c>
      <c r="AH49" s="79"/>
      <c r="AI49" s="85" t="s">
        <v>924</v>
      </c>
      <c r="AJ49" s="79" t="b">
        <v>0</v>
      </c>
      <c r="AK49" s="79">
        <v>0</v>
      </c>
      <c r="AL49" s="85" t="s">
        <v>924</v>
      </c>
      <c r="AM49" s="79" t="s">
        <v>932</v>
      </c>
      <c r="AN49" s="79" t="b">
        <v>0</v>
      </c>
      <c r="AO49" s="85" t="s">
        <v>803</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v>0</v>
      </c>
      <c r="BE49" s="49">
        <v>0</v>
      </c>
      <c r="BF49" s="48">
        <v>0</v>
      </c>
      <c r="BG49" s="49">
        <v>0</v>
      </c>
      <c r="BH49" s="48">
        <v>0</v>
      </c>
      <c r="BI49" s="49">
        <v>0</v>
      </c>
      <c r="BJ49" s="48">
        <v>12</v>
      </c>
      <c r="BK49" s="49">
        <v>100</v>
      </c>
      <c r="BL49" s="48">
        <v>12</v>
      </c>
    </row>
    <row r="50" spans="1:64" ht="15">
      <c r="A50" s="64" t="s">
        <v>235</v>
      </c>
      <c r="B50" s="64" t="s">
        <v>235</v>
      </c>
      <c r="C50" s="65" t="s">
        <v>2039</v>
      </c>
      <c r="D50" s="66">
        <v>3</v>
      </c>
      <c r="E50" s="67" t="s">
        <v>136</v>
      </c>
      <c r="F50" s="68">
        <v>35</v>
      </c>
      <c r="G50" s="65"/>
      <c r="H50" s="69"/>
      <c r="I50" s="70"/>
      <c r="J50" s="70"/>
      <c r="K50" s="34" t="s">
        <v>65</v>
      </c>
      <c r="L50" s="77">
        <v>50</v>
      </c>
      <c r="M50" s="77"/>
      <c r="N50" s="72"/>
      <c r="O50" s="79" t="s">
        <v>176</v>
      </c>
      <c r="P50" s="81">
        <v>43407.66680555556</v>
      </c>
      <c r="Q50" s="79" t="s">
        <v>281</v>
      </c>
      <c r="R50" s="82" t="s">
        <v>421</v>
      </c>
      <c r="S50" s="79" t="s">
        <v>537</v>
      </c>
      <c r="T50" s="79"/>
      <c r="U50" s="82" t="s">
        <v>580</v>
      </c>
      <c r="V50" s="82" t="s">
        <v>580</v>
      </c>
      <c r="W50" s="81">
        <v>43407.66680555556</v>
      </c>
      <c r="X50" s="82" t="s">
        <v>649</v>
      </c>
      <c r="Y50" s="79"/>
      <c r="Z50" s="79"/>
      <c r="AA50" s="85" t="s">
        <v>804</v>
      </c>
      <c r="AB50" s="79"/>
      <c r="AC50" s="79" t="b">
        <v>0</v>
      </c>
      <c r="AD50" s="79">
        <v>0</v>
      </c>
      <c r="AE50" s="85" t="s">
        <v>924</v>
      </c>
      <c r="AF50" s="79" t="b">
        <v>0</v>
      </c>
      <c r="AG50" s="79" t="s">
        <v>926</v>
      </c>
      <c r="AH50" s="79"/>
      <c r="AI50" s="85" t="s">
        <v>924</v>
      </c>
      <c r="AJ50" s="79" t="b">
        <v>0</v>
      </c>
      <c r="AK50" s="79">
        <v>0</v>
      </c>
      <c r="AL50" s="85" t="s">
        <v>924</v>
      </c>
      <c r="AM50" s="79" t="s">
        <v>235</v>
      </c>
      <c r="AN50" s="79" t="b">
        <v>0</v>
      </c>
      <c r="AO50" s="85" t="s">
        <v>804</v>
      </c>
      <c r="AP50" s="79" t="s">
        <v>176</v>
      </c>
      <c r="AQ50" s="79">
        <v>0</v>
      </c>
      <c r="AR50" s="79">
        <v>0</v>
      </c>
      <c r="AS50" s="79"/>
      <c r="AT50" s="79"/>
      <c r="AU50" s="79"/>
      <c r="AV50" s="79"/>
      <c r="AW50" s="79"/>
      <c r="AX50" s="79"/>
      <c r="AY50" s="79"/>
      <c r="AZ50" s="79"/>
      <c r="BA50">
        <v>16</v>
      </c>
      <c r="BB50" s="78" t="str">
        <f>REPLACE(INDEX(GroupVertices[Group],MATCH(Edges[[#This Row],[Vertex 1]],GroupVertices[Vertex],0)),1,1,"")</f>
        <v>4</v>
      </c>
      <c r="BC50" s="78" t="str">
        <f>REPLACE(INDEX(GroupVertices[Group],MATCH(Edges[[#This Row],[Vertex 2]],GroupVertices[Vertex],0)),1,1,"")</f>
        <v>4</v>
      </c>
      <c r="BD50" s="48">
        <v>0</v>
      </c>
      <c r="BE50" s="49">
        <v>0</v>
      </c>
      <c r="BF50" s="48">
        <v>0</v>
      </c>
      <c r="BG50" s="49">
        <v>0</v>
      </c>
      <c r="BH50" s="48">
        <v>0</v>
      </c>
      <c r="BI50" s="49">
        <v>0</v>
      </c>
      <c r="BJ50" s="48">
        <v>11</v>
      </c>
      <c r="BK50" s="49">
        <v>100</v>
      </c>
      <c r="BL50" s="48">
        <v>11</v>
      </c>
    </row>
    <row r="51" spans="1:64" ht="15">
      <c r="A51" s="64" t="s">
        <v>235</v>
      </c>
      <c r="B51" s="64" t="s">
        <v>235</v>
      </c>
      <c r="C51" s="65" t="s">
        <v>2039</v>
      </c>
      <c r="D51" s="66">
        <v>3</v>
      </c>
      <c r="E51" s="67" t="s">
        <v>136</v>
      </c>
      <c r="F51" s="68">
        <v>35</v>
      </c>
      <c r="G51" s="65"/>
      <c r="H51" s="69"/>
      <c r="I51" s="70"/>
      <c r="J51" s="70"/>
      <c r="K51" s="34" t="s">
        <v>65</v>
      </c>
      <c r="L51" s="77">
        <v>51</v>
      </c>
      <c r="M51" s="77"/>
      <c r="N51" s="72"/>
      <c r="O51" s="79" t="s">
        <v>176</v>
      </c>
      <c r="P51" s="81">
        <v>43409.59449074074</v>
      </c>
      <c r="Q51" s="79" t="s">
        <v>282</v>
      </c>
      <c r="R51" s="82" t="s">
        <v>418</v>
      </c>
      <c r="S51" s="79" t="s">
        <v>537</v>
      </c>
      <c r="T51" s="79"/>
      <c r="U51" s="82" t="s">
        <v>579</v>
      </c>
      <c r="V51" s="82" t="s">
        <v>579</v>
      </c>
      <c r="W51" s="81">
        <v>43409.59449074074</v>
      </c>
      <c r="X51" s="82" t="s">
        <v>650</v>
      </c>
      <c r="Y51" s="79"/>
      <c r="Z51" s="79"/>
      <c r="AA51" s="85" t="s">
        <v>805</v>
      </c>
      <c r="AB51" s="79"/>
      <c r="AC51" s="79" t="b">
        <v>0</v>
      </c>
      <c r="AD51" s="79">
        <v>0</v>
      </c>
      <c r="AE51" s="85" t="s">
        <v>924</v>
      </c>
      <c r="AF51" s="79" t="b">
        <v>0</v>
      </c>
      <c r="AG51" s="79" t="s">
        <v>926</v>
      </c>
      <c r="AH51" s="79"/>
      <c r="AI51" s="85" t="s">
        <v>924</v>
      </c>
      <c r="AJ51" s="79" t="b">
        <v>0</v>
      </c>
      <c r="AK51" s="79">
        <v>1</v>
      </c>
      <c r="AL51" s="85" t="s">
        <v>924</v>
      </c>
      <c r="AM51" s="79" t="s">
        <v>235</v>
      </c>
      <c r="AN51" s="79" t="b">
        <v>0</v>
      </c>
      <c r="AO51" s="85" t="s">
        <v>805</v>
      </c>
      <c r="AP51" s="79" t="s">
        <v>176</v>
      </c>
      <c r="AQ51" s="79">
        <v>0</v>
      </c>
      <c r="AR51" s="79">
        <v>0</v>
      </c>
      <c r="AS51" s="79"/>
      <c r="AT51" s="79"/>
      <c r="AU51" s="79"/>
      <c r="AV51" s="79"/>
      <c r="AW51" s="79"/>
      <c r="AX51" s="79"/>
      <c r="AY51" s="79"/>
      <c r="AZ51" s="79"/>
      <c r="BA51">
        <v>16</v>
      </c>
      <c r="BB51" s="78" t="str">
        <f>REPLACE(INDEX(GroupVertices[Group],MATCH(Edges[[#This Row],[Vertex 1]],GroupVertices[Vertex],0)),1,1,"")</f>
        <v>4</v>
      </c>
      <c r="BC51" s="78" t="str">
        <f>REPLACE(INDEX(GroupVertices[Group],MATCH(Edges[[#This Row],[Vertex 2]],GroupVertices[Vertex],0)),1,1,"")</f>
        <v>4</v>
      </c>
      <c r="BD51" s="48">
        <v>0</v>
      </c>
      <c r="BE51" s="49">
        <v>0</v>
      </c>
      <c r="BF51" s="48">
        <v>1</v>
      </c>
      <c r="BG51" s="49">
        <v>8.333333333333334</v>
      </c>
      <c r="BH51" s="48">
        <v>0</v>
      </c>
      <c r="BI51" s="49">
        <v>0</v>
      </c>
      <c r="BJ51" s="48">
        <v>11</v>
      </c>
      <c r="BK51" s="49">
        <v>91.66666666666667</v>
      </c>
      <c r="BL51" s="48">
        <v>12</v>
      </c>
    </row>
    <row r="52" spans="1:64" ht="15">
      <c r="A52" s="64" t="s">
        <v>235</v>
      </c>
      <c r="B52" s="64" t="s">
        <v>235</v>
      </c>
      <c r="C52" s="65" t="s">
        <v>2039</v>
      </c>
      <c r="D52" s="66">
        <v>3</v>
      </c>
      <c r="E52" s="67" t="s">
        <v>136</v>
      </c>
      <c r="F52" s="68">
        <v>35</v>
      </c>
      <c r="G52" s="65"/>
      <c r="H52" s="69"/>
      <c r="I52" s="70"/>
      <c r="J52" s="70"/>
      <c r="K52" s="34" t="s">
        <v>65</v>
      </c>
      <c r="L52" s="77">
        <v>52</v>
      </c>
      <c r="M52" s="77"/>
      <c r="N52" s="72"/>
      <c r="O52" s="79" t="s">
        <v>176</v>
      </c>
      <c r="P52" s="81">
        <v>43417.500243055554</v>
      </c>
      <c r="Q52" s="79" t="s">
        <v>283</v>
      </c>
      <c r="R52" s="82" t="s">
        <v>422</v>
      </c>
      <c r="S52" s="79" t="s">
        <v>537</v>
      </c>
      <c r="T52" s="79"/>
      <c r="U52" s="82" t="s">
        <v>581</v>
      </c>
      <c r="V52" s="82" t="s">
        <v>581</v>
      </c>
      <c r="W52" s="81">
        <v>43417.500243055554</v>
      </c>
      <c r="X52" s="82" t="s">
        <v>651</v>
      </c>
      <c r="Y52" s="79"/>
      <c r="Z52" s="79"/>
      <c r="AA52" s="85" t="s">
        <v>806</v>
      </c>
      <c r="AB52" s="79"/>
      <c r="AC52" s="79" t="b">
        <v>0</v>
      </c>
      <c r="AD52" s="79">
        <v>0</v>
      </c>
      <c r="AE52" s="85" t="s">
        <v>924</v>
      </c>
      <c r="AF52" s="79" t="b">
        <v>0</v>
      </c>
      <c r="AG52" s="79" t="s">
        <v>926</v>
      </c>
      <c r="AH52" s="79"/>
      <c r="AI52" s="85" t="s">
        <v>924</v>
      </c>
      <c r="AJ52" s="79" t="b">
        <v>0</v>
      </c>
      <c r="AK52" s="79">
        <v>0</v>
      </c>
      <c r="AL52" s="85" t="s">
        <v>924</v>
      </c>
      <c r="AM52" s="79" t="s">
        <v>235</v>
      </c>
      <c r="AN52" s="79" t="b">
        <v>0</v>
      </c>
      <c r="AO52" s="85" t="s">
        <v>806</v>
      </c>
      <c r="AP52" s="79" t="s">
        <v>176</v>
      </c>
      <c r="AQ52" s="79">
        <v>0</v>
      </c>
      <c r="AR52" s="79">
        <v>0</v>
      </c>
      <c r="AS52" s="79"/>
      <c r="AT52" s="79"/>
      <c r="AU52" s="79"/>
      <c r="AV52" s="79"/>
      <c r="AW52" s="79"/>
      <c r="AX52" s="79"/>
      <c r="AY52" s="79"/>
      <c r="AZ52" s="79"/>
      <c r="BA52">
        <v>16</v>
      </c>
      <c r="BB52" s="78" t="str">
        <f>REPLACE(INDEX(GroupVertices[Group],MATCH(Edges[[#This Row],[Vertex 1]],GroupVertices[Vertex],0)),1,1,"")</f>
        <v>4</v>
      </c>
      <c r="BC52" s="78" t="str">
        <f>REPLACE(INDEX(GroupVertices[Group],MATCH(Edges[[#This Row],[Vertex 2]],GroupVertices[Vertex],0)),1,1,"")</f>
        <v>4</v>
      </c>
      <c r="BD52" s="48">
        <v>0</v>
      </c>
      <c r="BE52" s="49">
        <v>0</v>
      </c>
      <c r="BF52" s="48">
        <v>0</v>
      </c>
      <c r="BG52" s="49">
        <v>0</v>
      </c>
      <c r="BH52" s="48">
        <v>0</v>
      </c>
      <c r="BI52" s="49">
        <v>0</v>
      </c>
      <c r="BJ52" s="48">
        <v>12</v>
      </c>
      <c r="BK52" s="49">
        <v>100</v>
      </c>
      <c r="BL52" s="48">
        <v>12</v>
      </c>
    </row>
    <row r="53" spans="1:64" ht="15">
      <c r="A53" s="64" t="s">
        <v>235</v>
      </c>
      <c r="B53" s="64" t="s">
        <v>235</v>
      </c>
      <c r="C53" s="65" t="s">
        <v>2039</v>
      </c>
      <c r="D53" s="66">
        <v>3</v>
      </c>
      <c r="E53" s="67" t="s">
        <v>136</v>
      </c>
      <c r="F53" s="68">
        <v>35</v>
      </c>
      <c r="G53" s="65"/>
      <c r="H53" s="69"/>
      <c r="I53" s="70"/>
      <c r="J53" s="70"/>
      <c r="K53" s="34" t="s">
        <v>65</v>
      </c>
      <c r="L53" s="77">
        <v>53</v>
      </c>
      <c r="M53" s="77"/>
      <c r="N53" s="72"/>
      <c r="O53" s="79" t="s">
        <v>176</v>
      </c>
      <c r="P53" s="81">
        <v>43420.357094907406</v>
      </c>
      <c r="Q53" s="79" t="s">
        <v>284</v>
      </c>
      <c r="R53" s="82" t="s">
        <v>423</v>
      </c>
      <c r="S53" s="79" t="s">
        <v>537</v>
      </c>
      <c r="T53" s="79"/>
      <c r="U53" s="82" t="s">
        <v>582</v>
      </c>
      <c r="V53" s="82" t="s">
        <v>582</v>
      </c>
      <c r="W53" s="81">
        <v>43420.357094907406</v>
      </c>
      <c r="X53" s="82" t="s">
        <v>652</v>
      </c>
      <c r="Y53" s="79"/>
      <c r="Z53" s="79"/>
      <c r="AA53" s="85" t="s">
        <v>807</v>
      </c>
      <c r="AB53" s="79"/>
      <c r="AC53" s="79" t="b">
        <v>0</v>
      </c>
      <c r="AD53" s="79">
        <v>0</v>
      </c>
      <c r="AE53" s="85" t="s">
        <v>924</v>
      </c>
      <c r="AF53" s="79" t="b">
        <v>0</v>
      </c>
      <c r="AG53" s="79" t="s">
        <v>926</v>
      </c>
      <c r="AH53" s="79"/>
      <c r="AI53" s="85" t="s">
        <v>924</v>
      </c>
      <c r="AJ53" s="79" t="b">
        <v>0</v>
      </c>
      <c r="AK53" s="79">
        <v>0</v>
      </c>
      <c r="AL53" s="85" t="s">
        <v>924</v>
      </c>
      <c r="AM53" s="79" t="s">
        <v>235</v>
      </c>
      <c r="AN53" s="79" t="b">
        <v>0</v>
      </c>
      <c r="AO53" s="85" t="s">
        <v>807</v>
      </c>
      <c r="AP53" s="79" t="s">
        <v>176</v>
      </c>
      <c r="AQ53" s="79">
        <v>0</v>
      </c>
      <c r="AR53" s="79">
        <v>0</v>
      </c>
      <c r="AS53" s="79"/>
      <c r="AT53" s="79"/>
      <c r="AU53" s="79"/>
      <c r="AV53" s="79"/>
      <c r="AW53" s="79"/>
      <c r="AX53" s="79"/>
      <c r="AY53" s="79"/>
      <c r="AZ53" s="79"/>
      <c r="BA53">
        <v>16</v>
      </c>
      <c r="BB53" s="78" t="str">
        <f>REPLACE(INDEX(GroupVertices[Group],MATCH(Edges[[#This Row],[Vertex 1]],GroupVertices[Vertex],0)),1,1,"")</f>
        <v>4</v>
      </c>
      <c r="BC53" s="78" t="str">
        <f>REPLACE(INDEX(GroupVertices[Group],MATCH(Edges[[#This Row],[Vertex 2]],GroupVertices[Vertex],0)),1,1,"")</f>
        <v>4</v>
      </c>
      <c r="BD53" s="48">
        <v>0</v>
      </c>
      <c r="BE53" s="49">
        <v>0</v>
      </c>
      <c r="BF53" s="48">
        <v>0</v>
      </c>
      <c r="BG53" s="49">
        <v>0</v>
      </c>
      <c r="BH53" s="48">
        <v>0</v>
      </c>
      <c r="BI53" s="49">
        <v>0</v>
      </c>
      <c r="BJ53" s="48">
        <v>10</v>
      </c>
      <c r="BK53" s="49">
        <v>100</v>
      </c>
      <c r="BL53" s="48">
        <v>10</v>
      </c>
    </row>
    <row r="54" spans="1:64" ht="15">
      <c r="A54" s="64" t="s">
        <v>235</v>
      </c>
      <c r="B54" s="64" t="s">
        <v>235</v>
      </c>
      <c r="C54" s="65" t="s">
        <v>2039</v>
      </c>
      <c r="D54" s="66">
        <v>3</v>
      </c>
      <c r="E54" s="67" t="s">
        <v>136</v>
      </c>
      <c r="F54" s="68">
        <v>35</v>
      </c>
      <c r="G54" s="65"/>
      <c r="H54" s="69"/>
      <c r="I54" s="70"/>
      <c r="J54" s="70"/>
      <c r="K54" s="34" t="s">
        <v>65</v>
      </c>
      <c r="L54" s="77">
        <v>54</v>
      </c>
      <c r="M54" s="77"/>
      <c r="N54" s="72"/>
      <c r="O54" s="79" t="s">
        <v>176</v>
      </c>
      <c r="P54" s="81">
        <v>43427.78105324074</v>
      </c>
      <c r="Q54" s="79" t="s">
        <v>285</v>
      </c>
      <c r="R54" s="82" t="s">
        <v>424</v>
      </c>
      <c r="S54" s="79" t="s">
        <v>537</v>
      </c>
      <c r="T54" s="79"/>
      <c r="U54" s="82" t="s">
        <v>583</v>
      </c>
      <c r="V54" s="82" t="s">
        <v>583</v>
      </c>
      <c r="W54" s="81">
        <v>43427.78105324074</v>
      </c>
      <c r="X54" s="82" t="s">
        <v>653</v>
      </c>
      <c r="Y54" s="79"/>
      <c r="Z54" s="79"/>
      <c r="AA54" s="85" t="s">
        <v>808</v>
      </c>
      <c r="AB54" s="79"/>
      <c r="AC54" s="79" t="b">
        <v>0</v>
      </c>
      <c r="AD54" s="79">
        <v>0</v>
      </c>
      <c r="AE54" s="85" t="s">
        <v>924</v>
      </c>
      <c r="AF54" s="79" t="b">
        <v>0</v>
      </c>
      <c r="AG54" s="79" t="s">
        <v>926</v>
      </c>
      <c r="AH54" s="79"/>
      <c r="AI54" s="85" t="s">
        <v>924</v>
      </c>
      <c r="AJ54" s="79" t="b">
        <v>0</v>
      </c>
      <c r="AK54" s="79">
        <v>0</v>
      </c>
      <c r="AL54" s="85" t="s">
        <v>924</v>
      </c>
      <c r="AM54" s="79" t="s">
        <v>235</v>
      </c>
      <c r="AN54" s="79" t="b">
        <v>0</v>
      </c>
      <c r="AO54" s="85" t="s">
        <v>808</v>
      </c>
      <c r="AP54" s="79" t="s">
        <v>176</v>
      </c>
      <c r="AQ54" s="79">
        <v>0</v>
      </c>
      <c r="AR54" s="79">
        <v>0</v>
      </c>
      <c r="AS54" s="79"/>
      <c r="AT54" s="79"/>
      <c r="AU54" s="79"/>
      <c r="AV54" s="79"/>
      <c r="AW54" s="79"/>
      <c r="AX54" s="79"/>
      <c r="AY54" s="79"/>
      <c r="AZ54" s="79"/>
      <c r="BA54">
        <v>16</v>
      </c>
      <c r="BB54" s="78" t="str">
        <f>REPLACE(INDEX(GroupVertices[Group],MATCH(Edges[[#This Row],[Vertex 1]],GroupVertices[Vertex],0)),1,1,"")</f>
        <v>4</v>
      </c>
      <c r="BC54" s="78" t="str">
        <f>REPLACE(INDEX(GroupVertices[Group],MATCH(Edges[[#This Row],[Vertex 2]],GroupVertices[Vertex],0)),1,1,"")</f>
        <v>4</v>
      </c>
      <c r="BD54" s="48">
        <v>0</v>
      </c>
      <c r="BE54" s="49">
        <v>0</v>
      </c>
      <c r="BF54" s="48">
        <v>0</v>
      </c>
      <c r="BG54" s="49">
        <v>0</v>
      </c>
      <c r="BH54" s="48">
        <v>0</v>
      </c>
      <c r="BI54" s="49">
        <v>0</v>
      </c>
      <c r="BJ54" s="48">
        <v>11</v>
      </c>
      <c r="BK54" s="49">
        <v>100</v>
      </c>
      <c r="BL54" s="48">
        <v>11</v>
      </c>
    </row>
    <row r="55" spans="1:64" ht="15">
      <c r="A55" s="64" t="s">
        <v>235</v>
      </c>
      <c r="B55" s="64" t="s">
        <v>235</v>
      </c>
      <c r="C55" s="65" t="s">
        <v>2039</v>
      </c>
      <c r="D55" s="66">
        <v>3</v>
      </c>
      <c r="E55" s="67" t="s">
        <v>136</v>
      </c>
      <c r="F55" s="68">
        <v>35</v>
      </c>
      <c r="G55" s="65"/>
      <c r="H55" s="69"/>
      <c r="I55" s="70"/>
      <c r="J55" s="70"/>
      <c r="K55" s="34" t="s">
        <v>65</v>
      </c>
      <c r="L55" s="77">
        <v>55</v>
      </c>
      <c r="M55" s="77"/>
      <c r="N55" s="72"/>
      <c r="O55" s="79" t="s">
        <v>176</v>
      </c>
      <c r="P55" s="81">
        <v>43433.597962962966</v>
      </c>
      <c r="Q55" s="79" t="s">
        <v>286</v>
      </c>
      <c r="R55" s="82" t="s">
        <v>425</v>
      </c>
      <c r="S55" s="79" t="s">
        <v>537</v>
      </c>
      <c r="T55" s="79"/>
      <c r="U55" s="82" t="s">
        <v>584</v>
      </c>
      <c r="V55" s="82" t="s">
        <v>584</v>
      </c>
      <c r="W55" s="81">
        <v>43433.597962962966</v>
      </c>
      <c r="X55" s="82" t="s">
        <v>654</v>
      </c>
      <c r="Y55" s="79"/>
      <c r="Z55" s="79"/>
      <c r="AA55" s="85" t="s">
        <v>809</v>
      </c>
      <c r="AB55" s="79"/>
      <c r="AC55" s="79" t="b">
        <v>0</v>
      </c>
      <c r="AD55" s="79">
        <v>0</v>
      </c>
      <c r="AE55" s="85" t="s">
        <v>924</v>
      </c>
      <c r="AF55" s="79" t="b">
        <v>0</v>
      </c>
      <c r="AG55" s="79" t="s">
        <v>926</v>
      </c>
      <c r="AH55" s="79"/>
      <c r="AI55" s="85" t="s">
        <v>924</v>
      </c>
      <c r="AJ55" s="79" t="b">
        <v>0</v>
      </c>
      <c r="AK55" s="79">
        <v>0</v>
      </c>
      <c r="AL55" s="85" t="s">
        <v>924</v>
      </c>
      <c r="AM55" s="79" t="s">
        <v>235</v>
      </c>
      <c r="AN55" s="79" t="b">
        <v>0</v>
      </c>
      <c r="AO55" s="85" t="s">
        <v>809</v>
      </c>
      <c r="AP55" s="79" t="s">
        <v>176</v>
      </c>
      <c r="AQ55" s="79">
        <v>0</v>
      </c>
      <c r="AR55" s="79">
        <v>0</v>
      </c>
      <c r="AS55" s="79"/>
      <c r="AT55" s="79"/>
      <c r="AU55" s="79"/>
      <c r="AV55" s="79"/>
      <c r="AW55" s="79"/>
      <c r="AX55" s="79"/>
      <c r="AY55" s="79"/>
      <c r="AZ55" s="79"/>
      <c r="BA55">
        <v>16</v>
      </c>
      <c r="BB55" s="78" t="str">
        <f>REPLACE(INDEX(GroupVertices[Group],MATCH(Edges[[#This Row],[Vertex 1]],GroupVertices[Vertex],0)),1,1,"")</f>
        <v>4</v>
      </c>
      <c r="BC55" s="78" t="str">
        <f>REPLACE(INDEX(GroupVertices[Group],MATCH(Edges[[#This Row],[Vertex 2]],GroupVertices[Vertex],0)),1,1,"")</f>
        <v>4</v>
      </c>
      <c r="BD55" s="48">
        <v>0</v>
      </c>
      <c r="BE55" s="49">
        <v>0</v>
      </c>
      <c r="BF55" s="48">
        <v>0</v>
      </c>
      <c r="BG55" s="49">
        <v>0</v>
      </c>
      <c r="BH55" s="48">
        <v>0</v>
      </c>
      <c r="BI55" s="49">
        <v>0</v>
      </c>
      <c r="BJ55" s="48">
        <v>10</v>
      </c>
      <c r="BK55" s="49">
        <v>100</v>
      </c>
      <c r="BL55" s="48">
        <v>10</v>
      </c>
    </row>
    <row r="56" spans="1:64" ht="15">
      <c r="A56" s="64" t="s">
        <v>235</v>
      </c>
      <c r="B56" s="64" t="s">
        <v>235</v>
      </c>
      <c r="C56" s="65" t="s">
        <v>2039</v>
      </c>
      <c r="D56" s="66">
        <v>3</v>
      </c>
      <c r="E56" s="67" t="s">
        <v>136</v>
      </c>
      <c r="F56" s="68">
        <v>35</v>
      </c>
      <c r="G56" s="65"/>
      <c r="H56" s="69"/>
      <c r="I56" s="70"/>
      <c r="J56" s="70"/>
      <c r="K56" s="34" t="s">
        <v>65</v>
      </c>
      <c r="L56" s="77">
        <v>56</v>
      </c>
      <c r="M56" s="77"/>
      <c r="N56" s="72"/>
      <c r="O56" s="79" t="s">
        <v>176</v>
      </c>
      <c r="P56" s="81">
        <v>43435.30237268518</v>
      </c>
      <c r="Q56" s="79" t="s">
        <v>287</v>
      </c>
      <c r="R56" s="82" t="s">
        <v>426</v>
      </c>
      <c r="S56" s="79" t="s">
        <v>537</v>
      </c>
      <c r="T56" s="79"/>
      <c r="U56" s="82" t="s">
        <v>585</v>
      </c>
      <c r="V56" s="82" t="s">
        <v>585</v>
      </c>
      <c r="W56" s="81">
        <v>43435.30237268518</v>
      </c>
      <c r="X56" s="82" t="s">
        <v>655</v>
      </c>
      <c r="Y56" s="79"/>
      <c r="Z56" s="79"/>
      <c r="AA56" s="85" t="s">
        <v>810</v>
      </c>
      <c r="AB56" s="79"/>
      <c r="AC56" s="79" t="b">
        <v>0</v>
      </c>
      <c r="AD56" s="79">
        <v>0</v>
      </c>
      <c r="AE56" s="85" t="s">
        <v>924</v>
      </c>
      <c r="AF56" s="79" t="b">
        <v>0</v>
      </c>
      <c r="AG56" s="79" t="s">
        <v>926</v>
      </c>
      <c r="AH56" s="79"/>
      <c r="AI56" s="85" t="s">
        <v>924</v>
      </c>
      <c r="AJ56" s="79" t="b">
        <v>0</v>
      </c>
      <c r="AK56" s="79">
        <v>0</v>
      </c>
      <c r="AL56" s="85" t="s">
        <v>924</v>
      </c>
      <c r="AM56" s="79" t="s">
        <v>235</v>
      </c>
      <c r="AN56" s="79" t="b">
        <v>0</v>
      </c>
      <c r="AO56" s="85" t="s">
        <v>810</v>
      </c>
      <c r="AP56" s="79" t="s">
        <v>176</v>
      </c>
      <c r="AQ56" s="79">
        <v>0</v>
      </c>
      <c r="AR56" s="79">
        <v>0</v>
      </c>
      <c r="AS56" s="79"/>
      <c r="AT56" s="79"/>
      <c r="AU56" s="79"/>
      <c r="AV56" s="79"/>
      <c r="AW56" s="79"/>
      <c r="AX56" s="79"/>
      <c r="AY56" s="79"/>
      <c r="AZ56" s="79"/>
      <c r="BA56">
        <v>16</v>
      </c>
      <c r="BB56" s="78" t="str">
        <f>REPLACE(INDEX(GroupVertices[Group],MATCH(Edges[[#This Row],[Vertex 1]],GroupVertices[Vertex],0)),1,1,"")</f>
        <v>4</v>
      </c>
      <c r="BC56" s="78" t="str">
        <f>REPLACE(INDEX(GroupVertices[Group],MATCH(Edges[[#This Row],[Vertex 2]],GroupVertices[Vertex],0)),1,1,"")</f>
        <v>4</v>
      </c>
      <c r="BD56" s="48">
        <v>0</v>
      </c>
      <c r="BE56" s="49">
        <v>0</v>
      </c>
      <c r="BF56" s="48">
        <v>0</v>
      </c>
      <c r="BG56" s="49">
        <v>0</v>
      </c>
      <c r="BH56" s="48">
        <v>0</v>
      </c>
      <c r="BI56" s="49">
        <v>0</v>
      </c>
      <c r="BJ56" s="48">
        <v>12</v>
      </c>
      <c r="BK56" s="49">
        <v>100</v>
      </c>
      <c r="BL56" s="48">
        <v>12</v>
      </c>
    </row>
    <row r="57" spans="1:64" ht="15">
      <c r="A57" s="64" t="s">
        <v>235</v>
      </c>
      <c r="B57" s="64" t="s">
        <v>235</v>
      </c>
      <c r="C57" s="65" t="s">
        <v>2039</v>
      </c>
      <c r="D57" s="66">
        <v>3</v>
      </c>
      <c r="E57" s="67" t="s">
        <v>136</v>
      </c>
      <c r="F57" s="68">
        <v>35</v>
      </c>
      <c r="G57" s="65"/>
      <c r="H57" s="69"/>
      <c r="I57" s="70"/>
      <c r="J57" s="70"/>
      <c r="K57" s="34" t="s">
        <v>65</v>
      </c>
      <c r="L57" s="77">
        <v>57</v>
      </c>
      <c r="M57" s="77"/>
      <c r="N57" s="72"/>
      <c r="O57" s="79" t="s">
        <v>176</v>
      </c>
      <c r="P57" s="81">
        <v>43438.40675925926</v>
      </c>
      <c r="Q57" s="79" t="s">
        <v>288</v>
      </c>
      <c r="R57" s="82" t="s">
        <v>427</v>
      </c>
      <c r="S57" s="79" t="s">
        <v>537</v>
      </c>
      <c r="T57" s="79"/>
      <c r="U57" s="82" t="s">
        <v>586</v>
      </c>
      <c r="V57" s="82" t="s">
        <v>586</v>
      </c>
      <c r="W57" s="81">
        <v>43438.40675925926</v>
      </c>
      <c r="X57" s="82" t="s">
        <v>656</v>
      </c>
      <c r="Y57" s="79"/>
      <c r="Z57" s="79"/>
      <c r="AA57" s="85" t="s">
        <v>811</v>
      </c>
      <c r="AB57" s="79"/>
      <c r="AC57" s="79" t="b">
        <v>0</v>
      </c>
      <c r="AD57" s="79">
        <v>0</v>
      </c>
      <c r="AE57" s="85" t="s">
        <v>924</v>
      </c>
      <c r="AF57" s="79" t="b">
        <v>0</v>
      </c>
      <c r="AG57" s="79" t="s">
        <v>926</v>
      </c>
      <c r="AH57" s="79"/>
      <c r="AI57" s="85" t="s">
        <v>924</v>
      </c>
      <c r="AJ57" s="79" t="b">
        <v>0</v>
      </c>
      <c r="AK57" s="79">
        <v>0</v>
      </c>
      <c r="AL57" s="85" t="s">
        <v>924</v>
      </c>
      <c r="AM57" s="79" t="s">
        <v>235</v>
      </c>
      <c r="AN57" s="79" t="b">
        <v>0</v>
      </c>
      <c r="AO57" s="85" t="s">
        <v>811</v>
      </c>
      <c r="AP57" s="79" t="s">
        <v>176</v>
      </c>
      <c r="AQ57" s="79">
        <v>0</v>
      </c>
      <c r="AR57" s="79">
        <v>0</v>
      </c>
      <c r="AS57" s="79"/>
      <c r="AT57" s="79"/>
      <c r="AU57" s="79"/>
      <c r="AV57" s="79"/>
      <c r="AW57" s="79"/>
      <c r="AX57" s="79"/>
      <c r="AY57" s="79"/>
      <c r="AZ57" s="79"/>
      <c r="BA57">
        <v>16</v>
      </c>
      <c r="BB57" s="78" t="str">
        <f>REPLACE(INDEX(GroupVertices[Group],MATCH(Edges[[#This Row],[Vertex 1]],GroupVertices[Vertex],0)),1,1,"")</f>
        <v>4</v>
      </c>
      <c r="BC57" s="78" t="str">
        <f>REPLACE(INDEX(GroupVertices[Group],MATCH(Edges[[#This Row],[Vertex 2]],GroupVertices[Vertex],0)),1,1,"")</f>
        <v>4</v>
      </c>
      <c r="BD57" s="48">
        <v>0</v>
      </c>
      <c r="BE57" s="49">
        <v>0</v>
      </c>
      <c r="BF57" s="48">
        <v>0</v>
      </c>
      <c r="BG57" s="49">
        <v>0</v>
      </c>
      <c r="BH57" s="48">
        <v>0</v>
      </c>
      <c r="BI57" s="49">
        <v>0</v>
      </c>
      <c r="BJ57" s="48">
        <v>14</v>
      </c>
      <c r="BK57" s="49">
        <v>100</v>
      </c>
      <c r="BL57" s="48">
        <v>14</v>
      </c>
    </row>
    <row r="58" spans="1:64" ht="15">
      <c r="A58" s="64" t="s">
        <v>235</v>
      </c>
      <c r="B58" s="64" t="s">
        <v>235</v>
      </c>
      <c r="C58" s="65" t="s">
        <v>2039</v>
      </c>
      <c r="D58" s="66">
        <v>3</v>
      </c>
      <c r="E58" s="67" t="s">
        <v>136</v>
      </c>
      <c r="F58" s="68">
        <v>35</v>
      </c>
      <c r="G58" s="65"/>
      <c r="H58" s="69"/>
      <c r="I58" s="70"/>
      <c r="J58" s="70"/>
      <c r="K58" s="34" t="s">
        <v>65</v>
      </c>
      <c r="L58" s="77">
        <v>58</v>
      </c>
      <c r="M58" s="77"/>
      <c r="N58" s="72"/>
      <c r="O58" s="79" t="s">
        <v>176</v>
      </c>
      <c r="P58" s="81">
        <v>43441.84113425926</v>
      </c>
      <c r="Q58" s="79" t="s">
        <v>289</v>
      </c>
      <c r="R58" s="82" t="s">
        <v>408</v>
      </c>
      <c r="S58" s="79" t="s">
        <v>537</v>
      </c>
      <c r="T58" s="79"/>
      <c r="U58" s="82" t="s">
        <v>576</v>
      </c>
      <c r="V58" s="82" t="s">
        <v>576</v>
      </c>
      <c r="W58" s="81">
        <v>43441.84113425926</v>
      </c>
      <c r="X58" s="82" t="s">
        <v>657</v>
      </c>
      <c r="Y58" s="79"/>
      <c r="Z58" s="79"/>
      <c r="AA58" s="85" t="s">
        <v>812</v>
      </c>
      <c r="AB58" s="79"/>
      <c r="AC58" s="79" t="b">
        <v>0</v>
      </c>
      <c r="AD58" s="79">
        <v>3</v>
      </c>
      <c r="AE58" s="85" t="s">
        <v>924</v>
      </c>
      <c r="AF58" s="79" t="b">
        <v>0</v>
      </c>
      <c r="AG58" s="79" t="s">
        <v>926</v>
      </c>
      <c r="AH58" s="79"/>
      <c r="AI58" s="85" t="s">
        <v>924</v>
      </c>
      <c r="AJ58" s="79" t="b">
        <v>0</v>
      </c>
      <c r="AK58" s="79">
        <v>1</v>
      </c>
      <c r="AL58" s="85" t="s">
        <v>924</v>
      </c>
      <c r="AM58" s="79" t="s">
        <v>235</v>
      </c>
      <c r="AN58" s="79" t="b">
        <v>0</v>
      </c>
      <c r="AO58" s="85" t="s">
        <v>812</v>
      </c>
      <c r="AP58" s="79" t="s">
        <v>176</v>
      </c>
      <c r="AQ58" s="79">
        <v>0</v>
      </c>
      <c r="AR58" s="79">
        <v>0</v>
      </c>
      <c r="AS58" s="79"/>
      <c r="AT58" s="79"/>
      <c r="AU58" s="79"/>
      <c r="AV58" s="79"/>
      <c r="AW58" s="79"/>
      <c r="AX58" s="79"/>
      <c r="AY58" s="79"/>
      <c r="AZ58" s="79"/>
      <c r="BA58">
        <v>16</v>
      </c>
      <c r="BB58" s="78" t="str">
        <f>REPLACE(INDEX(GroupVertices[Group],MATCH(Edges[[#This Row],[Vertex 1]],GroupVertices[Vertex],0)),1,1,"")</f>
        <v>4</v>
      </c>
      <c r="BC58" s="78" t="str">
        <f>REPLACE(INDEX(GroupVertices[Group],MATCH(Edges[[#This Row],[Vertex 2]],GroupVertices[Vertex],0)),1,1,"")</f>
        <v>4</v>
      </c>
      <c r="BD58" s="48">
        <v>0</v>
      </c>
      <c r="BE58" s="49">
        <v>0</v>
      </c>
      <c r="BF58" s="48">
        <v>0</v>
      </c>
      <c r="BG58" s="49">
        <v>0</v>
      </c>
      <c r="BH58" s="48">
        <v>0</v>
      </c>
      <c r="BI58" s="49">
        <v>0</v>
      </c>
      <c r="BJ58" s="48">
        <v>13</v>
      </c>
      <c r="BK58" s="49">
        <v>100</v>
      </c>
      <c r="BL58" s="48">
        <v>13</v>
      </c>
    </row>
    <row r="59" spans="1:64" ht="15">
      <c r="A59" s="64" t="s">
        <v>235</v>
      </c>
      <c r="B59" s="64" t="s">
        <v>235</v>
      </c>
      <c r="C59" s="65" t="s">
        <v>2039</v>
      </c>
      <c r="D59" s="66">
        <v>3</v>
      </c>
      <c r="E59" s="67" t="s">
        <v>136</v>
      </c>
      <c r="F59" s="68">
        <v>35</v>
      </c>
      <c r="G59" s="65"/>
      <c r="H59" s="69"/>
      <c r="I59" s="70"/>
      <c r="J59" s="70"/>
      <c r="K59" s="34" t="s">
        <v>65</v>
      </c>
      <c r="L59" s="77">
        <v>59</v>
      </c>
      <c r="M59" s="77"/>
      <c r="N59" s="72"/>
      <c r="O59" s="79" t="s">
        <v>176</v>
      </c>
      <c r="P59" s="81">
        <v>43447.564305555556</v>
      </c>
      <c r="Q59" s="79" t="s">
        <v>290</v>
      </c>
      <c r="R59" s="82" t="s">
        <v>428</v>
      </c>
      <c r="S59" s="79" t="s">
        <v>537</v>
      </c>
      <c r="T59" s="79"/>
      <c r="U59" s="82" t="s">
        <v>587</v>
      </c>
      <c r="V59" s="82" t="s">
        <v>587</v>
      </c>
      <c r="W59" s="81">
        <v>43447.564305555556</v>
      </c>
      <c r="X59" s="82" t="s">
        <v>658</v>
      </c>
      <c r="Y59" s="79"/>
      <c r="Z59" s="79"/>
      <c r="AA59" s="85" t="s">
        <v>813</v>
      </c>
      <c r="AB59" s="79"/>
      <c r="AC59" s="79" t="b">
        <v>0</v>
      </c>
      <c r="AD59" s="79">
        <v>0</v>
      </c>
      <c r="AE59" s="85" t="s">
        <v>924</v>
      </c>
      <c r="AF59" s="79" t="b">
        <v>0</v>
      </c>
      <c r="AG59" s="79" t="s">
        <v>926</v>
      </c>
      <c r="AH59" s="79"/>
      <c r="AI59" s="85" t="s">
        <v>924</v>
      </c>
      <c r="AJ59" s="79" t="b">
        <v>0</v>
      </c>
      <c r="AK59" s="79">
        <v>0</v>
      </c>
      <c r="AL59" s="85" t="s">
        <v>924</v>
      </c>
      <c r="AM59" s="79" t="s">
        <v>235</v>
      </c>
      <c r="AN59" s="79" t="b">
        <v>0</v>
      </c>
      <c r="AO59" s="85" t="s">
        <v>813</v>
      </c>
      <c r="AP59" s="79" t="s">
        <v>176</v>
      </c>
      <c r="AQ59" s="79">
        <v>0</v>
      </c>
      <c r="AR59" s="79">
        <v>0</v>
      </c>
      <c r="AS59" s="79"/>
      <c r="AT59" s="79"/>
      <c r="AU59" s="79"/>
      <c r="AV59" s="79"/>
      <c r="AW59" s="79"/>
      <c r="AX59" s="79"/>
      <c r="AY59" s="79"/>
      <c r="AZ59" s="79"/>
      <c r="BA59">
        <v>16</v>
      </c>
      <c r="BB59" s="78" t="str">
        <f>REPLACE(INDEX(GroupVertices[Group],MATCH(Edges[[#This Row],[Vertex 1]],GroupVertices[Vertex],0)),1,1,"")</f>
        <v>4</v>
      </c>
      <c r="BC59" s="78" t="str">
        <f>REPLACE(INDEX(GroupVertices[Group],MATCH(Edges[[#This Row],[Vertex 2]],GroupVertices[Vertex],0)),1,1,"")</f>
        <v>4</v>
      </c>
      <c r="BD59" s="48">
        <v>0</v>
      </c>
      <c r="BE59" s="49">
        <v>0</v>
      </c>
      <c r="BF59" s="48">
        <v>0</v>
      </c>
      <c r="BG59" s="49">
        <v>0</v>
      </c>
      <c r="BH59" s="48">
        <v>0</v>
      </c>
      <c r="BI59" s="49">
        <v>0</v>
      </c>
      <c r="BJ59" s="48">
        <v>13</v>
      </c>
      <c r="BK59" s="49">
        <v>100</v>
      </c>
      <c r="BL59" s="48">
        <v>13</v>
      </c>
    </row>
    <row r="60" spans="1:64" ht="15">
      <c r="A60" s="64" t="s">
        <v>235</v>
      </c>
      <c r="B60" s="64" t="s">
        <v>235</v>
      </c>
      <c r="C60" s="65" t="s">
        <v>2039</v>
      </c>
      <c r="D60" s="66">
        <v>3</v>
      </c>
      <c r="E60" s="67" t="s">
        <v>136</v>
      </c>
      <c r="F60" s="68">
        <v>35</v>
      </c>
      <c r="G60" s="65"/>
      <c r="H60" s="69"/>
      <c r="I60" s="70"/>
      <c r="J60" s="70"/>
      <c r="K60" s="34" t="s">
        <v>65</v>
      </c>
      <c r="L60" s="77">
        <v>60</v>
      </c>
      <c r="M60" s="77"/>
      <c r="N60" s="72"/>
      <c r="O60" s="79" t="s">
        <v>176</v>
      </c>
      <c r="P60" s="81">
        <v>43450.50614583334</v>
      </c>
      <c r="Q60" s="79" t="s">
        <v>291</v>
      </c>
      <c r="R60" s="82" t="s">
        <v>429</v>
      </c>
      <c r="S60" s="79" t="s">
        <v>537</v>
      </c>
      <c r="T60" s="79"/>
      <c r="U60" s="82" t="s">
        <v>588</v>
      </c>
      <c r="V60" s="82" t="s">
        <v>588</v>
      </c>
      <c r="W60" s="81">
        <v>43450.50614583334</v>
      </c>
      <c r="X60" s="82" t="s">
        <v>659</v>
      </c>
      <c r="Y60" s="79"/>
      <c r="Z60" s="79"/>
      <c r="AA60" s="85" t="s">
        <v>814</v>
      </c>
      <c r="AB60" s="79"/>
      <c r="AC60" s="79" t="b">
        <v>0</v>
      </c>
      <c r="AD60" s="79">
        <v>0</v>
      </c>
      <c r="AE60" s="85" t="s">
        <v>924</v>
      </c>
      <c r="AF60" s="79" t="b">
        <v>0</v>
      </c>
      <c r="AG60" s="79" t="s">
        <v>926</v>
      </c>
      <c r="AH60" s="79"/>
      <c r="AI60" s="85" t="s">
        <v>924</v>
      </c>
      <c r="AJ60" s="79" t="b">
        <v>0</v>
      </c>
      <c r="AK60" s="79">
        <v>0</v>
      </c>
      <c r="AL60" s="85" t="s">
        <v>924</v>
      </c>
      <c r="AM60" s="79" t="s">
        <v>235</v>
      </c>
      <c r="AN60" s="79" t="b">
        <v>0</v>
      </c>
      <c r="AO60" s="85" t="s">
        <v>814</v>
      </c>
      <c r="AP60" s="79" t="s">
        <v>176</v>
      </c>
      <c r="AQ60" s="79">
        <v>0</v>
      </c>
      <c r="AR60" s="79">
        <v>0</v>
      </c>
      <c r="AS60" s="79"/>
      <c r="AT60" s="79"/>
      <c r="AU60" s="79"/>
      <c r="AV60" s="79"/>
      <c r="AW60" s="79"/>
      <c r="AX60" s="79"/>
      <c r="AY60" s="79"/>
      <c r="AZ60" s="79"/>
      <c r="BA60">
        <v>16</v>
      </c>
      <c r="BB60" s="78" t="str">
        <f>REPLACE(INDEX(GroupVertices[Group],MATCH(Edges[[#This Row],[Vertex 1]],GroupVertices[Vertex],0)),1,1,"")</f>
        <v>4</v>
      </c>
      <c r="BC60" s="78" t="str">
        <f>REPLACE(INDEX(GroupVertices[Group],MATCH(Edges[[#This Row],[Vertex 2]],GroupVertices[Vertex],0)),1,1,"")</f>
        <v>4</v>
      </c>
      <c r="BD60" s="48">
        <v>0</v>
      </c>
      <c r="BE60" s="49">
        <v>0</v>
      </c>
      <c r="BF60" s="48">
        <v>0</v>
      </c>
      <c r="BG60" s="49">
        <v>0</v>
      </c>
      <c r="BH60" s="48">
        <v>0</v>
      </c>
      <c r="BI60" s="49">
        <v>0</v>
      </c>
      <c r="BJ60" s="48">
        <v>9</v>
      </c>
      <c r="BK60" s="49">
        <v>100</v>
      </c>
      <c r="BL60" s="48">
        <v>9</v>
      </c>
    </row>
    <row r="61" spans="1:64" ht="15">
      <c r="A61" s="64" t="s">
        <v>235</v>
      </c>
      <c r="B61" s="64" t="s">
        <v>235</v>
      </c>
      <c r="C61" s="65" t="s">
        <v>2039</v>
      </c>
      <c r="D61" s="66">
        <v>3</v>
      </c>
      <c r="E61" s="67" t="s">
        <v>136</v>
      </c>
      <c r="F61" s="68">
        <v>35</v>
      </c>
      <c r="G61" s="65"/>
      <c r="H61" s="69"/>
      <c r="I61" s="70"/>
      <c r="J61" s="70"/>
      <c r="K61" s="34" t="s">
        <v>65</v>
      </c>
      <c r="L61" s="77">
        <v>61</v>
      </c>
      <c r="M61" s="77"/>
      <c r="N61" s="72"/>
      <c r="O61" s="79" t="s">
        <v>176</v>
      </c>
      <c r="P61" s="81">
        <v>43451.586539351854</v>
      </c>
      <c r="Q61" s="79" t="s">
        <v>292</v>
      </c>
      <c r="R61" s="82" t="s">
        <v>416</v>
      </c>
      <c r="S61" s="79" t="s">
        <v>537</v>
      </c>
      <c r="T61" s="79"/>
      <c r="U61" s="82" t="s">
        <v>577</v>
      </c>
      <c r="V61" s="82" t="s">
        <v>577</v>
      </c>
      <c r="W61" s="81">
        <v>43451.586539351854</v>
      </c>
      <c r="X61" s="82" t="s">
        <v>660</v>
      </c>
      <c r="Y61" s="79"/>
      <c r="Z61" s="79"/>
      <c r="AA61" s="85" t="s">
        <v>815</v>
      </c>
      <c r="AB61" s="79"/>
      <c r="AC61" s="79" t="b">
        <v>0</v>
      </c>
      <c r="AD61" s="79">
        <v>1</v>
      </c>
      <c r="AE61" s="85" t="s">
        <v>924</v>
      </c>
      <c r="AF61" s="79" t="b">
        <v>0</v>
      </c>
      <c r="AG61" s="79" t="s">
        <v>926</v>
      </c>
      <c r="AH61" s="79"/>
      <c r="AI61" s="85" t="s">
        <v>924</v>
      </c>
      <c r="AJ61" s="79" t="b">
        <v>0</v>
      </c>
      <c r="AK61" s="79">
        <v>1</v>
      </c>
      <c r="AL61" s="85" t="s">
        <v>924</v>
      </c>
      <c r="AM61" s="79" t="s">
        <v>235</v>
      </c>
      <c r="AN61" s="79" t="b">
        <v>0</v>
      </c>
      <c r="AO61" s="85" t="s">
        <v>815</v>
      </c>
      <c r="AP61" s="79" t="s">
        <v>176</v>
      </c>
      <c r="AQ61" s="79">
        <v>0</v>
      </c>
      <c r="AR61" s="79">
        <v>0</v>
      </c>
      <c r="AS61" s="79"/>
      <c r="AT61" s="79"/>
      <c r="AU61" s="79"/>
      <c r="AV61" s="79"/>
      <c r="AW61" s="79"/>
      <c r="AX61" s="79"/>
      <c r="AY61" s="79"/>
      <c r="AZ61" s="79"/>
      <c r="BA61">
        <v>16</v>
      </c>
      <c r="BB61" s="78" t="str">
        <f>REPLACE(INDEX(GroupVertices[Group],MATCH(Edges[[#This Row],[Vertex 1]],GroupVertices[Vertex],0)),1,1,"")</f>
        <v>4</v>
      </c>
      <c r="BC61" s="78" t="str">
        <f>REPLACE(INDEX(GroupVertices[Group],MATCH(Edges[[#This Row],[Vertex 2]],GroupVertices[Vertex],0)),1,1,"")</f>
        <v>4</v>
      </c>
      <c r="BD61" s="48">
        <v>0</v>
      </c>
      <c r="BE61" s="49">
        <v>0</v>
      </c>
      <c r="BF61" s="48">
        <v>0</v>
      </c>
      <c r="BG61" s="49">
        <v>0</v>
      </c>
      <c r="BH61" s="48">
        <v>0</v>
      </c>
      <c r="BI61" s="49">
        <v>0</v>
      </c>
      <c r="BJ61" s="48">
        <v>14</v>
      </c>
      <c r="BK61" s="49">
        <v>100</v>
      </c>
      <c r="BL61" s="48">
        <v>14</v>
      </c>
    </row>
    <row r="62" spans="1:64" ht="15">
      <c r="A62" s="64" t="s">
        <v>235</v>
      </c>
      <c r="B62" s="64" t="s">
        <v>235</v>
      </c>
      <c r="C62" s="65" t="s">
        <v>2039</v>
      </c>
      <c r="D62" s="66">
        <v>3</v>
      </c>
      <c r="E62" s="67" t="s">
        <v>136</v>
      </c>
      <c r="F62" s="68">
        <v>35</v>
      </c>
      <c r="G62" s="65"/>
      <c r="H62" s="69"/>
      <c r="I62" s="70"/>
      <c r="J62" s="70"/>
      <c r="K62" s="34" t="s">
        <v>65</v>
      </c>
      <c r="L62" s="77">
        <v>62</v>
      </c>
      <c r="M62" s="77"/>
      <c r="N62" s="72"/>
      <c r="O62" s="79" t="s">
        <v>176</v>
      </c>
      <c r="P62" s="81">
        <v>43452.422326388885</v>
      </c>
      <c r="Q62" s="79" t="s">
        <v>293</v>
      </c>
      <c r="R62" s="82" t="s">
        <v>430</v>
      </c>
      <c r="S62" s="79" t="s">
        <v>537</v>
      </c>
      <c r="T62" s="79"/>
      <c r="U62" s="82" t="s">
        <v>589</v>
      </c>
      <c r="V62" s="82" t="s">
        <v>589</v>
      </c>
      <c r="W62" s="81">
        <v>43452.422326388885</v>
      </c>
      <c r="X62" s="82" t="s">
        <v>661</v>
      </c>
      <c r="Y62" s="79"/>
      <c r="Z62" s="79"/>
      <c r="AA62" s="85" t="s">
        <v>816</v>
      </c>
      <c r="AB62" s="79"/>
      <c r="AC62" s="79" t="b">
        <v>0</v>
      </c>
      <c r="AD62" s="79">
        <v>0</v>
      </c>
      <c r="AE62" s="85" t="s">
        <v>924</v>
      </c>
      <c r="AF62" s="79" t="b">
        <v>0</v>
      </c>
      <c r="AG62" s="79" t="s">
        <v>926</v>
      </c>
      <c r="AH62" s="79"/>
      <c r="AI62" s="85" t="s">
        <v>924</v>
      </c>
      <c r="AJ62" s="79" t="b">
        <v>0</v>
      </c>
      <c r="AK62" s="79">
        <v>0</v>
      </c>
      <c r="AL62" s="85" t="s">
        <v>924</v>
      </c>
      <c r="AM62" s="79" t="s">
        <v>235</v>
      </c>
      <c r="AN62" s="79" t="b">
        <v>0</v>
      </c>
      <c r="AO62" s="85" t="s">
        <v>816</v>
      </c>
      <c r="AP62" s="79" t="s">
        <v>176</v>
      </c>
      <c r="AQ62" s="79">
        <v>0</v>
      </c>
      <c r="AR62" s="79">
        <v>0</v>
      </c>
      <c r="AS62" s="79"/>
      <c r="AT62" s="79"/>
      <c r="AU62" s="79"/>
      <c r="AV62" s="79"/>
      <c r="AW62" s="79"/>
      <c r="AX62" s="79"/>
      <c r="AY62" s="79"/>
      <c r="AZ62" s="79"/>
      <c r="BA62">
        <v>16</v>
      </c>
      <c r="BB62" s="78" t="str">
        <f>REPLACE(INDEX(GroupVertices[Group],MATCH(Edges[[#This Row],[Vertex 1]],GroupVertices[Vertex],0)),1,1,"")</f>
        <v>4</v>
      </c>
      <c r="BC62" s="78" t="str">
        <f>REPLACE(INDEX(GroupVertices[Group],MATCH(Edges[[#This Row],[Vertex 2]],GroupVertices[Vertex],0)),1,1,"")</f>
        <v>4</v>
      </c>
      <c r="BD62" s="48">
        <v>0</v>
      </c>
      <c r="BE62" s="49">
        <v>0</v>
      </c>
      <c r="BF62" s="48">
        <v>0</v>
      </c>
      <c r="BG62" s="49">
        <v>0</v>
      </c>
      <c r="BH62" s="48">
        <v>0</v>
      </c>
      <c r="BI62" s="49">
        <v>0</v>
      </c>
      <c r="BJ62" s="48">
        <v>14</v>
      </c>
      <c r="BK62" s="49">
        <v>100</v>
      </c>
      <c r="BL62" s="48">
        <v>14</v>
      </c>
    </row>
    <row r="63" spans="1:64" ht="15">
      <c r="A63" s="64" t="s">
        <v>235</v>
      </c>
      <c r="B63" s="64" t="s">
        <v>235</v>
      </c>
      <c r="C63" s="65" t="s">
        <v>2039</v>
      </c>
      <c r="D63" s="66">
        <v>3</v>
      </c>
      <c r="E63" s="67" t="s">
        <v>136</v>
      </c>
      <c r="F63" s="68">
        <v>35</v>
      </c>
      <c r="G63" s="65"/>
      <c r="H63" s="69"/>
      <c r="I63" s="70"/>
      <c r="J63" s="70"/>
      <c r="K63" s="34" t="s">
        <v>65</v>
      </c>
      <c r="L63" s="77">
        <v>63</v>
      </c>
      <c r="M63" s="77"/>
      <c r="N63" s="72"/>
      <c r="O63" s="79" t="s">
        <v>176</v>
      </c>
      <c r="P63" s="81">
        <v>43468.33361111111</v>
      </c>
      <c r="Q63" s="79" t="s">
        <v>294</v>
      </c>
      <c r="R63" s="82" t="s">
        <v>431</v>
      </c>
      <c r="S63" s="79" t="s">
        <v>537</v>
      </c>
      <c r="T63" s="79"/>
      <c r="U63" s="82" t="s">
        <v>590</v>
      </c>
      <c r="V63" s="82" t="s">
        <v>590</v>
      </c>
      <c r="W63" s="81">
        <v>43468.33361111111</v>
      </c>
      <c r="X63" s="82" t="s">
        <v>662</v>
      </c>
      <c r="Y63" s="79"/>
      <c r="Z63" s="79"/>
      <c r="AA63" s="85" t="s">
        <v>817</v>
      </c>
      <c r="AB63" s="79"/>
      <c r="AC63" s="79" t="b">
        <v>0</v>
      </c>
      <c r="AD63" s="79">
        <v>0</v>
      </c>
      <c r="AE63" s="85" t="s">
        <v>924</v>
      </c>
      <c r="AF63" s="79" t="b">
        <v>0</v>
      </c>
      <c r="AG63" s="79" t="s">
        <v>926</v>
      </c>
      <c r="AH63" s="79"/>
      <c r="AI63" s="85" t="s">
        <v>924</v>
      </c>
      <c r="AJ63" s="79" t="b">
        <v>0</v>
      </c>
      <c r="AK63" s="79">
        <v>0</v>
      </c>
      <c r="AL63" s="85" t="s">
        <v>924</v>
      </c>
      <c r="AM63" s="79" t="s">
        <v>235</v>
      </c>
      <c r="AN63" s="79" t="b">
        <v>0</v>
      </c>
      <c r="AO63" s="85" t="s">
        <v>817</v>
      </c>
      <c r="AP63" s="79" t="s">
        <v>176</v>
      </c>
      <c r="AQ63" s="79">
        <v>0</v>
      </c>
      <c r="AR63" s="79">
        <v>0</v>
      </c>
      <c r="AS63" s="79"/>
      <c r="AT63" s="79"/>
      <c r="AU63" s="79"/>
      <c r="AV63" s="79"/>
      <c r="AW63" s="79"/>
      <c r="AX63" s="79"/>
      <c r="AY63" s="79"/>
      <c r="AZ63" s="79"/>
      <c r="BA63">
        <v>16</v>
      </c>
      <c r="BB63" s="78" t="str">
        <f>REPLACE(INDEX(GroupVertices[Group],MATCH(Edges[[#This Row],[Vertex 1]],GroupVertices[Vertex],0)),1,1,"")</f>
        <v>4</v>
      </c>
      <c r="BC63" s="78" t="str">
        <f>REPLACE(INDEX(GroupVertices[Group],MATCH(Edges[[#This Row],[Vertex 2]],GroupVertices[Vertex],0)),1,1,"")</f>
        <v>4</v>
      </c>
      <c r="BD63" s="48">
        <v>0</v>
      </c>
      <c r="BE63" s="49">
        <v>0</v>
      </c>
      <c r="BF63" s="48">
        <v>0</v>
      </c>
      <c r="BG63" s="49">
        <v>0</v>
      </c>
      <c r="BH63" s="48">
        <v>0</v>
      </c>
      <c r="BI63" s="49">
        <v>0</v>
      </c>
      <c r="BJ63" s="48">
        <v>10</v>
      </c>
      <c r="BK63" s="49">
        <v>100</v>
      </c>
      <c r="BL63" s="48">
        <v>10</v>
      </c>
    </row>
    <row r="64" spans="1:64" ht="15">
      <c r="A64" s="64" t="s">
        <v>235</v>
      </c>
      <c r="B64" s="64" t="s">
        <v>235</v>
      </c>
      <c r="C64" s="65" t="s">
        <v>2039</v>
      </c>
      <c r="D64" s="66">
        <v>3</v>
      </c>
      <c r="E64" s="67" t="s">
        <v>136</v>
      </c>
      <c r="F64" s="68">
        <v>35</v>
      </c>
      <c r="G64" s="65"/>
      <c r="H64" s="69"/>
      <c r="I64" s="70"/>
      <c r="J64" s="70"/>
      <c r="K64" s="34" t="s">
        <v>65</v>
      </c>
      <c r="L64" s="77">
        <v>64</v>
      </c>
      <c r="M64" s="77"/>
      <c r="N64" s="72"/>
      <c r="O64" s="79" t="s">
        <v>176</v>
      </c>
      <c r="P64" s="81">
        <v>43478.60359953704</v>
      </c>
      <c r="Q64" s="79" t="s">
        <v>295</v>
      </c>
      <c r="R64" s="82" t="s">
        <v>417</v>
      </c>
      <c r="S64" s="79" t="s">
        <v>537</v>
      </c>
      <c r="T64" s="79"/>
      <c r="U64" s="82" t="s">
        <v>578</v>
      </c>
      <c r="V64" s="82" t="s">
        <v>578</v>
      </c>
      <c r="W64" s="81">
        <v>43478.60359953704</v>
      </c>
      <c r="X64" s="82" t="s">
        <v>663</v>
      </c>
      <c r="Y64" s="79"/>
      <c r="Z64" s="79"/>
      <c r="AA64" s="85" t="s">
        <v>818</v>
      </c>
      <c r="AB64" s="79"/>
      <c r="AC64" s="79" t="b">
        <v>0</v>
      </c>
      <c r="AD64" s="79">
        <v>1</v>
      </c>
      <c r="AE64" s="85" t="s">
        <v>924</v>
      </c>
      <c r="AF64" s="79" t="b">
        <v>0</v>
      </c>
      <c r="AG64" s="79" t="s">
        <v>926</v>
      </c>
      <c r="AH64" s="79"/>
      <c r="AI64" s="85" t="s">
        <v>924</v>
      </c>
      <c r="AJ64" s="79" t="b">
        <v>0</v>
      </c>
      <c r="AK64" s="79">
        <v>1</v>
      </c>
      <c r="AL64" s="85" t="s">
        <v>924</v>
      </c>
      <c r="AM64" s="79" t="s">
        <v>235</v>
      </c>
      <c r="AN64" s="79" t="b">
        <v>0</v>
      </c>
      <c r="AO64" s="85" t="s">
        <v>818</v>
      </c>
      <c r="AP64" s="79" t="s">
        <v>176</v>
      </c>
      <c r="AQ64" s="79">
        <v>0</v>
      </c>
      <c r="AR64" s="79">
        <v>0</v>
      </c>
      <c r="AS64" s="79"/>
      <c r="AT64" s="79"/>
      <c r="AU64" s="79"/>
      <c r="AV64" s="79"/>
      <c r="AW64" s="79"/>
      <c r="AX64" s="79"/>
      <c r="AY64" s="79"/>
      <c r="AZ64" s="79"/>
      <c r="BA64">
        <v>16</v>
      </c>
      <c r="BB64" s="78" t="str">
        <f>REPLACE(INDEX(GroupVertices[Group],MATCH(Edges[[#This Row],[Vertex 1]],GroupVertices[Vertex],0)),1,1,"")</f>
        <v>4</v>
      </c>
      <c r="BC64" s="78" t="str">
        <f>REPLACE(INDEX(GroupVertices[Group],MATCH(Edges[[#This Row],[Vertex 2]],GroupVertices[Vertex],0)),1,1,"")</f>
        <v>4</v>
      </c>
      <c r="BD64" s="48">
        <v>0</v>
      </c>
      <c r="BE64" s="49">
        <v>0</v>
      </c>
      <c r="BF64" s="48">
        <v>0</v>
      </c>
      <c r="BG64" s="49">
        <v>0</v>
      </c>
      <c r="BH64" s="48">
        <v>0</v>
      </c>
      <c r="BI64" s="49">
        <v>0</v>
      </c>
      <c r="BJ64" s="48">
        <v>9</v>
      </c>
      <c r="BK64" s="49">
        <v>100</v>
      </c>
      <c r="BL64" s="48">
        <v>9</v>
      </c>
    </row>
    <row r="65" spans="1:64" ht="15">
      <c r="A65" s="64" t="s">
        <v>235</v>
      </c>
      <c r="B65" s="64" t="s">
        <v>235</v>
      </c>
      <c r="C65" s="65" t="s">
        <v>2039</v>
      </c>
      <c r="D65" s="66">
        <v>3</v>
      </c>
      <c r="E65" s="67" t="s">
        <v>136</v>
      </c>
      <c r="F65" s="68">
        <v>35</v>
      </c>
      <c r="G65" s="65"/>
      <c r="H65" s="69"/>
      <c r="I65" s="70"/>
      <c r="J65" s="70"/>
      <c r="K65" s="34" t="s">
        <v>65</v>
      </c>
      <c r="L65" s="77">
        <v>65</v>
      </c>
      <c r="M65" s="77"/>
      <c r="N65" s="72"/>
      <c r="O65" s="79" t="s">
        <v>176</v>
      </c>
      <c r="P65" s="81">
        <v>43479.62085648148</v>
      </c>
      <c r="Q65" s="79" t="s">
        <v>296</v>
      </c>
      <c r="R65" s="82" t="s">
        <v>432</v>
      </c>
      <c r="S65" s="79" t="s">
        <v>537</v>
      </c>
      <c r="T65" s="79"/>
      <c r="U65" s="82" t="s">
        <v>591</v>
      </c>
      <c r="V65" s="82" t="s">
        <v>591</v>
      </c>
      <c r="W65" s="81">
        <v>43479.62085648148</v>
      </c>
      <c r="X65" s="82" t="s">
        <v>664</v>
      </c>
      <c r="Y65" s="79"/>
      <c r="Z65" s="79"/>
      <c r="AA65" s="85" t="s">
        <v>819</v>
      </c>
      <c r="AB65" s="79"/>
      <c r="AC65" s="79" t="b">
        <v>0</v>
      </c>
      <c r="AD65" s="79">
        <v>1</v>
      </c>
      <c r="AE65" s="85" t="s">
        <v>924</v>
      </c>
      <c r="AF65" s="79" t="b">
        <v>0</v>
      </c>
      <c r="AG65" s="79" t="s">
        <v>926</v>
      </c>
      <c r="AH65" s="79"/>
      <c r="AI65" s="85" t="s">
        <v>924</v>
      </c>
      <c r="AJ65" s="79" t="b">
        <v>0</v>
      </c>
      <c r="AK65" s="79">
        <v>1</v>
      </c>
      <c r="AL65" s="85" t="s">
        <v>924</v>
      </c>
      <c r="AM65" s="79" t="s">
        <v>235</v>
      </c>
      <c r="AN65" s="79" t="b">
        <v>0</v>
      </c>
      <c r="AO65" s="85" t="s">
        <v>819</v>
      </c>
      <c r="AP65" s="79" t="s">
        <v>176</v>
      </c>
      <c r="AQ65" s="79">
        <v>0</v>
      </c>
      <c r="AR65" s="79">
        <v>0</v>
      </c>
      <c r="AS65" s="79"/>
      <c r="AT65" s="79"/>
      <c r="AU65" s="79"/>
      <c r="AV65" s="79"/>
      <c r="AW65" s="79"/>
      <c r="AX65" s="79"/>
      <c r="AY65" s="79"/>
      <c r="AZ65" s="79"/>
      <c r="BA65">
        <v>16</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13</v>
      </c>
      <c r="BK65" s="49">
        <v>100</v>
      </c>
      <c r="BL65" s="48">
        <v>13</v>
      </c>
    </row>
    <row r="66" spans="1:64" ht="15">
      <c r="A66" s="64" t="s">
        <v>236</v>
      </c>
      <c r="B66" s="64" t="s">
        <v>235</v>
      </c>
      <c r="C66" s="65" t="s">
        <v>2039</v>
      </c>
      <c r="D66" s="66">
        <v>3</v>
      </c>
      <c r="E66" s="67" t="s">
        <v>132</v>
      </c>
      <c r="F66" s="68">
        <v>35</v>
      </c>
      <c r="G66" s="65"/>
      <c r="H66" s="69"/>
      <c r="I66" s="70"/>
      <c r="J66" s="70"/>
      <c r="K66" s="34" t="s">
        <v>65</v>
      </c>
      <c r="L66" s="77">
        <v>66</v>
      </c>
      <c r="M66" s="77"/>
      <c r="N66" s="72"/>
      <c r="O66" s="79" t="s">
        <v>247</v>
      </c>
      <c r="P66" s="81">
        <v>43479.75730324074</v>
      </c>
      <c r="Q66" s="79" t="s">
        <v>297</v>
      </c>
      <c r="R66" s="82" t="s">
        <v>432</v>
      </c>
      <c r="S66" s="79" t="s">
        <v>537</v>
      </c>
      <c r="T66" s="79"/>
      <c r="U66" s="79"/>
      <c r="V66" s="82" t="s">
        <v>611</v>
      </c>
      <c r="W66" s="81">
        <v>43479.75730324074</v>
      </c>
      <c r="X66" s="82" t="s">
        <v>665</v>
      </c>
      <c r="Y66" s="79"/>
      <c r="Z66" s="79"/>
      <c r="AA66" s="85" t="s">
        <v>820</v>
      </c>
      <c r="AB66" s="79"/>
      <c r="AC66" s="79" t="b">
        <v>0</v>
      </c>
      <c r="AD66" s="79">
        <v>0</v>
      </c>
      <c r="AE66" s="85" t="s">
        <v>924</v>
      </c>
      <c r="AF66" s="79" t="b">
        <v>0</v>
      </c>
      <c r="AG66" s="79" t="s">
        <v>926</v>
      </c>
      <c r="AH66" s="79"/>
      <c r="AI66" s="85" t="s">
        <v>924</v>
      </c>
      <c r="AJ66" s="79" t="b">
        <v>0</v>
      </c>
      <c r="AK66" s="79">
        <v>1</v>
      </c>
      <c r="AL66" s="85" t="s">
        <v>819</v>
      </c>
      <c r="AM66" s="79" t="s">
        <v>932</v>
      </c>
      <c r="AN66" s="79" t="b">
        <v>0</v>
      </c>
      <c r="AO66" s="85" t="s">
        <v>819</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15</v>
      </c>
      <c r="BK66" s="49">
        <v>100</v>
      </c>
      <c r="BL66" s="48">
        <v>15</v>
      </c>
    </row>
    <row r="67" spans="1:64" ht="15">
      <c r="A67" s="64" t="s">
        <v>237</v>
      </c>
      <c r="B67" s="64" t="s">
        <v>237</v>
      </c>
      <c r="C67" s="65" t="s">
        <v>2039</v>
      </c>
      <c r="D67" s="66">
        <v>3</v>
      </c>
      <c r="E67" s="67" t="s">
        <v>136</v>
      </c>
      <c r="F67" s="68">
        <v>35</v>
      </c>
      <c r="G67" s="65"/>
      <c r="H67" s="69"/>
      <c r="I67" s="70"/>
      <c r="J67" s="70"/>
      <c r="K67" s="34" t="s">
        <v>65</v>
      </c>
      <c r="L67" s="77">
        <v>67</v>
      </c>
      <c r="M67" s="77"/>
      <c r="N67" s="72"/>
      <c r="O67" s="79" t="s">
        <v>176</v>
      </c>
      <c r="P67" s="81">
        <v>43440.7524537037</v>
      </c>
      <c r="Q67" s="79" t="s">
        <v>298</v>
      </c>
      <c r="R67" s="82" t="s">
        <v>433</v>
      </c>
      <c r="S67" s="79" t="s">
        <v>540</v>
      </c>
      <c r="T67" s="79" t="s">
        <v>547</v>
      </c>
      <c r="U67" s="82" t="s">
        <v>592</v>
      </c>
      <c r="V67" s="82" t="s">
        <v>592</v>
      </c>
      <c r="W67" s="81">
        <v>43440.7524537037</v>
      </c>
      <c r="X67" s="82" t="s">
        <v>666</v>
      </c>
      <c r="Y67" s="79"/>
      <c r="Z67" s="79"/>
      <c r="AA67" s="85" t="s">
        <v>821</v>
      </c>
      <c r="AB67" s="79"/>
      <c r="AC67" s="79" t="b">
        <v>0</v>
      </c>
      <c r="AD67" s="79">
        <v>0</v>
      </c>
      <c r="AE67" s="85" t="s">
        <v>924</v>
      </c>
      <c r="AF67" s="79" t="b">
        <v>0</v>
      </c>
      <c r="AG67" s="79" t="s">
        <v>926</v>
      </c>
      <c r="AH67" s="79"/>
      <c r="AI67" s="85" t="s">
        <v>924</v>
      </c>
      <c r="AJ67" s="79" t="b">
        <v>0</v>
      </c>
      <c r="AK67" s="79">
        <v>0</v>
      </c>
      <c r="AL67" s="85" t="s">
        <v>924</v>
      </c>
      <c r="AM67" s="79" t="s">
        <v>935</v>
      </c>
      <c r="AN67" s="79" t="b">
        <v>0</v>
      </c>
      <c r="AO67" s="85" t="s">
        <v>821</v>
      </c>
      <c r="AP67" s="79" t="s">
        <v>176</v>
      </c>
      <c r="AQ67" s="79">
        <v>0</v>
      </c>
      <c r="AR67" s="79">
        <v>0</v>
      </c>
      <c r="AS67" s="79"/>
      <c r="AT67" s="79"/>
      <c r="AU67" s="79"/>
      <c r="AV67" s="79"/>
      <c r="AW67" s="79"/>
      <c r="AX67" s="79"/>
      <c r="AY67" s="79"/>
      <c r="AZ67" s="79"/>
      <c r="BA67">
        <v>3</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6</v>
      </c>
      <c r="BK67" s="49">
        <v>100</v>
      </c>
      <c r="BL67" s="48">
        <v>6</v>
      </c>
    </row>
    <row r="68" spans="1:64" ht="15">
      <c r="A68" s="64" t="s">
        <v>237</v>
      </c>
      <c r="B68" s="64" t="s">
        <v>237</v>
      </c>
      <c r="C68" s="65" t="s">
        <v>2039</v>
      </c>
      <c r="D68" s="66">
        <v>3</v>
      </c>
      <c r="E68" s="67" t="s">
        <v>136</v>
      </c>
      <c r="F68" s="68">
        <v>35</v>
      </c>
      <c r="G68" s="65"/>
      <c r="H68" s="69"/>
      <c r="I68" s="70"/>
      <c r="J68" s="70"/>
      <c r="K68" s="34" t="s">
        <v>65</v>
      </c>
      <c r="L68" s="77">
        <v>68</v>
      </c>
      <c r="M68" s="77"/>
      <c r="N68" s="72"/>
      <c r="O68" s="79" t="s">
        <v>176</v>
      </c>
      <c r="P68" s="81">
        <v>43473.669386574074</v>
      </c>
      <c r="Q68" s="79" t="s">
        <v>299</v>
      </c>
      <c r="R68" s="82" t="s">
        <v>434</v>
      </c>
      <c r="S68" s="79" t="s">
        <v>540</v>
      </c>
      <c r="T68" s="79" t="s">
        <v>547</v>
      </c>
      <c r="U68" s="82" t="s">
        <v>593</v>
      </c>
      <c r="V68" s="82" t="s">
        <v>593</v>
      </c>
      <c r="W68" s="81">
        <v>43473.669386574074</v>
      </c>
      <c r="X68" s="82" t="s">
        <v>667</v>
      </c>
      <c r="Y68" s="79"/>
      <c r="Z68" s="79"/>
      <c r="AA68" s="85" t="s">
        <v>822</v>
      </c>
      <c r="AB68" s="79"/>
      <c r="AC68" s="79" t="b">
        <v>0</v>
      </c>
      <c r="AD68" s="79">
        <v>0</v>
      </c>
      <c r="AE68" s="85" t="s">
        <v>924</v>
      </c>
      <c r="AF68" s="79" t="b">
        <v>0</v>
      </c>
      <c r="AG68" s="79" t="s">
        <v>926</v>
      </c>
      <c r="AH68" s="79"/>
      <c r="AI68" s="85" t="s">
        <v>924</v>
      </c>
      <c r="AJ68" s="79" t="b">
        <v>0</v>
      </c>
      <c r="AK68" s="79">
        <v>0</v>
      </c>
      <c r="AL68" s="85" t="s">
        <v>924</v>
      </c>
      <c r="AM68" s="79" t="s">
        <v>935</v>
      </c>
      <c r="AN68" s="79" t="b">
        <v>0</v>
      </c>
      <c r="AO68" s="85" t="s">
        <v>822</v>
      </c>
      <c r="AP68" s="79" t="s">
        <v>176</v>
      </c>
      <c r="AQ68" s="79">
        <v>0</v>
      </c>
      <c r="AR68" s="79">
        <v>0</v>
      </c>
      <c r="AS68" s="79"/>
      <c r="AT68" s="79"/>
      <c r="AU68" s="79"/>
      <c r="AV68" s="79"/>
      <c r="AW68" s="79"/>
      <c r="AX68" s="79"/>
      <c r="AY68" s="79"/>
      <c r="AZ68" s="79"/>
      <c r="BA68">
        <v>3</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11</v>
      </c>
      <c r="BK68" s="49">
        <v>100</v>
      </c>
      <c r="BL68" s="48">
        <v>11</v>
      </c>
    </row>
    <row r="69" spans="1:64" ht="15">
      <c r="A69" s="64" t="s">
        <v>237</v>
      </c>
      <c r="B69" s="64" t="s">
        <v>237</v>
      </c>
      <c r="C69" s="65" t="s">
        <v>2039</v>
      </c>
      <c r="D69" s="66">
        <v>3</v>
      </c>
      <c r="E69" s="67" t="s">
        <v>136</v>
      </c>
      <c r="F69" s="68">
        <v>35</v>
      </c>
      <c r="G69" s="65"/>
      <c r="H69" s="69"/>
      <c r="I69" s="70"/>
      <c r="J69" s="70"/>
      <c r="K69" s="34" t="s">
        <v>65</v>
      </c>
      <c r="L69" s="77">
        <v>69</v>
      </c>
      <c r="M69" s="77"/>
      <c r="N69" s="72"/>
      <c r="O69" s="79" t="s">
        <v>176</v>
      </c>
      <c r="P69" s="81">
        <v>43481.5315162037</v>
      </c>
      <c r="Q69" s="79" t="s">
        <v>300</v>
      </c>
      <c r="R69" s="82" t="s">
        <v>435</v>
      </c>
      <c r="S69" s="79" t="s">
        <v>540</v>
      </c>
      <c r="T69" s="79" t="s">
        <v>547</v>
      </c>
      <c r="U69" s="82" t="s">
        <v>594</v>
      </c>
      <c r="V69" s="82" t="s">
        <v>594</v>
      </c>
      <c r="W69" s="81">
        <v>43481.5315162037</v>
      </c>
      <c r="X69" s="82" t="s">
        <v>668</v>
      </c>
      <c r="Y69" s="79"/>
      <c r="Z69" s="79"/>
      <c r="AA69" s="85" t="s">
        <v>823</v>
      </c>
      <c r="AB69" s="79"/>
      <c r="AC69" s="79" t="b">
        <v>0</v>
      </c>
      <c r="AD69" s="79">
        <v>0</v>
      </c>
      <c r="AE69" s="85" t="s">
        <v>924</v>
      </c>
      <c r="AF69" s="79" t="b">
        <v>0</v>
      </c>
      <c r="AG69" s="79" t="s">
        <v>926</v>
      </c>
      <c r="AH69" s="79"/>
      <c r="AI69" s="85" t="s">
        <v>924</v>
      </c>
      <c r="AJ69" s="79" t="b">
        <v>0</v>
      </c>
      <c r="AK69" s="79">
        <v>0</v>
      </c>
      <c r="AL69" s="85" t="s">
        <v>924</v>
      </c>
      <c r="AM69" s="79" t="s">
        <v>935</v>
      </c>
      <c r="AN69" s="79" t="b">
        <v>0</v>
      </c>
      <c r="AO69" s="85" t="s">
        <v>823</v>
      </c>
      <c r="AP69" s="79" t="s">
        <v>176</v>
      </c>
      <c r="AQ69" s="79">
        <v>0</v>
      </c>
      <c r="AR69" s="79">
        <v>0</v>
      </c>
      <c r="AS69" s="79"/>
      <c r="AT69" s="79"/>
      <c r="AU69" s="79"/>
      <c r="AV69" s="79"/>
      <c r="AW69" s="79"/>
      <c r="AX69" s="79"/>
      <c r="AY69" s="79"/>
      <c r="AZ69" s="79"/>
      <c r="BA69">
        <v>3</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13</v>
      </c>
      <c r="BK69" s="49">
        <v>100</v>
      </c>
      <c r="BL69" s="48">
        <v>13</v>
      </c>
    </row>
    <row r="70" spans="1:64" ht="15">
      <c r="A70" s="64" t="s">
        <v>238</v>
      </c>
      <c r="B70" s="64" t="s">
        <v>238</v>
      </c>
      <c r="C70" s="65" t="s">
        <v>2040</v>
      </c>
      <c r="D70" s="66">
        <v>10</v>
      </c>
      <c r="E70" s="67" t="s">
        <v>136</v>
      </c>
      <c r="F70" s="68">
        <v>12</v>
      </c>
      <c r="G70" s="65"/>
      <c r="H70" s="69"/>
      <c r="I70" s="70"/>
      <c r="J70" s="70"/>
      <c r="K70" s="34" t="s">
        <v>65</v>
      </c>
      <c r="L70" s="77">
        <v>70</v>
      </c>
      <c r="M70" s="77"/>
      <c r="N70" s="72"/>
      <c r="O70" s="79" t="s">
        <v>176</v>
      </c>
      <c r="P70" s="81">
        <v>43405.15021990741</v>
      </c>
      <c r="Q70" s="79" t="s">
        <v>301</v>
      </c>
      <c r="R70" s="82" t="s">
        <v>436</v>
      </c>
      <c r="S70" s="79" t="s">
        <v>541</v>
      </c>
      <c r="T70" s="79" t="s">
        <v>548</v>
      </c>
      <c r="U70" s="79"/>
      <c r="V70" s="82" t="s">
        <v>612</v>
      </c>
      <c r="W70" s="81">
        <v>43405.15021990741</v>
      </c>
      <c r="X70" s="82" t="s">
        <v>669</v>
      </c>
      <c r="Y70" s="79"/>
      <c r="Z70" s="79"/>
      <c r="AA70" s="85" t="s">
        <v>824</v>
      </c>
      <c r="AB70" s="79"/>
      <c r="AC70" s="79" t="b">
        <v>0</v>
      </c>
      <c r="AD70" s="79">
        <v>0</v>
      </c>
      <c r="AE70" s="85" t="s">
        <v>924</v>
      </c>
      <c r="AF70" s="79" t="b">
        <v>0</v>
      </c>
      <c r="AG70" s="79" t="s">
        <v>926</v>
      </c>
      <c r="AH70" s="79"/>
      <c r="AI70" s="85" t="s">
        <v>924</v>
      </c>
      <c r="AJ70" s="79" t="b">
        <v>0</v>
      </c>
      <c r="AK70" s="79">
        <v>0</v>
      </c>
      <c r="AL70" s="85" t="s">
        <v>924</v>
      </c>
      <c r="AM70" s="79" t="s">
        <v>936</v>
      </c>
      <c r="AN70" s="79" t="b">
        <v>0</v>
      </c>
      <c r="AO70" s="85" t="s">
        <v>824</v>
      </c>
      <c r="AP70" s="79" t="s">
        <v>176</v>
      </c>
      <c r="AQ70" s="79">
        <v>0</v>
      </c>
      <c r="AR70" s="79">
        <v>0</v>
      </c>
      <c r="AS70" s="79"/>
      <c r="AT70" s="79"/>
      <c r="AU70" s="79"/>
      <c r="AV70" s="79"/>
      <c r="AW70" s="79"/>
      <c r="AX70" s="79"/>
      <c r="AY70" s="79"/>
      <c r="AZ70" s="79"/>
      <c r="BA70">
        <v>99</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26</v>
      </c>
      <c r="BK70" s="49">
        <v>100</v>
      </c>
      <c r="BL70" s="48">
        <v>26</v>
      </c>
    </row>
    <row r="71" spans="1:64" ht="15">
      <c r="A71" s="64" t="s">
        <v>238</v>
      </c>
      <c r="B71" s="64" t="s">
        <v>238</v>
      </c>
      <c r="C71" s="65" t="s">
        <v>2040</v>
      </c>
      <c r="D71" s="66">
        <v>10</v>
      </c>
      <c r="E71" s="67" t="s">
        <v>136</v>
      </c>
      <c r="F71" s="68">
        <v>12</v>
      </c>
      <c r="G71" s="65"/>
      <c r="H71" s="69"/>
      <c r="I71" s="70"/>
      <c r="J71" s="70"/>
      <c r="K71" s="34" t="s">
        <v>65</v>
      </c>
      <c r="L71" s="77">
        <v>71</v>
      </c>
      <c r="M71" s="77"/>
      <c r="N71" s="72"/>
      <c r="O71" s="79" t="s">
        <v>176</v>
      </c>
      <c r="P71" s="81">
        <v>43405.54961805556</v>
      </c>
      <c r="Q71" s="79" t="s">
        <v>302</v>
      </c>
      <c r="R71" s="82" t="s">
        <v>437</v>
      </c>
      <c r="S71" s="79" t="s">
        <v>541</v>
      </c>
      <c r="T71" s="79"/>
      <c r="U71" s="79"/>
      <c r="V71" s="82" t="s">
        <v>612</v>
      </c>
      <c r="W71" s="81">
        <v>43405.54961805556</v>
      </c>
      <c r="X71" s="82" t="s">
        <v>670</v>
      </c>
      <c r="Y71" s="79"/>
      <c r="Z71" s="79"/>
      <c r="AA71" s="85" t="s">
        <v>825</v>
      </c>
      <c r="AB71" s="79"/>
      <c r="AC71" s="79" t="b">
        <v>0</v>
      </c>
      <c r="AD71" s="79">
        <v>0</v>
      </c>
      <c r="AE71" s="85" t="s">
        <v>924</v>
      </c>
      <c r="AF71" s="79" t="b">
        <v>0</v>
      </c>
      <c r="AG71" s="79" t="s">
        <v>926</v>
      </c>
      <c r="AH71" s="79"/>
      <c r="AI71" s="85" t="s">
        <v>924</v>
      </c>
      <c r="AJ71" s="79" t="b">
        <v>0</v>
      </c>
      <c r="AK71" s="79">
        <v>0</v>
      </c>
      <c r="AL71" s="85" t="s">
        <v>924</v>
      </c>
      <c r="AM71" s="79" t="s">
        <v>936</v>
      </c>
      <c r="AN71" s="79" t="b">
        <v>0</v>
      </c>
      <c r="AO71" s="85" t="s">
        <v>825</v>
      </c>
      <c r="AP71" s="79" t="s">
        <v>176</v>
      </c>
      <c r="AQ71" s="79">
        <v>0</v>
      </c>
      <c r="AR71" s="79">
        <v>0</v>
      </c>
      <c r="AS71" s="79"/>
      <c r="AT71" s="79"/>
      <c r="AU71" s="79"/>
      <c r="AV71" s="79"/>
      <c r="AW71" s="79"/>
      <c r="AX71" s="79"/>
      <c r="AY71" s="79"/>
      <c r="AZ71" s="79"/>
      <c r="BA71">
        <v>99</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26</v>
      </c>
      <c r="BK71" s="49">
        <v>100</v>
      </c>
      <c r="BL71" s="48">
        <v>26</v>
      </c>
    </row>
    <row r="72" spans="1:64" ht="15">
      <c r="A72" s="64" t="s">
        <v>238</v>
      </c>
      <c r="B72" s="64" t="s">
        <v>238</v>
      </c>
      <c r="C72" s="65" t="s">
        <v>2040</v>
      </c>
      <c r="D72" s="66">
        <v>10</v>
      </c>
      <c r="E72" s="67" t="s">
        <v>136</v>
      </c>
      <c r="F72" s="68">
        <v>12</v>
      </c>
      <c r="G72" s="65"/>
      <c r="H72" s="69"/>
      <c r="I72" s="70"/>
      <c r="J72" s="70"/>
      <c r="K72" s="34" t="s">
        <v>65</v>
      </c>
      <c r="L72" s="77">
        <v>72</v>
      </c>
      <c r="M72" s="77"/>
      <c r="N72" s="72"/>
      <c r="O72" s="79" t="s">
        <v>176</v>
      </c>
      <c r="P72" s="81">
        <v>43409.463368055556</v>
      </c>
      <c r="Q72" s="79" t="s">
        <v>303</v>
      </c>
      <c r="R72" s="82" t="s">
        <v>438</v>
      </c>
      <c r="S72" s="79" t="s">
        <v>541</v>
      </c>
      <c r="T72" s="79"/>
      <c r="U72" s="79"/>
      <c r="V72" s="82" t="s">
        <v>612</v>
      </c>
      <c r="W72" s="81">
        <v>43409.463368055556</v>
      </c>
      <c r="X72" s="82" t="s">
        <v>671</v>
      </c>
      <c r="Y72" s="79"/>
      <c r="Z72" s="79"/>
      <c r="AA72" s="85" t="s">
        <v>826</v>
      </c>
      <c r="AB72" s="79"/>
      <c r="AC72" s="79" t="b">
        <v>0</v>
      </c>
      <c r="AD72" s="79">
        <v>0</v>
      </c>
      <c r="AE72" s="85" t="s">
        <v>924</v>
      </c>
      <c r="AF72" s="79" t="b">
        <v>0</v>
      </c>
      <c r="AG72" s="79" t="s">
        <v>926</v>
      </c>
      <c r="AH72" s="79"/>
      <c r="AI72" s="85" t="s">
        <v>924</v>
      </c>
      <c r="AJ72" s="79" t="b">
        <v>0</v>
      </c>
      <c r="AK72" s="79">
        <v>0</v>
      </c>
      <c r="AL72" s="85" t="s">
        <v>924</v>
      </c>
      <c r="AM72" s="79" t="s">
        <v>936</v>
      </c>
      <c r="AN72" s="79" t="b">
        <v>0</v>
      </c>
      <c r="AO72" s="85" t="s">
        <v>826</v>
      </c>
      <c r="AP72" s="79" t="s">
        <v>176</v>
      </c>
      <c r="AQ72" s="79">
        <v>0</v>
      </c>
      <c r="AR72" s="79">
        <v>0</v>
      </c>
      <c r="AS72" s="79"/>
      <c r="AT72" s="79"/>
      <c r="AU72" s="79"/>
      <c r="AV72" s="79"/>
      <c r="AW72" s="79"/>
      <c r="AX72" s="79"/>
      <c r="AY72" s="79"/>
      <c r="AZ72" s="79"/>
      <c r="BA72">
        <v>99</v>
      </c>
      <c r="BB72" s="78" t="str">
        <f>REPLACE(INDEX(GroupVertices[Group],MATCH(Edges[[#This Row],[Vertex 1]],GroupVertices[Vertex],0)),1,1,"")</f>
        <v>1</v>
      </c>
      <c r="BC72" s="78" t="str">
        <f>REPLACE(INDEX(GroupVertices[Group],MATCH(Edges[[#This Row],[Vertex 2]],GroupVertices[Vertex],0)),1,1,"")</f>
        <v>1</v>
      </c>
      <c r="BD72" s="48">
        <v>0</v>
      </c>
      <c r="BE72" s="49">
        <v>0</v>
      </c>
      <c r="BF72" s="48">
        <v>1</v>
      </c>
      <c r="BG72" s="49">
        <v>3.7037037037037037</v>
      </c>
      <c r="BH72" s="48">
        <v>0</v>
      </c>
      <c r="BI72" s="49">
        <v>0</v>
      </c>
      <c r="BJ72" s="48">
        <v>26</v>
      </c>
      <c r="BK72" s="49">
        <v>96.29629629629629</v>
      </c>
      <c r="BL72" s="48">
        <v>27</v>
      </c>
    </row>
    <row r="73" spans="1:64" ht="15">
      <c r="A73" s="64" t="s">
        <v>238</v>
      </c>
      <c r="B73" s="64" t="s">
        <v>238</v>
      </c>
      <c r="C73" s="65" t="s">
        <v>2040</v>
      </c>
      <c r="D73" s="66">
        <v>10</v>
      </c>
      <c r="E73" s="67" t="s">
        <v>136</v>
      </c>
      <c r="F73" s="68">
        <v>12</v>
      </c>
      <c r="G73" s="65"/>
      <c r="H73" s="69"/>
      <c r="I73" s="70"/>
      <c r="J73" s="70"/>
      <c r="K73" s="34" t="s">
        <v>65</v>
      </c>
      <c r="L73" s="77">
        <v>73</v>
      </c>
      <c r="M73" s="77"/>
      <c r="N73" s="72"/>
      <c r="O73" s="79" t="s">
        <v>176</v>
      </c>
      <c r="P73" s="81">
        <v>43409.81072916667</v>
      </c>
      <c r="Q73" s="79" t="s">
        <v>304</v>
      </c>
      <c r="R73" s="82" t="s">
        <v>439</v>
      </c>
      <c r="S73" s="79" t="s">
        <v>541</v>
      </c>
      <c r="T73" s="79" t="s">
        <v>549</v>
      </c>
      <c r="U73" s="79"/>
      <c r="V73" s="82" t="s">
        <v>612</v>
      </c>
      <c r="W73" s="81">
        <v>43409.81072916667</v>
      </c>
      <c r="X73" s="82" t="s">
        <v>672</v>
      </c>
      <c r="Y73" s="79"/>
      <c r="Z73" s="79"/>
      <c r="AA73" s="85" t="s">
        <v>827</v>
      </c>
      <c r="AB73" s="79"/>
      <c r="AC73" s="79" t="b">
        <v>0</v>
      </c>
      <c r="AD73" s="79">
        <v>0</v>
      </c>
      <c r="AE73" s="85" t="s">
        <v>924</v>
      </c>
      <c r="AF73" s="79" t="b">
        <v>0</v>
      </c>
      <c r="AG73" s="79" t="s">
        <v>926</v>
      </c>
      <c r="AH73" s="79"/>
      <c r="AI73" s="85" t="s">
        <v>924</v>
      </c>
      <c r="AJ73" s="79" t="b">
        <v>0</v>
      </c>
      <c r="AK73" s="79">
        <v>0</v>
      </c>
      <c r="AL73" s="85" t="s">
        <v>924</v>
      </c>
      <c r="AM73" s="79" t="s">
        <v>936</v>
      </c>
      <c r="AN73" s="79" t="b">
        <v>0</v>
      </c>
      <c r="AO73" s="85" t="s">
        <v>827</v>
      </c>
      <c r="AP73" s="79" t="s">
        <v>176</v>
      </c>
      <c r="AQ73" s="79">
        <v>0</v>
      </c>
      <c r="AR73" s="79">
        <v>0</v>
      </c>
      <c r="AS73" s="79"/>
      <c r="AT73" s="79"/>
      <c r="AU73" s="79"/>
      <c r="AV73" s="79"/>
      <c r="AW73" s="79"/>
      <c r="AX73" s="79"/>
      <c r="AY73" s="79"/>
      <c r="AZ73" s="79"/>
      <c r="BA73">
        <v>99</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28</v>
      </c>
      <c r="BK73" s="49">
        <v>100</v>
      </c>
      <c r="BL73" s="48">
        <v>28</v>
      </c>
    </row>
    <row r="74" spans="1:64" ht="15">
      <c r="A74" s="64" t="s">
        <v>238</v>
      </c>
      <c r="B74" s="64" t="s">
        <v>238</v>
      </c>
      <c r="C74" s="65" t="s">
        <v>2040</v>
      </c>
      <c r="D74" s="66">
        <v>10</v>
      </c>
      <c r="E74" s="67" t="s">
        <v>136</v>
      </c>
      <c r="F74" s="68">
        <v>12</v>
      </c>
      <c r="G74" s="65"/>
      <c r="H74" s="69"/>
      <c r="I74" s="70"/>
      <c r="J74" s="70"/>
      <c r="K74" s="34" t="s">
        <v>65</v>
      </c>
      <c r="L74" s="77">
        <v>74</v>
      </c>
      <c r="M74" s="77"/>
      <c r="N74" s="72"/>
      <c r="O74" s="79" t="s">
        <v>176</v>
      </c>
      <c r="P74" s="81">
        <v>43410.46334490741</v>
      </c>
      <c r="Q74" s="79" t="s">
        <v>305</v>
      </c>
      <c r="R74" s="82" t="s">
        <v>440</v>
      </c>
      <c r="S74" s="79" t="s">
        <v>541</v>
      </c>
      <c r="T74" s="79"/>
      <c r="U74" s="79"/>
      <c r="V74" s="82" t="s">
        <v>612</v>
      </c>
      <c r="W74" s="81">
        <v>43410.46334490741</v>
      </c>
      <c r="X74" s="82" t="s">
        <v>673</v>
      </c>
      <c r="Y74" s="79"/>
      <c r="Z74" s="79"/>
      <c r="AA74" s="85" t="s">
        <v>828</v>
      </c>
      <c r="AB74" s="79"/>
      <c r="AC74" s="79" t="b">
        <v>0</v>
      </c>
      <c r="AD74" s="79">
        <v>0</v>
      </c>
      <c r="AE74" s="85" t="s">
        <v>924</v>
      </c>
      <c r="AF74" s="79" t="b">
        <v>0</v>
      </c>
      <c r="AG74" s="79" t="s">
        <v>926</v>
      </c>
      <c r="AH74" s="79"/>
      <c r="AI74" s="85" t="s">
        <v>924</v>
      </c>
      <c r="AJ74" s="79" t="b">
        <v>0</v>
      </c>
      <c r="AK74" s="79">
        <v>0</v>
      </c>
      <c r="AL74" s="85" t="s">
        <v>924</v>
      </c>
      <c r="AM74" s="79" t="s">
        <v>936</v>
      </c>
      <c r="AN74" s="79" t="b">
        <v>0</v>
      </c>
      <c r="AO74" s="85" t="s">
        <v>828</v>
      </c>
      <c r="AP74" s="79" t="s">
        <v>176</v>
      </c>
      <c r="AQ74" s="79">
        <v>0</v>
      </c>
      <c r="AR74" s="79">
        <v>0</v>
      </c>
      <c r="AS74" s="79"/>
      <c r="AT74" s="79"/>
      <c r="AU74" s="79"/>
      <c r="AV74" s="79"/>
      <c r="AW74" s="79"/>
      <c r="AX74" s="79"/>
      <c r="AY74" s="79"/>
      <c r="AZ74" s="79"/>
      <c r="BA74">
        <v>99</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24</v>
      </c>
      <c r="BK74" s="49">
        <v>100</v>
      </c>
      <c r="BL74" s="48">
        <v>24</v>
      </c>
    </row>
    <row r="75" spans="1:64" ht="15">
      <c r="A75" s="64" t="s">
        <v>238</v>
      </c>
      <c r="B75" s="64" t="s">
        <v>238</v>
      </c>
      <c r="C75" s="65" t="s">
        <v>2040</v>
      </c>
      <c r="D75" s="66">
        <v>10</v>
      </c>
      <c r="E75" s="67" t="s">
        <v>136</v>
      </c>
      <c r="F75" s="68">
        <v>12</v>
      </c>
      <c r="G75" s="65"/>
      <c r="H75" s="69"/>
      <c r="I75" s="70"/>
      <c r="J75" s="70"/>
      <c r="K75" s="34" t="s">
        <v>65</v>
      </c>
      <c r="L75" s="77">
        <v>75</v>
      </c>
      <c r="M75" s="77"/>
      <c r="N75" s="72"/>
      <c r="O75" s="79" t="s">
        <v>176</v>
      </c>
      <c r="P75" s="81">
        <v>43410.856203703705</v>
      </c>
      <c r="Q75" s="79" t="s">
        <v>306</v>
      </c>
      <c r="R75" s="82" t="s">
        <v>441</v>
      </c>
      <c r="S75" s="79" t="s">
        <v>541</v>
      </c>
      <c r="T75" s="79"/>
      <c r="U75" s="79"/>
      <c r="V75" s="82" t="s">
        <v>612</v>
      </c>
      <c r="W75" s="81">
        <v>43410.856203703705</v>
      </c>
      <c r="X75" s="82" t="s">
        <v>674</v>
      </c>
      <c r="Y75" s="79"/>
      <c r="Z75" s="79"/>
      <c r="AA75" s="85" t="s">
        <v>829</v>
      </c>
      <c r="AB75" s="79"/>
      <c r="AC75" s="79" t="b">
        <v>0</v>
      </c>
      <c r="AD75" s="79">
        <v>0</v>
      </c>
      <c r="AE75" s="85" t="s">
        <v>924</v>
      </c>
      <c r="AF75" s="79" t="b">
        <v>0</v>
      </c>
      <c r="AG75" s="79" t="s">
        <v>926</v>
      </c>
      <c r="AH75" s="79"/>
      <c r="AI75" s="85" t="s">
        <v>924</v>
      </c>
      <c r="AJ75" s="79" t="b">
        <v>0</v>
      </c>
      <c r="AK75" s="79">
        <v>0</v>
      </c>
      <c r="AL75" s="85" t="s">
        <v>924</v>
      </c>
      <c r="AM75" s="79" t="s">
        <v>936</v>
      </c>
      <c r="AN75" s="79" t="b">
        <v>0</v>
      </c>
      <c r="AO75" s="85" t="s">
        <v>829</v>
      </c>
      <c r="AP75" s="79" t="s">
        <v>176</v>
      </c>
      <c r="AQ75" s="79">
        <v>0</v>
      </c>
      <c r="AR75" s="79">
        <v>0</v>
      </c>
      <c r="AS75" s="79"/>
      <c r="AT75" s="79"/>
      <c r="AU75" s="79"/>
      <c r="AV75" s="79"/>
      <c r="AW75" s="79"/>
      <c r="AX75" s="79"/>
      <c r="AY75" s="79"/>
      <c r="AZ75" s="79"/>
      <c r="BA75">
        <v>99</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24</v>
      </c>
      <c r="BK75" s="49">
        <v>100</v>
      </c>
      <c r="BL75" s="48">
        <v>24</v>
      </c>
    </row>
    <row r="76" spans="1:64" ht="15">
      <c r="A76" s="64" t="s">
        <v>238</v>
      </c>
      <c r="B76" s="64" t="s">
        <v>238</v>
      </c>
      <c r="C76" s="65" t="s">
        <v>2040</v>
      </c>
      <c r="D76" s="66">
        <v>10</v>
      </c>
      <c r="E76" s="67" t="s">
        <v>136</v>
      </c>
      <c r="F76" s="68">
        <v>12</v>
      </c>
      <c r="G76" s="65"/>
      <c r="H76" s="69"/>
      <c r="I76" s="70"/>
      <c r="J76" s="70"/>
      <c r="K76" s="34" t="s">
        <v>65</v>
      </c>
      <c r="L76" s="77">
        <v>76</v>
      </c>
      <c r="M76" s="77"/>
      <c r="N76" s="72"/>
      <c r="O76" s="79" t="s">
        <v>176</v>
      </c>
      <c r="P76" s="81">
        <v>43411.52648148148</v>
      </c>
      <c r="Q76" s="79" t="s">
        <v>307</v>
      </c>
      <c r="R76" s="82" t="s">
        <v>442</v>
      </c>
      <c r="S76" s="79" t="s">
        <v>541</v>
      </c>
      <c r="T76" s="79" t="s">
        <v>550</v>
      </c>
      <c r="U76" s="79"/>
      <c r="V76" s="82" t="s">
        <v>612</v>
      </c>
      <c r="W76" s="81">
        <v>43411.52648148148</v>
      </c>
      <c r="X76" s="82" t="s">
        <v>675</v>
      </c>
      <c r="Y76" s="79"/>
      <c r="Z76" s="79"/>
      <c r="AA76" s="85" t="s">
        <v>830</v>
      </c>
      <c r="AB76" s="79"/>
      <c r="AC76" s="79" t="b">
        <v>0</v>
      </c>
      <c r="AD76" s="79">
        <v>0</v>
      </c>
      <c r="AE76" s="85" t="s">
        <v>924</v>
      </c>
      <c r="AF76" s="79" t="b">
        <v>0</v>
      </c>
      <c r="AG76" s="79" t="s">
        <v>926</v>
      </c>
      <c r="AH76" s="79"/>
      <c r="AI76" s="85" t="s">
        <v>924</v>
      </c>
      <c r="AJ76" s="79" t="b">
        <v>0</v>
      </c>
      <c r="AK76" s="79">
        <v>0</v>
      </c>
      <c r="AL76" s="85" t="s">
        <v>924</v>
      </c>
      <c r="AM76" s="79" t="s">
        <v>936</v>
      </c>
      <c r="AN76" s="79" t="b">
        <v>0</v>
      </c>
      <c r="AO76" s="85" t="s">
        <v>830</v>
      </c>
      <c r="AP76" s="79" t="s">
        <v>176</v>
      </c>
      <c r="AQ76" s="79">
        <v>0</v>
      </c>
      <c r="AR76" s="79">
        <v>0</v>
      </c>
      <c r="AS76" s="79"/>
      <c r="AT76" s="79"/>
      <c r="AU76" s="79"/>
      <c r="AV76" s="79"/>
      <c r="AW76" s="79"/>
      <c r="AX76" s="79"/>
      <c r="AY76" s="79"/>
      <c r="AZ76" s="79"/>
      <c r="BA76">
        <v>99</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25</v>
      </c>
      <c r="BK76" s="49">
        <v>100</v>
      </c>
      <c r="BL76" s="48">
        <v>25</v>
      </c>
    </row>
    <row r="77" spans="1:64" ht="15">
      <c r="A77" s="64" t="s">
        <v>238</v>
      </c>
      <c r="B77" s="64" t="s">
        <v>238</v>
      </c>
      <c r="C77" s="65" t="s">
        <v>2040</v>
      </c>
      <c r="D77" s="66">
        <v>10</v>
      </c>
      <c r="E77" s="67" t="s">
        <v>136</v>
      </c>
      <c r="F77" s="68">
        <v>12</v>
      </c>
      <c r="G77" s="65"/>
      <c r="H77" s="69"/>
      <c r="I77" s="70"/>
      <c r="J77" s="70"/>
      <c r="K77" s="34" t="s">
        <v>65</v>
      </c>
      <c r="L77" s="77">
        <v>77</v>
      </c>
      <c r="M77" s="77"/>
      <c r="N77" s="72"/>
      <c r="O77" s="79" t="s">
        <v>176</v>
      </c>
      <c r="P77" s="81">
        <v>43413.446701388886</v>
      </c>
      <c r="Q77" s="79" t="s">
        <v>308</v>
      </c>
      <c r="R77" s="82" t="s">
        <v>443</v>
      </c>
      <c r="S77" s="79" t="s">
        <v>541</v>
      </c>
      <c r="T77" s="79"/>
      <c r="U77" s="79"/>
      <c r="V77" s="82" t="s">
        <v>612</v>
      </c>
      <c r="W77" s="81">
        <v>43413.446701388886</v>
      </c>
      <c r="X77" s="82" t="s">
        <v>676</v>
      </c>
      <c r="Y77" s="79"/>
      <c r="Z77" s="79"/>
      <c r="AA77" s="85" t="s">
        <v>831</v>
      </c>
      <c r="AB77" s="79"/>
      <c r="AC77" s="79" t="b">
        <v>0</v>
      </c>
      <c r="AD77" s="79">
        <v>0</v>
      </c>
      <c r="AE77" s="85" t="s">
        <v>924</v>
      </c>
      <c r="AF77" s="79" t="b">
        <v>0</v>
      </c>
      <c r="AG77" s="79" t="s">
        <v>926</v>
      </c>
      <c r="AH77" s="79"/>
      <c r="AI77" s="85" t="s">
        <v>924</v>
      </c>
      <c r="AJ77" s="79" t="b">
        <v>0</v>
      </c>
      <c r="AK77" s="79">
        <v>0</v>
      </c>
      <c r="AL77" s="85" t="s">
        <v>924</v>
      </c>
      <c r="AM77" s="79" t="s">
        <v>936</v>
      </c>
      <c r="AN77" s="79" t="b">
        <v>0</v>
      </c>
      <c r="AO77" s="85" t="s">
        <v>831</v>
      </c>
      <c r="AP77" s="79" t="s">
        <v>176</v>
      </c>
      <c r="AQ77" s="79">
        <v>0</v>
      </c>
      <c r="AR77" s="79">
        <v>0</v>
      </c>
      <c r="AS77" s="79"/>
      <c r="AT77" s="79"/>
      <c r="AU77" s="79"/>
      <c r="AV77" s="79"/>
      <c r="AW77" s="79"/>
      <c r="AX77" s="79"/>
      <c r="AY77" s="79"/>
      <c r="AZ77" s="79"/>
      <c r="BA77">
        <v>99</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21</v>
      </c>
      <c r="BK77" s="49">
        <v>100</v>
      </c>
      <c r="BL77" s="48">
        <v>21</v>
      </c>
    </row>
    <row r="78" spans="1:64" ht="15">
      <c r="A78" s="64" t="s">
        <v>238</v>
      </c>
      <c r="B78" s="64" t="s">
        <v>238</v>
      </c>
      <c r="C78" s="65" t="s">
        <v>2040</v>
      </c>
      <c r="D78" s="66">
        <v>10</v>
      </c>
      <c r="E78" s="67" t="s">
        <v>136</v>
      </c>
      <c r="F78" s="68">
        <v>12</v>
      </c>
      <c r="G78" s="65"/>
      <c r="H78" s="69"/>
      <c r="I78" s="70"/>
      <c r="J78" s="70"/>
      <c r="K78" s="34" t="s">
        <v>65</v>
      </c>
      <c r="L78" s="77">
        <v>78</v>
      </c>
      <c r="M78" s="77"/>
      <c r="N78" s="72"/>
      <c r="O78" s="79" t="s">
        <v>176</v>
      </c>
      <c r="P78" s="81">
        <v>43413.50923611111</v>
      </c>
      <c r="Q78" s="79" t="s">
        <v>309</v>
      </c>
      <c r="R78" s="82" t="s">
        <v>444</v>
      </c>
      <c r="S78" s="79" t="s">
        <v>541</v>
      </c>
      <c r="T78" s="79"/>
      <c r="U78" s="79"/>
      <c r="V78" s="82" t="s">
        <v>612</v>
      </c>
      <c r="W78" s="81">
        <v>43413.50923611111</v>
      </c>
      <c r="X78" s="82" t="s">
        <v>677</v>
      </c>
      <c r="Y78" s="79"/>
      <c r="Z78" s="79"/>
      <c r="AA78" s="85" t="s">
        <v>832</v>
      </c>
      <c r="AB78" s="79"/>
      <c r="AC78" s="79" t="b">
        <v>0</v>
      </c>
      <c r="AD78" s="79">
        <v>0</v>
      </c>
      <c r="AE78" s="85" t="s">
        <v>924</v>
      </c>
      <c r="AF78" s="79" t="b">
        <v>0</v>
      </c>
      <c r="AG78" s="79" t="s">
        <v>926</v>
      </c>
      <c r="AH78" s="79"/>
      <c r="AI78" s="85" t="s">
        <v>924</v>
      </c>
      <c r="AJ78" s="79" t="b">
        <v>0</v>
      </c>
      <c r="AK78" s="79">
        <v>0</v>
      </c>
      <c r="AL78" s="85" t="s">
        <v>924</v>
      </c>
      <c r="AM78" s="79" t="s">
        <v>936</v>
      </c>
      <c r="AN78" s="79" t="b">
        <v>0</v>
      </c>
      <c r="AO78" s="85" t="s">
        <v>832</v>
      </c>
      <c r="AP78" s="79" t="s">
        <v>176</v>
      </c>
      <c r="AQ78" s="79">
        <v>0</v>
      </c>
      <c r="AR78" s="79">
        <v>0</v>
      </c>
      <c r="AS78" s="79"/>
      <c r="AT78" s="79"/>
      <c r="AU78" s="79"/>
      <c r="AV78" s="79"/>
      <c r="AW78" s="79"/>
      <c r="AX78" s="79"/>
      <c r="AY78" s="79"/>
      <c r="AZ78" s="79"/>
      <c r="BA78">
        <v>99</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42</v>
      </c>
      <c r="BK78" s="49">
        <v>100</v>
      </c>
      <c r="BL78" s="48">
        <v>42</v>
      </c>
    </row>
    <row r="79" spans="1:64" ht="15">
      <c r="A79" s="64" t="s">
        <v>238</v>
      </c>
      <c r="B79" s="64" t="s">
        <v>238</v>
      </c>
      <c r="C79" s="65" t="s">
        <v>2040</v>
      </c>
      <c r="D79" s="66">
        <v>10</v>
      </c>
      <c r="E79" s="67" t="s">
        <v>136</v>
      </c>
      <c r="F79" s="68">
        <v>12</v>
      </c>
      <c r="G79" s="65"/>
      <c r="H79" s="69"/>
      <c r="I79" s="70"/>
      <c r="J79" s="70"/>
      <c r="K79" s="34" t="s">
        <v>65</v>
      </c>
      <c r="L79" s="77">
        <v>79</v>
      </c>
      <c r="M79" s="77"/>
      <c r="N79" s="72"/>
      <c r="O79" s="79" t="s">
        <v>176</v>
      </c>
      <c r="P79" s="81">
        <v>43413.582291666666</v>
      </c>
      <c r="Q79" s="79" t="s">
        <v>310</v>
      </c>
      <c r="R79" s="82" t="s">
        <v>445</v>
      </c>
      <c r="S79" s="79" t="s">
        <v>541</v>
      </c>
      <c r="T79" s="79"/>
      <c r="U79" s="79"/>
      <c r="V79" s="82" t="s">
        <v>612</v>
      </c>
      <c r="W79" s="81">
        <v>43413.582291666666</v>
      </c>
      <c r="X79" s="82" t="s">
        <v>678</v>
      </c>
      <c r="Y79" s="79"/>
      <c r="Z79" s="79"/>
      <c r="AA79" s="85" t="s">
        <v>833</v>
      </c>
      <c r="AB79" s="79"/>
      <c r="AC79" s="79" t="b">
        <v>0</v>
      </c>
      <c r="AD79" s="79">
        <v>0</v>
      </c>
      <c r="AE79" s="85" t="s">
        <v>924</v>
      </c>
      <c r="AF79" s="79" t="b">
        <v>0</v>
      </c>
      <c r="AG79" s="79" t="s">
        <v>926</v>
      </c>
      <c r="AH79" s="79"/>
      <c r="AI79" s="85" t="s">
        <v>924</v>
      </c>
      <c r="AJ79" s="79" t="b">
        <v>0</v>
      </c>
      <c r="AK79" s="79">
        <v>0</v>
      </c>
      <c r="AL79" s="85" t="s">
        <v>924</v>
      </c>
      <c r="AM79" s="79" t="s">
        <v>936</v>
      </c>
      <c r="AN79" s="79" t="b">
        <v>0</v>
      </c>
      <c r="AO79" s="85" t="s">
        <v>833</v>
      </c>
      <c r="AP79" s="79" t="s">
        <v>176</v>
      </c>
      <c r="AQ79" s="79">
        <v>0</v>
      </c>
      <c r="AR79" s="79">
        <v>0</v>
      </c>
      <c r="AS79" s="79"/>
      <c r="AT79" s="79"/>
      <c r="AU79" s="79"/>
      <c r="AV79" s="79"/>
      <c r="AW79" s="79"/>
      <c r="AX79" s="79"/>
      <c r="AY79" s="79"/>
      <c r="AZ79" s="79"/>
      <c r="BA79">
        <v>99</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35</v>
      </c>
      <c r="BK79" s="49">
        <v>100</v>
      </c>
      <c r="BL79" s="48">
        <v>35</v>
      </c>
    </row>
    <row r="80" spans="1:64" ht="15">
      <c r="A80" s="64" t="s">
        <v>238</v>
      </c>
      <c r="B80" s="64" t="s">
        <v>238</v>
      </c>
      <c r="C80" s="65" t="s">
        <v>2040</v>
      </c>
      <c r="D80" s="66">
        <v>10</v>
      </c>
      <c r="E80" s="67" t="s">
        <v>136</v>
      </c>
      <c r="F80" s="68">
        <v>12</v>
      </c>
      <c r="G80" s="65"/>
      <c r="H80" s="69"/>
      <c r="I80" s="70"/>
      <c r="J80" s="70"/>
      <c r="K80" s="34" t="s">
        <v>65</v>
      </c>
      <c r="L80" s="77">
        <v>80</v>
      </c>
      <c r="M80" s="77"/>
      <c r="N80" s="72"/>
      <c r="O80" s="79" t="s">
        <v>176</v>
      </c>
      <c r="P80" s="81">
        <v>43414.55116898148</v>
      </c>
      <c r="Q80" s="79" t="s">
        <v>311</v>
      </c>
      <c r="R80" s="82" t="s">
        <v>446</v>
      </c>
      <c r="S80" s="79" t="s">
        <v>541</v>
      </c>
      <c r="T80" s="79"/>
      <c r="U80" s="79"/>
      <c r="V80" s="82" t="s">
        <v>612</v>
      </c>
      <c r="W80" s="81">
        <v>43414.55116898148</v>
      </c>
      <c r="X80" s="82" t="s">
        <v>679</v>
      </c>
      <c r="Y80" s="79"/>
      <c r="Z80" s="79"/>
      <c r="AA80" s="85" t="s">
        <v>834</v>
      </c>
      <c r="AB80" s="79"/>
      <c r="AC80" s="79" t="b">
        <v>0</v>
      </c>
      <c r="AD80" s="79">
        <v>0</v>
      </c>
      <c r="AE80" s="85" t="s">
        <v>924</v>
      </c>
      <c r="AF80" s="79" t="b">
        <v>0</v>
      </c>
      <c r="AG80" s="79" t="s">
        <v>926</v>
      </c>
      <c r="AH80" s="79"/>
      <c r="AI80" s="85" t="s">
        <v>924</v>
      </c>
      <c r="AJ80" s="79" t="b">
        <v>0</v>
      </c>
      <c r="AK80" s="79">
        <v>0</v>
      </c>
      <c r="AL80" s="85" t="s">
        <v>924</v>
      </c>
      <c r="AM80" s="79" t="s">
        <v>936</v>
      </c>
      <c r="AN80" s="79" t="b">
        <v>0</v>
      </c>
      <c r="AO80" s="85" t="s">
        <v>834</v>
      </c>
      <c r="AP80" s="79" t="s">
        <v>176</v>
      </c>
      <c r="AQ80" s="79">
        <v>0</v>
      </c>
      <c r="AR80" s="79">
        <v>0</v>
      </c>
      <c r="AS80" s="79"/>
      <c r="AT80" s="79"/>
      <c r="AU80" s="79"/>
      <c r="AV80" s="79"/>
      <c r="AW80" s="79"/>
      <c r="AX80" s="79"/>
      <c r="AY80" s="79"/>
      <c r="AZ80" s="79"/>
      <c r="BA80">
        <v>99</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27</v>
      </c>
      <c r="BK80" s="49">
        <v>100</v>
      </c>
      <c r="BL80" s="48">
        <v>27</v>
      </c>
    </row>
    <row r="81" spans="1:64" ht="15">
      <c r="A81" s="64" t="s">
        <v>238</v>
      </c>
      <c r="B81" s="64" t="s">
        <v>238</v>
      </c>
      <c r="C81" s="65" t="s">
        <v>2040</v>
      </c>
      <c r="D81" s="66">
        <v>10</v>
      </c>
      <c r="E81" s="67" t="s">
        <v>136</v>
      </c>
      <c r="F81" s="68">
        <v>12</v>
      </c>
      <c r="G81" s="65"/>
      <c r="H81" s="69"/>
      <c r="I81" s="70"/>
      <c r="J81" s="70"/>
      <c r="K81" s="34" t="s">
        <v>65</v>
      </c>
      <c r="L81" s="77">
        <v>81</v>
      </c>
      <c r="M81" s="77"/>
      <c r="N81" s="72"/>
      <c r="O81" s="79" t="s">
        <v>176</v>
      </c>
      <c r="P81" s="81">
        <v>43417.62305555555</v>
      </c>
      <c r="Q81" s="79" t="s">
        <v>312</v>
      </c>
      <c r="R81" s="82" t="s">
        <v>447</v>
      </c>
      <c r="S81" s="79" t="s">
        <v>541</v>
      </c>
      <c r="T81" s="79"/>
      <c r="U81" s="79"/>
      <c r="V81" s="82" t="s">
        <v>612</v>
      </c>
      <c r="W81" s="81">
        <v>43417.62305555555</v>
      </c>
      <c r="X81" s="82" t="s">
        <v>680</v>
      </c>
      <c r="Y81" s="79"/>
      <c r="Z81" s="79"/>
      <c r="AA81" s="85" t="s">
        <v>835</v>
      </c>
      <c r="AB81" s="79"/>
      <c r="AC81" s="79" t="b">
        <v>0</v>
      </c>
      <c r="AD81" s="79">
        <v>0</v>
      </c>
      <c r="AE81" s="85" t="s">
        <v>924</v>
      </c>
      <c r="AF81" s="79" t="b">
        <v>0</v>
      </c>
      <c r="AG81" s="79" t="s">
        <v>926</v>
      </c>
      <c r="AH81" s="79"/>
      <c r="AI81" s="85" t="s">
        <v>924</v>
      </c>
      <c r="AJ81" s="79" t="b">
        <v>0</v>
      </c>
      <c r="AK81" s="79">
        <v>0</v>
      </c>
      <c r="AL81" s="85" t="s">
        <v>924</v>
      </c>
      <c r="AM81" s="79" t="s">
        <v>936</v>
      </c>
      <c r="AN81" s="79" t="b">
        <v>0</v>
      </c>
      <c r="AO81" s="85" t="s">
        <v>835</v>
      </c>
      <c r="AP81" s="79" t="s">
        <v>176</v>
      </c>
      <c r="AQ81" s="79">
        <v>0</v>
      </c>
      <c r="AR81" s="79">
        <v>0</v>
      </c>
      <c r="AS81" s="79"/>
      <c r="AT81" s="79"/>
      <c r="AU81" s="79"/>
      <c r="AV81" s="79"/>
      <c r="AW81" s="79"/>
      <c r="AX81" s="79"/>
      <c r="AY81" s="79"/>
      <c r="AZ81" s="79"/>
      <c r="BA81">
        <v>99</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33</v>
      </c>
      <c r="BK81" s="49">
        <v>100</v>
      </c>
      <c r="BL81" s="48">
        <v>33</v>
      </c>
    </row>
    <row r="82" spans="1:64" ht="15">
      <c r="A82" s="64" t="s">
        <v>238</v>
      </c>
      <c r="B82" s="64" t="s">
        <v>238</v>
      </c>
      <c r="C82" s="65" t="s">
        <v>2040</v>
      </c>
      <c r="D82" s="66">
        <v>10</v>
      </c>
      <c r="E82" s="67" t="s">
        <v>136</v>
      </c>
      <c r="F82" s="68">
        <v>12</v>
      </c>
      <c r="G82" s="65"/>
      <c r="H82" s="69"/>
      <c r="I82" s="70"/>
      <c r="J82" s="70"/>
      <c r="K82" s="34" t="s">
        <v>65</v>
      </c>
      <c r="L82" s="77">
        <v>82</v>
      </c>
      <c r="M82" s="77"/>
      <c r="N82" s="72"/>
      <c r="O82" s="79" t="s">
        <v>176</v>
      </c>
      <c r="P82" s="81">
        <v>43418.46891203704</v>
      </c>
      <c r="Q82" s="79" t="s">
        <v>313</v>
      </c>
      <c r="R82" s="82" t="s">
        <v>448</v>
      </c>
      <c r="S82" s="79" t="s">
        <v>541</v>
      </c>
      <c r="T82" s="79" t="s">
        <v>551</v>
      </c>
      <c r="U82" s="79"/>
      <c r="V82" s="82" t="s">
        <v>612</v>
      </c>
      <c r="W82" s="81">
        <v>43418.46891203704</v>
      </c>
      <c r="X82" s="82" t="s">
        <v>681</v>
      </c>
      <c r="Y82" s="79"/>
      <c r="Z82" s="79"/>
      <c r="AA82" s="85" t="s">
        <v>836</v>
      </c>
      <c r="AB82" s="79"/>
      <c r="AC82" s="79" t="b">
        <v>0</v>
      </c>
      <c r="AD82" s="79">
        <v>0</v>
      </c>
      <c r="AE82" s="85" t="s">
        <v>924</v>
      </c>
      <c r="AF82" s="79" t="b">
        <v>0</v>
      </c>
      <c r="AG82" s="79" t="s">
        <v>926</v>
      </c>
      <c r="AH82" s="79"/>
      <c r="AI82" s="85" t="s">
        <v>924</v>
      </c>
      <c r="AJ82" s="79" t="b">
        <v>0</v>
      </c>
      <c r="AK82" s="79">
        <v>0</v>
      </c>
      <c r="AL82" s="85" t="s">
        <v>924</v>
      </c>
      <c r="AM82" s="79" t="s">
        <v>936</v>
      </c>
      <c r="AN82" s="79" t="b">
        <v>0</v>
      </c>
      <c r="AO82" s="85" t="s">
        <v>836</v>
      </c>
      <c r="AP82" s="79" t="s">
        <v>176</v>
      </c>
      <c r="AQ82" s="79">
        <v>0</v>
      </c>
      <c r="AR82" s="79">
        <v>0</v>
      </c>
      <c r="AS82" s="79"/>
      <c r="AT82" s="79"/>
      <c r="AU82" s="79"/>
      <c r="AV82" s="79"/>
      <c r="AW82" s="79"/>
      <c r="AX82" s="79"/>
      <c r="AY82" s="79"/>
      <c r="AZ82" s="79"/>
      <c r="BA82">
        <v>99</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33</v>
      </c>
      <c r="BK82" s="49">
        <v>100</v>
      </c>
      <c r="BL82" s="48">
        <v>33</v>
      </c>
    </row>
    <row r="83" spans="1:64" ht="15">
      <c r="A83" s="64" t="s">
        <v>238</v>
      </c>
      <c r="B83" s="64" t="s">
        <v>238</v>
      </c>
      <c r="C83" s="65" t="s">
        <v>2040</v>
      </c>
      <c r="D83" s="66">
        <v>10</v>
      </c>
      <c r="E83" s="67" t="s">
        <v>136</v>
      </c>
      <c r="F83" s="68">
        <v>12</v>
      </c>
      <c r="G83" s="65"/>
      <c r="H83" s="69"/>
      <c r="I83" s="70"/>
      <c r="J83" s="70"/>
      <c r="K83" s="34" t="s">
        <v>65</v>
      </c>
      <c r="L83" s="77">
        <v>83</v>
      </c>
      <c r="M83" s="77"/>
      <c r="N83" s="72"/>
      <c r="O83" s="79" t="s">
        <v>176</v>
      </c>
      <c r="P83" s="81">
        <v>43418.569768518515</v>
      </c>
      <c r="Q83" s="79" t="s">
        <v>314</v>
      </c>
      <c r="R83" s="82" t="s">
        <v>449</v>
      </c>
      <c r="S83" s="79" t="s">
        <v>541</v>
      </c>
      <c r="T83" s="79"/>
      <c r="U83" s="79"/>
      <c r="V83" s="82" t="s">
        <v>612</v>
      </c>
      <c r="W83" s="81">
        <v>43418.569768518515</v>
      </c>
      <c r="X83" s="82" t="s">
        <v>682</v>
      </c>
      <c r="Y83" s="79"/>
      <c r="Z83" s="79"/>
      <c r="AA83" s="85" t="s">
        <v>837</v>
      </c>
      <c r="AB83" s="79"/>
      <c r="AC83" s="79" t="b">
        <v>0</v>
      </c>
      <c r="AD83" s="79">
        <v>0</v>
      </c>
      <c r="AE83" s="85" t="s">
        <v>924</v>
      </c>
      <c r="AF83" s="79" t="b">
        <v>0</v>
      </c>
      <c r="AG83" s="79" t="s">
        <v>926</v>
      </c>
      <c r="AH83" s="79"/>
      <c r="AI83" s="85" t="s">
        <v>924</v>
      </c>
      <c r="AJ83" s="79" t="b">
        <v>0</v>
      </c>
      <c r="AK83" s="79">
        <v>0</v>
      </c>
      <c r="AL83" s="85" t="s">
        <v>924</v>
      </c>
      <c r="AM83" s="79" t="s">
        <v>936</v>
      </c>
      <c r="AN83" s="79" t="b">
        <v>0</v>
      </c>
      <c r="AO83" s="85" t="s">
        <v>837</v>
      </c>
      <c r="AP83" s="79" t="s">
        <v>176</v>
      </c>
      <c r="AQ83" s="79">
        <v>0</v>
      </c>
      <c r="AR83" s="79">
        <v>0</v>
      </c>
      <c r="AS83" s="79"/>
      <c r="AT83" s="79"/>
      <c r="AU83" s="79"/>
      <c r="AV83" s="79"/>
      <c r="AW83" s="79"/>
      <c r="AX83" s="79"/>
      <c r="AY83" s="79"/>
      <c r="AZ83" s="79"/>
      <c r="BA83">
        <v>99</v>
      </c>
      <c r="BB83" s="78" t="str">
        <f>REPLACE(INDEX(GroupVertices[Group],MATCH(Edges[[#This Row],[Vertex 1]],GroupVertices[Vertex],0)),1,1,"")</f>
        <v>1</v>
      </c>
      <c r="BC83" s="78" t="str">
        <f>REPLACE(INDEX(GroupVertices[Group],MATCH(Edges[[#This Row],[Vertex 2]],GroupVertices[Vertex],0)),1,1,"")</f>
        <v>1</v>
      </c>
      <c r="BD83" s="48">
        <v>0</v>
      </c>
      <c r="BE83" s="49">
        <v>0</v>
      </c>
      <c r="BF83" s="48">
        <v>0</v>
      </c>
      <c r="BG83" s="49">
        <v>0</v>
      </c>
      <c r="BH83" s="48">
        <v>0</v>
      </c>
      <c r="BI83" s="49">
        <v>0</v>
      </c>
      <c r="BJ83" s="48">
        <v>20</v>
      </c>
      <c r="BK83" s="49">
        <v>100</v>
      </c>
      <c r="BL83" s="48">
        <v>20</v>
      </c>
    </row>
    <row r="84" spans="1:64" ht="15">
      <c r="A84" s="64" t="s">
        <v>238</v>
      </c>
      <c r="B84" s="64" t="s">
        <v>238</v>
      </c>
      <c r="C84" s="65" t="s">
        <v>2040</v>
      </c>
      <c r="D84" s="66">
        <v>10</v>
      </c>
      <c r="E84" s="67" t="s">
        <v>136</v>
      </c>
      <c r="F84" s="68">
        <v>12</v>
      </c>
      <c r="G84" s="65"/>
      <c r="H84" s="69"/>
      <c r="I84" s="70"/>
      <c r="J84" s="70"/>
      <c r="K84" s="34" t="s">
        <v>65</v>
      </c>
      <c r="L84" s="77">
        <v>84</v>
      </c>
      <c r="M84" s="77"/>
      <c r="N84" s="72"/>
      <c r="O84" s="79" t="s">
        <v>176</v>
      </c>
      <c r="P84" s="81">
        <v>43420.36510416667</v>
      </c>
      <c r="Q84" s="79" t="s">
        <v>315</v>
      </c>
      <c r="R84" s="82" t="s">
        <v>450</v>
      </c>
      <c r="S84" s="79" t="s">
        <v>541</v>
      </c>
      <c r="T84" s="79"/>
      <c r="U84" s="79"/>
      <c r="V84" s="82" t="s">
        <v>612</v>
      </c>
      <c r="W84" s="81">
        <v>43420.36510416667</v>
      </c>
      <c r="X84" s="82" t="s">
        <v>683</v>
      </c>
      <c r="Y84" s="79"/>
      <c r="Z84" s="79"/>
      <c r="AA84" s="85" t="s">
        <v>838</v>
      </c>
      <c r="AB84" s="79"/>
      <c r="AC84" s="79" t="b">
        <v>0</v>
      </c>
      <c r="AD84" s="79">
        <v>0</v>
      </c>
      <c r="AE84" s="85" t="s">
        <v>924</v>
      </c>
      <c r="AF84" s="79" t="b">
        <v>0</v>
      </c>
      <c r="AG84" s="79" t="s">
        <v>926</v>
      </c>
      <c r="AH84" s="79"/>
      <c r="AI84" s="85" t="s">
        <v>924</v>
      </c>
      <c r="AJ84" s="79" t="b">
        <v>0</v>
      </c>
      <c r="AK84" s="79">
        <v>0</v>
      </c>
      <c r="AL84" s="85" t="s">
        <v>924</v>
      </c>
      <c r="AM84" s="79" t="s">
        <v>936</v>
      </c>
      <c r="AN84" s="79" t="b">
        <v>0</v>
      </c>
      <c r="AO84" s="85" t="s">
        <v>838</v>
      </c>
      <c r="AP84" s="79" t="s">
        <v>176</v>
      </c>
      <c r="AQ84" s="79">
        <v>0</v>
      </c>
      <c r="AR84" s="79">
        <v>0</v>
      </c>
      <c r="AS84" s="79"/>
      <c r="AT84" s="79"/>
      <c r="AU84" s="79"/>
      <c r="AV84" s="79"/>
      <c r="AW84" s="79"/>
      <c r="AX84" s="79"/>
      <c r="AY84" s="79"/>
      <c r="AZ84" s="79"/>
      <c r="BA84">
        <v>99</v>
      </c>
      <c r="BB84" s="78" t="str">
        <f>REPLACE(INDEX(GroupVertices[Group],MATCH(Edges[[#This Row],[Vertex 1]],GroupVertices[Vertex],0)),1,1,"")</f>
        <v>1</v>
      </c>
      <c r="BC84" s="78" t="str">
        <f>REPLACE(INDEX(GroupVertices[Group],MATCH(Edges[[#This Row],[Vertex 2]],GroupVertices[Vertex],0)),1,1,"")</f>
        <v>1</v>
      </c>
      <c r="BD84" s="48">
        <v>0</v>
      </c>
      <c r="BE84" s="49">
        <v>0</v>
      </c>
      <c r="BF84" s="48">
        <v>0</v>
      </c>
      <c r="BG84" s="49">
        <v>0</v>
      </c>
      <c r="BH84" s="48">
        <v>0</v>
      </c>
      <c r="BI84" s="49">
        <v>0</v>
      </c>
      <c r="BJ84" s="48">
        <v>32</v>
      </c>
      <c r="BK84" s="49">
        <v>100</v>
      </c>
      <c r="BL84" s="48">
        <v>32</v>
      </c>
    </row>
    <row r="85" spans="1:64" ht="15">
      <c r="A85" s="64" t="s">
        <v>238</v>
      </c>
      <c r="B85" s="64" t="s">
        <v>238</v>
      </c>
      <c r="C85" s="65" t="s">
        <v>2040</v>
      </c>
      <c r="D85" s="66">
        <v>10</v>
      </c>
      <c r="E85" s="67" t="s">
        <v>136</v>
      </c>
      <c r="F85" s="68">
        <v>12</v>
      </c>
      <c r="G85" s="65"/>
      <c r="H85" s="69"/>
      <c r="I85" s="70"/>
      <c r="J85" s="70"/>
      <c r="K85" s="34" t="s">
        <v>65</v>
      </c>
      <c r="L85" s="77">
        <v>85</v>
      </c>
      <c r="M85" s="77"/>
      <c r="N85" s="72"/>
      <c r="O85" s="79" t="s">
        <v>176</v>
      </c>
      <c r="P85" s="81">
        <v>43420.45177083334</v>
      </c>
      <c r="Q85" s="79" t="s">
        <v>316</v>
      </c>
      <c r="R85" s="82" t="s">
        <v>451</v>
      </c>
      <c r="S85" s="79" t="s">
        <v>541</v>
      </c>
      <c r="T85" s="79" t="s">
        <v>552</v>
      </c>
      <c r="U85" s="79"/>
      <c r="V85" s="82" t="s">
        <v>612</v>
      </c>
      <c r="W85" s="81">
        <v>43420.45177083334</v>
      </c>
      <c r="X85" s="82" t="s">
        <v>684</v>
      </c>
      <c r="Y85" s="79"/>
      <c r="Z85" s="79"/>
      <c r="AA85" s="85" t="s">
        <v>839</v>
      </c>
      <c r="AB85" s="79"/>
      <c r="AC85" s="79" t="b">
        <v>0</v>
      </c>
      <c r="AD85" s="79">
        <v>0</v>
      </c>
      <c r="AE85" s="85" t="s">
        <v>924</v>
      </c>
      <c r="AF85" s="79" t="b">
        <v>0</v>
      </c>
      <c r="AG85" s="79" t="s">
        <v>926</v>
      </c>
      <c r="AH85" s="79"/>
      <c r="AI85" s="85" t="s">
        <v>924</v>
      </c>
      <c r="AJ85" s="79" t="b">
        <v>0</v>
      </c>
      <c r="AK85" s="79">
        <v>0</v>
      </c>
      <c r="AL85" s="85" t="s">
        <v>924</v>
      </c>
      <c r="AM85" s="79" t="s">
        <v>936</v>
      </c>
      <c r="AN85" s="79" t="b">
        <v>0</v>
      </c>
      <c r="AO85" s="85" t="s">
        <v>839</v>
      </c>
      <c r="AP85" s="79" t="s">
        <v>176</v>
      </c>
      <c r="AQ85" s="79">
        <v>0</v>
      </c>
      <c r="AR85" s="79">
        <v>0</v>
      </c>
      <c r="AS85" s="79"/>
      <c r="AT85" s="79"/>
      <c r="AU85" s="79"/>
      <c r="AV85" s="79"/>
      <c r="AW85" s="79"/>
      <c r="AX85" s="79"/>
      <c r="AY85" s="79"/>
      <c r="AZ85" s="79"/>
      <c r="BA85">
        <v>99</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27</v>
      </c>
      <c r="BK85" s="49">
        <v>100</v>
      </c>
      <c r="BL85" s="48">
        <v>27</v>
      </c>
    </row>
    <row r="86" spans="1:64" ht="15">
      <c r="A86" s="64" t="s">
        <v>238</v>
      </c>
      <c r="B86" s="64" t="s">
        <v>238</v>
      </c>
      <c r="C86" s="65" t="s">
        <v>2040</v>
      </c>
      <c r="D86" s="66">
        <v>10</v>
      </c>
      <c r="E86" s="67" t="s">
        <v>136</v>
      </c>
      <c r="F86" s="68">
        <v>12</v>
      </c>
      <c r="G86" s="65"/>
      <c r="H86" s="69"/>
      <c r="I86" s="70"/>
      <c r="J86" s="70"/>
      <c r="K86" s="34" t="s">
        <v>65</v>
      </c>
      <c r="L86" s="77">
        <v>86</v>
      </c>
      <c r="M86" s="77"/>
      <c r="N86" s="72"/>
      <c r="O86" s="79" t="s">
        <v>176</v>
      </c>
      <c r="P86" s="81">
        <v>43420.52787037037</v>
      </c>
      <c r="Q86" s="79" t="s">
        <v>317</v>
      </c>
      <c r="R86" s="82" t="s">
        <v>452</v>
      </c>
      <c r="S86" s="79" t="s">
        <v>541</v>
      </c>
      <c r="T86" s="79" t="s">
        <v>553</v>
      </c>
      <c r="U86" s="79"/>
      <c r="V86" s="82" t="s">
        <v>612</v>
      </c>
      <c r="W86" s="81">
        <v>43420.52787037037</v>
      </c>
      <c r="X86" s="82" t="s">
        <v>685</v>
      </c>
      <c r="Y86" s="79"/>
      <c r="Z86" s="79"/>
      <c r="AA86" s="85" t="s">
        <v>840</v>
      </c>
      <c r="AB86" s="79"/>
      <c r="AC86" s="79" t="b">
        <v>0</v>
      </c>
      <c r="AD86" s="79">
        <v>0</v>
      </c>
      <c r="AE86" s="85" t="s">
        <v>924</v>
      </c>
      <c r="AF86" s="79" t="b">
        <v>0</v>
      </c>
      <c r="AG86" s="79" t="s">
        <v>926</v>
      </c>
      <c r="AH86" s="79"/>
      <c r="AI86" s="85" t="s">
        <v>924</v>
      </c>
      <c r="AJ86" s="79" t="b">
        <v>0</v>
      </c>
      <c r="AK86" s="79">
        <v>0</v>
      </c>
      <c r="AL86" s="85" t="s">
        <v>924</v>
      </c>
      <c r="AM86" s="79" t="s">
        <v>936</v>
      </c>
      <c r="AN86" s="79" t="b">
        <v>0</v>
      </c>
      <c r="AO86" s="85" t="s">
        <v>840</v>
      </c>
      <c r="AP86" s="79" t="s">
        <v>176</v>
      </c>
      <c r="AQ86" s="79">
        <v>0</v>
      </c>
      <c r="AR86" s="79">
        <v>0</v>
      </c>
      <c r="AS86" s="79"/>
      <c r="AT86" s="79"/>
      <c r="AU86" s="79"/>
      <c r="AV86" s="79"/>
      <c r="AW86" s="79"/>
      <c r="AX86" s="79"/>
      <c r="AY86" s="79"/>
      <c r="AZ86" s="79"/>
      <c r="BA86">
        <v>99</v>
      </c>
      <c r="BB86" s="78" t="str">
        <f>REPLACE(INDEX(GroupVertices[Group],MATCH(Edges[[#This Row],[Vertex 1]],GroupVertices[Vertex],0)),1,1,"")</f>
        <v>1</v>
      </c>
      <c r="BC86" s="78" t="str">
        <f>REPLACE(INDEX(GroupVertices[Group],MATCH(Edges[[#This Row],[Vertex 2]],GroupVertices[Vertex],0)),1,1,"")</f>
        <v>1</v>
      </c>
      <c r="BD86" s="48">
        <v>0</v>
      </c>
      <c r="BE86" s="49">
        <v>0</v>
      </c>
      <c r="BF86" s="48">
        <v>0</v>
      </c>
      <c r="BG86" s="49">
        <v>0</v>
      </c>
      <c r="BH86" s="48">
        <v>0</v>
      </c>
      <c r="BI86" s="49">
        <v>0</v>
      </c>
      <c r="BJ86" s="48">
        <v>27</v>
      </c>
      <c r="BK86" s="49">
        <v>100</v>
      </c>
      <c r="BL86" s="48">
        <v>27</v>
      </c>
    </row>
    <row r="87" spans="1:64" ht="15">
      <c r="A87" s="64" t="s">
        <v>238</v>
      </c>
      <c r="B87" s="64" t="s">
        <v>238</v>
      </c>
      <c r="C87" s="65" t="s">
        <v>2040</v>
      </c>
      <c r="D87" s="66">
        <v>10</v>
      </c>
      <c r="E87" s="67" t="s">
        <v>136</v>
      </c>
      <c r="F87" s="68">
        <v>12</v>
      </c>
      <c r="G87" s="65"/>
      <c r="H87" s="69"/>
      <c r="I87" s="70"/>
      <c r="J87" s="70"/>
      <c r="K87" s="34" t="s">
        <v>65</v>
      </c>
      <c r="L87" s="77">
        <v>87</v>
      </c>
      <c r="M87" s="77"/>
      <c r="N87" s="72"/>
      <c r="O87" s="79" t="s">
        <v>176</v>
      </c>
      <c r="P87" s="81">
        <v>43421.940567129626</v>
      </c>
      <c r="Q87" s="79" t="s">
        <v>318</v>
      </c>
      <c r="R87" s="82" t="s">
        <v>453</v>
      </c>
      <c r="S87" s="79" t="s">
        <v>541</v>
      </c>
      <c r="T87" s="79" t="s">
        <v>554</v>
      </c>
      <c r="U87" s="79"/>
      <c r="V87" s="82" t="s">
        <v>612</v>
      </c>
      <c r="W87" s="81">
        <v>43421.940567129626</v>
      </c>
      <c r="X87" s="82" t="s">
        <v>686</v>
      </c>
      <c r="Y87" s="79"/>
      <c r="Z87" s="79"/>
      <c r="AA87" s="85" t="s">
        <v>841</v>
      </c>
      <c r="AB87" s="79"/>
      <c r="AC87" s="79" t="b">
        <v>0</v>
      </c>
      <c r="AD87" s="79">
        <v>0</v>
      </c>
      <c r="AE87" s="85" t="s">
        <v>924</v>
      </c>
      <c r="AF87" s="79" t="b">
        <v>0</v>
      </c>
      <c r="AG87" s="79" t="s">
        <v>926</v>
      </c>
      <c r="AH87" s="79"/>
      <c r="AI87" s="85" t="s">
        <v>924</v>
      </c>
      <c r="AJ87" s="79" t="b">
        <v>0</v>
      </c>
      <c r="AK87" s="79">
        <v>0</v>
      </c>
      <c r="AL87" s="85" t="s">
        <v>924</v>
      </c>
      <c r="AM87" s="79" t="s">
        <v>936</v>
      </c>
      <c r="AN87" s="79" t="b">
        <v>0</v>
      </c>
      <c r="AO87" s="85" t="s">
        <v>841</v>
      </c>
      <c r="AP87" s="79" t="s">
        <v>176</v>
      </c>
      <c r="AQ87" s="79">
        <v>0</v>
      </c>
      <c r="AR87" s="79">
        <v>0</v>
      </c>
      <c r="AS87" s="79"/>
      <c r="AT87" s="79"/>
      <c r="AU87" s="79"/>
      <c r="AV87" s="79"/>
      <c r="AW87" s="79"/>
      <c r="AX87" s="79"/>
      <c r="AY87" s="79"/>
      <c r="AZ87" s="79"/>
      <c r="BA87">
        <v>99</v>
      </c>
      <c r="BB87" s="78" t="str">
        <f>REPLACE(INDEX(GroupVertices[Group],MATCH(Edges[[#This Row],[Vertex 1]],GroupVertices[Vertex],0)),1,1,"")</f>
        <v>1</v>
      </c>
      <c r="BC87" s="78" t="str">
        <f>REPLACE(INDEX(GroupVertices[Group],MATCH(Edges[[#This Row],[Vertex 2]],GroupVertices[Vertex],0)),1,1,"")</f>
        <v>1</v>
      </c>
      <c r="BD87" s="48">
        <v>0</v>
      </c>
      <c r="BE87" s="49">
        <v>0</v>
      </c>
      <c r="BF87" s="48">
        <v>0</v>
      </c>
      <c r="BG87" s="49">
        <v>0</v>
      </c>
      <c r="BH87" s="48">
        <v>0</v>
      </c>
      <c r="BI87" s="49">
        <v>0</v>
      </c>
      <c r="BJ87" s="48">
        <v>30</v>
      </c>
      <c r="BK87" s="49">
        <v>100</v>
      </c>
      <c r="BL87" s="48">
        <v>30</v>
      </c>
    </row>
    <row r="88" spans="1:64" ht="15">
      <c r="A88" s="64" t="s">
        <v>238</v>
      </c>
      <c r="B88" s="64" t="s">
        <v>238</v>
      </c>
      <c r="C88" s="65" t="s">
        <v>2040</v>
      </c>
      <c r="D88" s="66">
        <v>10</v>
      </c>
      <c r="E88" s="67" t="s">
        <v>136</v>
      </c>
      <c r="F88" s="68">
        <v>12</v>
      </c>
      <c r="G88" s="65"/>
      <c r="H88" s="69"/>
      <c r="I88" s="70"/>
      <c r="J88" s="70"/>
      <c r="K88" s="34" t="s">
        <v>65</v>
      </c>
      <c r="L88" s="77">
        <v>88</v>
      </c>
      <c r="M88" s="77"/>
      <c r="N88" s="72"/>
      <c r="O88" s="79" t="s">
        <v>176</v>
      </c>
      <c r="P88" s="81">
        <v>43423.027662037035</v>
      </c>
      <c r="Q88" s="79" t="s">
        <v>319</v>
      </c>
      <c r="R88" s="82" t="s">
        <v>454</v>
      </c>
      <c r="S88" s="79" t="s">
        <v>541</v>
      </c>
      <c r="T88" s="79" t="s">
        <v>555</v>
      </c>
      <c r="U88" s="79"/>
      <c r="V88" s="82" t="s">
        <v>612</v>
      </c>
      <c r="W88" s="81">
        <v>43423.027662037035</v>
      </c>
      <c r="X88" s="82" t="s">
        <v>687</v>
      </c>
      <c r="Y88" s="79"/>
      <c r="Z88" s="79"/>
      <c r="AA88" s="85" t="s">
        <v>842</v>
      </c>
      <c r="AB88" s="79"/>
      <c r="AC88" s="79" t="b">
        <v>0</v>
      </c>
      <c r="AD88" s="79">
        <v>0</v>
      </c>
      <c r="AE88" s="85" t="s">
        <v>924</v>
      </c>
      <c r="AF88" s="79" t="b">
        <v>0</v>
      </c>
      <c r="AG88" s="79" t="s">
        <v>926</v>
      </c>
      <c r="AH88" s="79"/>
      <c r="AI88" s="85" t="s">
        <v>924</v>
      </c>
      <c r="AJ88" s="79" t="b">
        <v>0</v>
      </c>
      <c r="AK88" s="79">
        <v>0</v>
      </c>
      <c r="AL88" s="85" t="s">
        <v>924</v>
      </c>
      <c r="AM88" s="79" t="s">
        <v>936</v>
      </c>
      <c r="AN88" s="79" t="b">
        <v>0</v>
      </c>
      <c r="AO88" s="85" t="s">
        <v>842</v>
      </c>
      <c r="AP88" s="79" t="s">
        <v>176</v>
      </c>
      <c r="AQ88" s="79">
        <v>0</v>
      </c>
      <c r="AR88" s="79">
        <v>0</v>
      </c>
      <c r="AS88" s="79"/>
      <c r="AT88" s="79"/>
      <c r="AU88" s="79"/>
      <c r="AV88" s="79"/>
      <c r="AW88" s="79"/>
      <c r="AX88" s="79"/>
      <c r="AY88" s="79"/>
      <c r="AZ88" s="79"/>
      <c r="BA88">
        <v>99</v>
      </c>
      <c r="BB88" s="78" t="str">
        <f>REPLACE(INDEX(GroupVertices[Group],MATCH(Edges[[#This Row],[Vertex 1]],GroupVertices[Vertex],0)),1,1,"")</f>
        <v>1</v>
      </c>
      <c r="BC88" s="78" t="str">
        <f>REPLACE(INDEX(GroupVertices[Group],MATCH(Edges[[#This Row],[Vertex 2]],GroupVertices[Vertex],0)),1,1,"")</f>
        <v>1</v>
      </c>
      <c r="BD88" s="48">
        <v>0</v>
      </c>
      <c r="BE88" s="49">
        <v>0</v>
      </c>
      <c r="BF88" s="48">
        <v>0</v>
      </c>
      <c r="BG88" s="49">
        <v>0</v>
      </c>
      <c r="BH88" s="48">
        <v>0</v>
      </c>
      <c r="BI88" s="49">
        <v>0</v>
      </c>
      <c r="BJ88" s="48">
        <v>24</v>
      </c>
      <c r="BK88" s="49">
        <v>100</v>
      </c>
      <c r="BL88" s="48">
        <v>24</v>
      </c>
    </row>
    <row r="89" spans="1:64" ht="15">
      <c r="A89" s="64" t="s">
        <v>238</v>
      </c>
      <c r="B89" s="64" t="s">
        <v>238</v>
      </c>
      <c r="C89" s="65" t="s">
        <v>2040</v>
      </c>
      <c r="D89" s="66">
        <v>10</v>
      </c>
      <c r="E89" s="67" t="s">
        <v>136</v>
      </c>
      <c r="F89" s="68">
        <v>12</v>
      </c>
      <c r="G89" s="65"/>
      <c r="H89" s="69"/>
      <c r="I89" s="70"/>
      <c r="J89" s="70"/>
      <c r="K89" s="34" t="s">
        <v>65</v>
      </c>
      <c r="L89" s="77">
        <v>89</v>
      </c>
      <c r="M89" s="77"/>
      <c r="N89" s="72"/>
      <c r="O89" s="79" t="s">
        <v>176</v>
      </c>
      <c r="P89" s="81">
        <v>43423.67465277778</v>
      </c>
      <c r="Q89" s="79" t="s">
        <v>320</v>
      </c>
      <c r="R89" s="82" t="s">
        <v>455</v>
      </c>
      <c r="S89" s="79" t="s">
        <v>541</v>
      </c>
      <c r="T89" s="79"/>
      <c r="U89" s="79"/>
      <c r="V89" s="82" t="s">
        <v>612</v>
      </c>
      <c r="W89" s="81">
        <v>43423.67465277778</v>
      </c>
      <c r="X89" s="82" t="s">
        <v>688</v>
      </c>
      <c r="Y89" s="79"/>
      <c r="Z89" s="79"/>
      <c r="AA89" s="85" t="s">
        <v>843</v>
      </c>
      <c r="AB89" s="79"/>
      <c r="AC89" s="79" t="b">
        <v>0</v>
      </c>
      <c r="AD89" s="79">
        <v>0</v>
      </c>
      <c r="AE89" s="85" t="s">
        <v>924</v>
      </c>
      <c r="AF89" s="79" t="b">
        <v>0</v>
      </c>
      <c r="AG89" s="79" t="s">
        <v>926</v>
      </c>
      <c r="AH89" s="79"/>
      <c r="AI89" s="85" t="s">
        <v>924</v>
      </c>
      <c r="AJ89" s="79" t="b">
        <v>0</v>
      </c>
      <c r="AK89" s="79">
        <v>0</v>
      </c>
      <c r="AL89" s="85" t="s">
        <v>924</v>
      </c>
      <c r="AM89" s="79" t="s">
        <v>936</v>
      </c>
      <c r="AN89" s="79" t="b">
        <v>0</v>
      </c>
      <c r="AO89" s="85" t="s">
        <v>843</v>
      </c>
      <c r="AP89" s="79" t="s">
        <v>176</v>
      </c>
      <c r="AQ89" s="79">
        <v>0</v>
      </c>
      <c r="AR89" s="79">
        <v>0</v>
      </c>
      <c r="AS89" s="79"/>
      <c r="AT89" s="79"/>
      <c r="AU89" s="79"/>
      <c r="AV89" s="79"/>
      <c r="AW89" s="79"/>
      <c r="AX89" s="79"/>
      <c r="AY89" s="79"/>
      <c r="AZ89" s="79"/>
      <c r="BA89">
        <v>99</v>
      </c>
      <c r="BB89" s="78" t="str">
        <f>REPLACE(INDEX(GroupVertices[Group],MATCH(Edges[[#This Row],[Vertex 1]],GroupVertices[Vertex],0)),1,1,"")</f>
        <v>1</v>
      </c>
      <c r="BC89" s="78" t="str">
        <f>REPLACE(INDEX(GroupVertices[Group],MATCH(Edges[[#This Row],[Vertex 2]],GroupVertices[Vertex],0)),1,1,"")</f>
        <v>1</v>
      </c>
      <c r="BD89" s="48">
        <v>4</v>
      </c>
      <c r="BE89" s="49">
        <v>16.666666666666668</v>
      </c>
      <c r="BF89" s="48">
        <v>0</v>
      </c>
      <c r="BG89" s="49">
        <v>0</v>
      </c>
      <c r="BH89" s="48">
        <v>0</v>
      </c>
      <c r="BI89" s="49">
        <v>0</v>
      </c>
      <c r="BJ89" s="48">
        <v>20</v>
      </c>
      <c r="BK89" s="49">
        <v>83.33333333333333</v>
      </c>
      <c r="BL89" s="48">
        <v>24</v>
      </c>
    </row>
    <row r="90" spans="1:64" ht="15">
      <c r="A90" s="64" t="s">
        <v>238</v>
      </c>
      <c r="B90" s="64" t="s">
        <v>238</v>
      </c>
      <c r="C90" s="65" t="s">
        <v>2040</v>
      </c>
      <c r="D90" s="66">
        <v>10</v>
      </c>
      <c r="E90" s="67" t="s">
        <v>136</v>
      </c>
      <c r="F90" s="68">
        <v>12</v>
      </c>
      <c r="G90" s="65"/>
      <c r="H90" s="69"/>
      <c r="I90" s="70"/>
      <c r="J90" s="70"/>
      <c r="K90" s="34" t="s">
        <v>65</v>
      </c>
      <c r="L90" s="77">
        <v>90</v>
      </c>
      <c r="M90" s="77"/>
      <c r="N90" s="72"/>
      <c r="O90" s="79" t="s">
        <v>176</v>
      </c>
      <c r="P90" s="81">
        <v>43424.841469907406</v>
      </c>
      <c r="Q90" s="79" t="s">
        <v>321</v>
      </c>
      <c r="R90" s="82" t="s">
        <v>456</v>
      </c>
      <c r="S90" s="79" t="s">
        <v>541</v>
      </c>
      <c r="T90" s="79"/>
      <c r="U90" s="79"/>
      <c r="V90" s="82" t="s">
        <v>612</v>
      </c>
      <c r="W90" s="81">
        <v>43424.841469907406</v>
      </c>
      <c r="X90" s="82" t="s">
        <v>689</v>
      </c>
      <c r="Y90" s="79"/>
      <c r="Z90" s="79"/>
      <c r="AA90" s="85" t="s">
        <v>844</v>
      </c>
      <c r="AB90" s="79"/>
      <c r="AC90" s="79" t="b">
        <v>0</v>
      </c>
      <c r="AD90" s="79">
        <v>0</v>
      </c>
      <c r="AE90" s="85" t="s">
        <v>924</v>
      </c>
      <c r="AF90" s="79" t="b">
        <v>0</v>
      </c>
      <c r="AG90" s="79" t="s">
        <v>926</v>
      </c>
      <c r="AH90" s="79"/>
      <c r="AI90" s="85" t="s">
        <v>924</v>
      </c>
      <c r="AJ90" s="79" t="b">
        <v>0</v>
      </c>
      <c r="AK90" s="79">
        <v>0</v>
      </c>
      <c r="AL90" s="85" t="s">
        <v>924</v>
      </c>
      <c r="AM90" s="79" t="s">
        <v>936</v>
      </c>
      <c r="AN90" s="79" t="b">
        <v>0</v>
      </c>
      <c r="AO90" s="85" t="s">
        <v>844</v>
      </c>
      <c r="AP90" s="79" t="s">
        <v>176</v>
      </c>
      <c r="AQ90" s="79">
        <v>0</v>
      </c>
      <c r="AR90" s="79">
        <v>0</v>
      </c>
      <c r="AS90" s="79"/>
      <c r="AT90" s="79"/>
      <c r="AU90" s="79"/>
      <c r="AV90" s="79"/>
      <c r="AW90" s="79"/>
      <c r="AX90" s="79"/>
      <c r="AY90" s="79"/>
      <c r="AZ90" s="79"/>
      <c r="BA90">
        <v>99</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34</v>
      </c>
      <c r="BK90" s="49">
        <v>100</v>
      </c>
      <c r="BL90" s="48">
        <v>34</v>
      </c>
    </row>
    <row r="91" spans="1:64" ht="15">
      <c r="A91" s="64" t="s">
        <v>238</v>
      </c>
      <c r="B91" s="64" t="s">
        <v>238</v>
      </c>
      <c r="C91" s="65" t="s">
        <v>2040</v>
      </c>
      <c r="D91" s="66">
        <v>10</v>
      </c>
      <c r="E91" s="67" t="s">
        <v>136</v>
      </c>
      <c r="F91" s="68">
        <v>12</v>
      </c>
      <c r="G91" s="65"/>
      <c r="H91" s="69"/>
      <c r="I91" s="70"/>
      <c r="J91" s="70"/>
      <c r="K91" s="34" t="s">
        <v>65</v>
      </c>
      <c r="L91" s="77">
        <v>91</v>
      </c>
      <c r="M91" s="77"/>
      <c r="N91" s="72"/>
      <c r="O91" s="79" t="s">
        <v>176</v>
      </c>
      <c r="P91" s="81">
        <v>43425.75840277778</v>
      </c>
      <c r="Q91" s="79" t="s">
        <v>322</v>
      </c>
      <c r="R91" s="82" t="s">
        <v>457</v>
      </c>
      <c r="S91" s="79" t="s">
        <v>541</v>
      </c>
      <c r="T91" s="79" t="s">
        <v>556</v>
      </c>
      <c r="U91" s="79"/>
      <c r="V91" s="82" t="s">
        <v>612</v>
      </c>
      <c r="W91" s="81">
        <v>43425.75840277778</v>
      </c>
      <c r="X91" s="82" t="s">
        <v>690</v>
      </c>
      <c r="Y91" s="79"/>
      <c r="Z91" s="79"/>
      <c r="AA91" s="85" t="s">
        <v>845</v>
      </c>
      <c r="AB91" s="79"/>
      <c r="AC91" s="79" t="b">
        <v>0</v>
      </c>
      <c r="AD91" s="79">
        <v>0</v>
      </c>
      <c r="AE91" s="85" t="s">
        <v>924</v>
      </c>
      <c r="AF91" s="79" t="b">
        <v>0</v>
      </c>
      <c r="AG91" s="79" t="s">
        <v>926</v>
      </c>
      <c r="AH91" s="79"/>
      <c r="AI91" s="85" t="s">
        <v>924</v>
      </c>
      <c r="AJ91" s="79" t="b">
        <v>0</v>
      </c>
      <c r="AK91" s="79">
        <v>0</v>
      </c>
      <c r="AL91" s="85" t="s">
        <v>924</v>
      </c>
      <c r="AM91" s="79" t="s">
        <v>936</v>
      </c>
      <c r="AN91" s="79" t="b">
        <v>0</v>
      </c>
      <c r="AO91" s="85" t="s">
        <v>845</v>
      </c>
      <c r="AP91" s="79" t="s">
        <v>176</v>
      </c>
      <c r="AQ91" s="79">
        <v>0</v>
      </c>
      <c r="AR91" s="79">
        <v>0</v>
      </c>
      <c r="AS91" s="79"/>
      <c r="AT91" s="79"/>
      <c r="AU91" s="79"/>
      <c r="AV91" s="79"/>
      <c r="AW91" s="79"/>
      <c r="AX91" s="79"/>
      <c r="AY91" s="79"/>
      <c r="AZ91" s="79"/>
      <c r="BA91">
        <v>99</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32</v>
      </c>
      <c r="BK91" s="49">
        <v>100</v>
      </c>
      <c r="BL91" s="48">
        <v>32</v>
      </c>
    </row>
    <row r="92" spans="1:64" ht="15">
      <c r="A92" s="64" t="s">
        <v>238</v>
      </c>
      <c r="B92" s="64" t="s">
        <v>238</v>
      </c>
      <c r="C92" s="65" t="s">
        <v>2040</v>
      </c>
      <c r="D92" s="66">
        <v>10</v>
      </c>
      <c r="E92" s="67" t="s">
        <v>136</v>
      </c>
      <c r="F92" s="68">
        <v>12</v>
      </c>
      <c r="G92" s="65"/>
      <c r="H92" s="69"/>
      <c r="I92" s="70"/>
      <c r="J92" s="70"/>
      <c r="K92" s="34" t="s">
        <v>65</v>
      </c>
      <c r="L92" s="77">
        <v>92</v>
      </c>
      <c r="M92" s="77"/>
      <c r="N92" s="72"/>
      <c r="O92" s="79" t="s">
        <v>176</v>
      </c>
      <c r="P92" s="81">
        <v>43426.438310185185</v>
      </c>
      <c r="Q92" s="79" t="s">
        <v>323</v>
      </c>
      <c r="R92" s="82" t="s">
        <v>458</v>
      </c>
      <c r="S92" s="79" t="s">
        <v>541</v>
      </c>
      <c r="T92" s="79"/>
      <c r="U92" s="79"/>
      <c r="V92" s="82" t="s">
        <v>612</v>
      </c>
      <c r="W92" s="81">
        <v>43426.438310185185</v>
      </c>
      <c r="X92" s="82" t="s">
        <v>691</v>
      </c>
      <c r="Y92" s="79"/>
      <c r="Z92" s="79"/>
      <c r="AA92" s="85" t="s">
        <v>846</v>
      </c>
      <c r="AB92" s="79"/>
      <c r="AC92" s="79" t="b">
        <v>0</v>
      </c>
      <c r="AD92" s="79">
        <v>0</v>
      </c>
      <c r="AE92" s="85" t="s">
        <v>924</v>
      </c>
      <c r="AF92" s="79" t="b">
        <v>0</v>
      </c>
      <c r="AG92" s="79" t="s">
        <v>926</v>
      </c>
      <c r="AH92" s="79"/>
      <c r="AI92" s="85" t="s">
        <v>924</v>
      </c>
      <c r="AJ92" s="79" t="b">
        <v>0</v>
      </c>
      <c r="AK92" s="79">
        <v>0</v>
      </c>
      <c r="AL92" s="85" t="s">
        <v>924</v>
      </c>
      <c r="AM92" s="79" t="s">
        <v>936</v>
      </c>
      <c r="AN92" s="79" t="b">
        <v>0</v>
      </c>
      <c r="AO92" s="85" t="s">
        <v>846</v>
      </c>
      <c r="AP92" s="79" t="s">
        <v>176</v>
      </c>
      <c r="AQ92" s="79">
        <v>0</v>
      </c>
      <c r="AR92" s="79">
        <v>0</v>
      </c>
      <c r="AS92" s="79"/>
      <c r="AT92" s="79"/>
      <c r="AU92" s="79"/>
      <c r="AV92" s="79"/>
      <c r="AW92" s="79"/>
      <c r="AX92" s="79"/>
      <c r="AY92" s="79"/>
      <c r="AZ92" s="79"/>
      <c r="BA92">
        <v>99</v>
      </c>
      <c r="BB92" s="78" t="str">
        <f>REPLACE(INDEX(GroupVertices[Group],MATCH(Edges[[#This Row],[Vertex 1]],GroupVertices[Vertex],0)),1,1,"")</f>
        <v>1</v>
      </c>
      <c r="BC92" s="78" t="str">
        <f>REPLACE(INDEX(GroupVertices[Group],MATCH(Edges[[#This Row],[Vertex 2]],GroupVertices[Vertex],0)),1,1,"")</f>
        <v>1</v>
      </c>
      <c r="BD92" s="48">
        <v>0</v>
      </c>
      <c r="BE92" s="49">
        <v>0</v>
      </c>
      <c r="BF92" s="48">
        <v>0</v>
      </c>
      <c r="BG92" s="49">
        <v>0</v>
      </c>
      <c r="BH92" s="48">
        <v>0</v>
      </c>
      <c r="BI92" s="49">
        <v>0</v>
      </c>
      <c r="BJ92" s="48">
        <v>24</v>
      </c>
      <c r="BK92" s="49">
        <v>100</v>
      </c>
      <c r="BL92" s="48">
        <v>24</v>
      </c>
    </row>
    <row r="93" spans="1:64" ht="15">
      <c r="A93" s="64" t="s">
        <v>238</v>
      </c>
      <c r="B93" s="64" t="s">
        <v>238</v>
      </c>
      <c r="C93" s="65" t="s">
        <v>2040</v>
      </c>
      <c r="D93" s="66">
        <v>10</v>
      </c>
      <c r="E93" s="67" t="s">
        <v>136</v>
      </c>
      <c r="F93" s="68">
        <v>12</v>
      </c>
      <c r="G93" s="65"/>
      <c r="H93" s="69"/>
      <c r="I93" s="70"/>
      <c r="J93" s="70"/>
      <c r="K93" s="34" t="s">
        <v>65</v>
      </c>
      <c r="L93" s="77">
        <v>93</v>
      </c>
      <c r="M93" s="77"/>
      <c r="N93" s="72"/>
      <c r="O93" s="79" t="s">
        <v>176</v>
      </c>
      <c r="P93" s="81">
        <v>43427.52106481481</v>
      </c>
      <c r="Q93" s="79" t="s">
        <v>324</v>
      </c>
      <c r="R93" s="82" t="s">
        <v>459</v>
      </c>
      <c r="S93" s="79" t="s">
        <v>541</v>
      </c>
      <c r="T93" s="79"/>
      <c r="U93" s="79"/>
      <c r="V93" s="82" t="s">
        <v>612</v>
      </c>
      <c r="W93" s="81">
        <v>43427.52106481481</v>
      </c>
      <c r="X93" s="82" t="s">
        <v>692</v>
      </c>
      <c r="Y93" s="79"/>
      <c r="Z93" s="79"/>
      <c r="AA93" s="85" t="s">
        <v>847</v>
      </c>
      <c r="AB93" s="79"/>
      <c r="AC93" s="79" t="b">
        <v>0</v>
      </c>
      <c r="AD93" s="79">
        <v>0</v>
      </c>
      <c r="AE93" s="85" t="s">
        <v>924</v>
      </c>
      <c r="AF93" s="79" t="b">
        <v>0</v>
      </c>
      <c r="AG93" s="79" t="s">
        <v>926</v>
      </c>
      <c r="AH93" s="79"/>
      <c r="AI93" s="85" t="s">
        <v>924</v>
      </c>
      <c r="AJ93" s="79" t="b">
        <v>0</v>
      </c>
      <c r="AK93" s="79">
        <v>0</v>
      </c>
      <c r="AL93" s="85" t="s">
        <v>924</v>
      </c>
      <c r="AM93" s="79" t="s">
        <v>936</v>
      </c>
      <c r="AN93" s="79" t="b">
        <v>0</v>
      </c>
      <c r="AO93" s="85" t="s">
        <v>847</v>
      </c>
      <c r="AP93" s="79" t="s">
        <v>176</v>
      </c>
      <c r="AQ93" s="79">
        <v>0</v>
      </c>
      <c r="AR93" s="79">
        <v>0</v>
      </c>
      <c r="AS93" s="79"/>
      <c r="AT93" s="79"/>
      <c r="AU93" s="79"/>
      <c r="AV93" s="79"/>
      <c r="AW93" s="79"/>
      <c r="AX93" s="79"/>
      <c r="AY93" s="79"/>
      <c r="AZ93" s="79"/>
      <c r="BA93">
        <v>99</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19</v>
      </c>
      <c r="BK93" s="49">
        <v>100</v>
      </c>
      <c r="BL93" s="48">
        <v>19</v>
      </c>
    </row>
    <row r="94" spans="1:64" ht="15">
      <c r="A94" s="64" t="s">
        <v>238</v>
      </c>
      <c r="B94" s="64" t="s">
        <v>238</v>
      </c>
      <c r="C94" s="65" t="s">
        <v>2040</v>
      </c>
      <c r="D94" s="66">
        <v>10</v>
      </c>
      <c r="E94" s="67" t="s">
        <v>136</v>
      </c>
      <c r="F94" s="68">
        <v>12</v>
      </c>
      <c r="G94" s="65"/>
      <c r="H94" s="69"/>
      <c r="I94" s="70"/>
      <c r="J94" s="70"/>
      <c r="K94" s="34" t="s">
        <v>65</v>
      </c>
      <c r="L94" s="77">
        <v>94</v>
      </c>
      <c r="M94" s="77"/>
      <c r="N94" s="72"/>
      <c r="O94" s="79" t="s">
        <v>176</v>
      </c>
      <c r="P94" s="81">
        <v>43427.543125</v>
      </c>
      <c r="Q94" s="79" t="s">
        <v>325</v>
      </c>
      <c r="R94" s="82" t="s">
        <v>460</v>
      </c>
      <c r="S94" s="79" t="s">
        <v>541</v>
      </c>
      <c r="T94" s="79"/>
      <c r="U94" s="79"/>
      <c r="V94" s="82" t="s">
        <v>612</v>
      </c>
      <c r="W94" s="81">
        <v>43427.543125</v>
      </c>
      <c r="X94" s="82" t="s">
        <v>693</v>
      </c>
      <c r="Y94" s="79"/>
      <c r="Z94" s="79"/>
      <c r="AA94" s="85" t="s">
        <v>848</v>
      </c>
      <c r="AB94" s="79"/>
      <c r="AC94" s="79" t="b">
        <v>0</v>
      </c>
      <c r="AD94" s="79">
        <v>0</v>
      </c>
      <c r="AE94" s="85" t="s">
        <v>924</v>
      </c>
      <c r="AF94" s="79" t="b">
        <v>0</v>
      </c>
      <c r="AG94" s="79" t="s">
        <v>926</v>
      </c>
      <c r="AH94" s="79"/>
      <c r="AI94" s="85" t="s">
        <v>924</v>
      </c>
      <c r="AJ94" s="79" t="b">
        <v>0</v>
      </c>
      <c r="AK94" s="79">
        <v>0</v>
      </c>
      <c r="AL94" s="85" t="s">
        <v>924</v>
      </c>
      <c r="AM94" s="79" t="s">
        <v>936</v>
      </c>
      <c r="AN94" s="79" t="b">
        <v>0</v>
      </c>
      <c r="AO94" s="85" t="s">
        <v>848</v>
      </c>
      <c r="AP94" s="79" t="s">
        <v>176</v>
      </c>
      <c r="AQ94" s="79">
        <v>0</v>
      </c>
      <c r="AR94" s="79">
        <v>0</v>
      </c>
      <c r="AS94" s="79"/>
      <c r="AT94" s="79"/>
      <c r="AU94" s="79"/>
      <c r="AV94" s="79"/>
      <c r="AW94" s="79"/>
      <c r="AX94" s="79"/>
      <c r="AY94" s="79"/>
      <c r="AZ94" s="79"/>
      <c r="BA94">
        <v>99</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27</v>
      </c>
      <c r="BK94" s="49">
        <v>100</v>
      </c>
      <c r="BL94" s="48">
        <v>27</v>
      </c>
    </row>
    <row r="95" spans="1:64" ht="15">
      <c r="A95" s="64" t="s">
        <v>238</v>
      </c>
      <c r="B95" s="64" t="s">
        <v>238</v>
      </c>
      <c r="C95" s="65" t="s">
        <v>2040</v>
      </c>
      <c r="D95" s="66">
        <v>10</v>
      </c>
      <c r="E95" s="67" t="s">
        <v>136</v>
      </c>
      <c r="F95" s="68">
        <v>12</v>
      </c>
      <c r="G95" s="65"/>
      <c r="H95" s="69"/>
      <c r="I95" s="70"/>
      <c r="J95" s="70"/>
      <c r="K95" s="34" t="s">
        <v>65</v>
      </c>
      <c r="L95" s="77">
        <v>95</v>
      </c>
      <c r="M95" s="77"/>
      <c r="N95" s="72"/>
      <c r="O95" s="79" t="s">
        <v>176</v>
      </c>
      <c r="P95" s="81">
        <v>43431.42398148148</v>
      </c>
      <c r="Q95" s="79" t="s">
        <v>326</v>
      </c>
      <c r="R95" s="82" t="s">
        <v>461</v>
      </c>
      <c r="S95" s="79" t="s">
        <v>541</v>
      </c>
      <c r="T95" s="79"/>
      <c r="U95" s="79"/>
      <c r="V95" s="82" t="s">
        <v>612</v>
      </c>
      <c r="W95" s="81">
        <v>43431.42398148148</v>
      </c>
      <c r="X95" s="82" t="s">
        <v>694</v>
      </c>
      <c r="Y95" s="79"/>
      <c r="Z95" s="79"/>
      <c r="AA95" s="85" t="s">
        <v>849</v>
      </c>
      <c r="AB95" s="79"/>
      <c r="AC95" s="79" t="b">
        <v>0</v>
      </c>
      <c r="AD95" s="79">
        <v>0</v>
      </c>
      <c r="AE95" s="85" t="s">
        <v>924</v>
      </c>
      <c r="AF95" s="79" t="b">
        <v>0</v>
      </c>
      <c r="AG95" s="79" t="s">
        <v>926</v>
      </c>
      <c r="AH95" s="79"/>
      <c r="AI95" s="85" t="s">
        <v>924</v>
      </c>
      <c r="AJ95" s="79" t="b">
        <v>0</v>
      </c>
      <c r="AK95" s="79">
        <v>0</v>
      </c>
      <c r="AL95" s="85" t="s">
        <v>924</v>
      </c>
      <c r="AM95" s="79" t="s">
        <v>936</v>
      </c>
      <c r="AN95" s="79" t="b">
        <v>0</v>
      </c>
      <c r="AO95" s="85" t="s">
        <v>849</v>
      </c>
      <c r="AP95" s="79" t="s">
        <v>176</v>
      </c>
      <c r="AQ95" s="79">
        <v>0</v>
      </c>
      <c r="AR95" s="79">
        <v>0</v>
      </c>
      <c r="AS95" s="79"/>
      <c r="AT95" s="79"/>
      <c r="AU95" s="79"/>
      <c r="AV95" s="79"/>
      <c r="AW95" s="79"/>
      <c r="AX95" s="79"/>
      <c r="AY95" s="79"/>
      <c r="AZ95" s="79"/>
      <c r="BA95">
        <v>99</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31</v>
      </c>
      <c r="BK95" s="49">
        <v>100</v>
      </c>
      <c r="BL95" s="48">
        <v>31</v>
      </c>
    </row>
    <row r="96" spans="1:64" ht="15">
      <c r="A96" s="64" t="s">
        <v>238</v>
      </c>
      <c r="B96" s="64" t="s">
        <v>238</v>
      </c>
      <c r="C96" s="65" t="s">
        <v>2040</v>
      </c>
      <c r="D96" s="66">
        <v>10</v>
      </c>
      <c r="E96" s="67" t="s">
        <v>136</v>
      </c>
      <c r="F96" s="68">
        <v>12</v>
      </c>
      <c r="G96" s="65"/>
      <c r="H96" s="69"/>
      <c r="I96" s="70"/>
      <c r="J96" s="70"/>
      <c r="K96" s="34" t="s">
        <v>65</v>
      </c>
      <c r="L96" s="77">
        <v>96</v>
      </c>
      <c r="M96" s="77"/>
      <c r="N96" s="72"/>
      <c r="O96" s="79" t="s">
        <v>176</v>
      </c>
      <c r="P96" s="81">
        <v>43432.58728009259</v>
      </c>
      <c r="Q96" s="79" t="s">
        <v>327</v>
      </c>
      <c r="R96" s="82" t="s">
        <v>462</v>
      </c>
      <c r="S96" s="79" t="s">
        <v>541</v>
      </c>
      <c r="T96" s="79"/>
      <c r="U96" s="79"/>
      <c r="V96" s="82" t="s">
        <v>612</v>
      </c>
      <c r="W96" s="81">
        <v>43432.58728009259</v>
      </c>
      <c r="X96" s="82" t="s">
        <v>695</v>
      </c>
      <c r="Y96" s="79"/>
      <c r="Z96" s="79"/>
      <c r="AA96" s="85" t="s">
        <v>850</v>
      </c>
      <c r="AB96" s="79"/>
      <c r="AC96" s="79" t="b">
        <v>0</v>
      </c>
      <c r="AD96" s="79">
        <v>0</v>
      </c>
      <c r="AE96" s="85" t="s">
        <v>924</v>
      </c>
      <c r="AF96" s="79" t="b">
        <v>0</v>
      </c>
      <c r="AG96" s="79" t="s">
        <v>926</v>
      </c>
      <c r="AH96" s="79"/>
      <c r="AI96" s="85" t="s">
        <v>924</v>
      </c>
      <c r="AJ96" s="79" t="b">
        <v>0</v>
      </c>
      <c r="AK96" s="79">
        <v>0</v>
      </c>
      <c r="AL96" s="85" t="s">
        <v>924</v>
      </c>
      <c r="AM96" s="79" t="s">
        <v>936</v>
      </c>
      <c r="AN96" s="79" t="b">
        <v>0</v>
      </c>
      <c r="AO96" s="85" t="s">
        <v>850</v>
      </c>
      <c r="AP96" s="79" t="s">
        <v>176</v>
      </c>
      <c r="AQ96" s="79">
        <v>0</v>
      </c>
      <c r="AR96" s="79">
        <v>0</v>
      </c>
      <c r="AS96" s="79"/>
      <c r="AT96" s="79"/>
      <c r="AU96" s="79"/>
      <c r="AV96" s="79"/>
      <c r="AW96" s="79"/>
      <c r="AX96" s="79"/>
      <c r="AY96" s="79"/>
      <c r="AZ96" s="79"/>
      <c r="BA96">
        <v>99</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31</v>
      </c>
      <c r="BK96" s="49">
        <v>100</v>
      </c>
      <c r="BL96" s="48">
        <v>31</v>
      </c>
    </row>
    <row r="97" spans="1:64" ht="15">
      <c r="A97" s="64" t="s">
        <v>238</v>
      </c>
      <c r="B97" s="64" t="s">
        <v>238</v>
      </c>
      <c r="C97" s="65" t="s">
        <v>2040</v>
      </c>
      <c r="D97" s="66">
        <v>10</v>
      </c>
      <c r="E97" s="67" t="s">
        <v>136</v>
      </c>
      <c r="F97" s="68">
        <v>12</v>
      </c>
      <c r="G97" s="65"/>
      <c r="H97" s="69"/>
      <c r="I97" s="70"/>
      <c r="J97" s="70"/>
      <c r="K97" s="34" t="s">
        <v>65</v>
      </c>
      <c r="L97" s="77">
        <v>97</v>
      </c>
      <c r="M97" s="77"/>
      <c r="N97" s="72"/>
      <c r="O97" s="79" t="s">
        <v>176</v>
      </c>
      <c r="P97" s="81">
        <v>43432.85233796296</v>
      </c>
      <c r="Q97" s="79" t="s">
        <v>328</v>
      </c>
      <c r="R97" s="82" t="s">
        <v>463</v>
      </c>
      <c r="S97" s="79" t="s">
        <v>541</v>
      </c>
      <c r="T97" s="79"/>
      <c r="U97" s="79"/>
      <c r="V97" s="82" t="s">
        <v>612</v>
      </c>
      <c r="W97" s="81">
        <v>43432.85233796296</v>
      </c>
      <c r="X97" s="82" t="s">
        <v>696</v>
      </c>
      <c r="Y97" s="79"/>
      <c r="Z97" s="79"/>
      <c r="AA97" s="85" t="s">
        <v>851</v>
      </c>
      <c r="AB97" s="79"/>
      <c r="AC97" s="79" t="b">
        <v>0</v>
      </c>
      <c r="AD97" s="79">
        <v>0</v>
      </c>
      <c r="AE97" s="85" t="s">
        <v>924</v>
      </c>
      <c r="AF97" s="79" t="b">
        <v>0</v>
      </c>
      <c r="AG97" s="79" t="s">
        <v>926</v>
      </c>
      <c r="AH97" s="79"/>
      <c r="AI97" s="85" t="s">
        <v>924</v>
      </c>
      <c r="AJ97" s="79" t="b">
        <v>0</v>
      </c>
      <c r="AK97" s="79">
        <v>0</v>
      </c>
      <c r="AL97" s="85" t="s">
        <v>924</v>
      </c>
      <c r="AM97" s="79" t="s">
        <v>936</v>
      </c>
      <c r="AN97" s="79" t="b">
        <v>0</v>
      </c>
      <c r="AO97" s="85" t="s">
        <v>851</v>
      </c>
      <c r="AP97" s="79" t="s">
        <v>176</v>
      </c>
      <c r="AQ97" s="79">
        <v>0</v>
      </c>
      <c r="AR97" s="79">
        <v>0</v>
      </c>
      <c r="AS97" s="79"/>
      <c r="AT97" s="79"/>
      <c r="AU97" s="79"/>
      <c r="AV97" s="79"/>
      <c r="AW97" s="79"/>
      <c r="AX97" s="79"/>
      <c r="AY97" s="79"/>
      <c r="AZ97" s="79"/>
      <c r="BA97">
        <v>99</v>
      </c>
      <c r="BB97" s="78" t="str">
        <f>REPLACE(INDEX(GroupVertices[Group],MATCH(Edges[[#This Row],[Vertex 1]],GroupVertices[Vertex],0)),1,1,"")</f>
        <v>1</v>
      </c>
      <c r="BC97" s="78" t="str">
        <f>REPLACE(INDEX(GroupVertices[Group],MATCH(Edges[[#This Row],[Vertex 2]],GroupVertices[Vertex],0)),1,1,"")</f>
        <v>1</v>
      </c>
      <c r="BD97" s="48">
        <v>0</v>
      </c>
      <c r="BE97" s="49">
        <v>0</v>
      </c>
      <c r="BF97" s="48">
        <v>0</v>
      </c>
      <c r="BG97" s="49">
        <v>0</v>
      </c>
      <c r="BH97" s="48">
        <v>0</v>
      </c>
      <c r="BI97" s="49">
        <v>0</v>
      </c>
      <c r="BJ97" s="48">
        <v>36</v>
      </c>
      <c r="BK97" s="49">
        <v>100</v>
      </c>
      <c r="BL97" s="48">
        <v>36</v>
      </c>
    </row>
    <row r="98" spans="1:64" ht="15">
      <c r="A98" s="64" t="s">
        <v>238</v>
      </c>
      <c r="B98" s="64" t="s">
        <v>238</v>
      </c>
      <c r="C98" s="65" t="s">
        <v>2040</v>
      </c>
      <c r="D98" s="66">
        <v>10</v>
      </c>
      <c r="E98" s="67" t="s">
        <v>136</v>
      </c>
      <c r="F98" s="68">
        <v>12</v>
      </c>
      <c r="G98" s="65"/>
      <c r="H98" s="69"/>
      <c r="I98" s="70"/>
      <c r="J98" s="70"/>
      <c r="K98" s="34" t="s">
        <v>65</v>
      </c>
      <c r="L98" s="77">
        <v>98</v>
      </c>
      <c r="M98" s="77"/>
      <c r="N98" s="72"/>
      <c r="O98" s="79" t="s">
        <v>176</v>
      </c>
      <c r="P98" s="81">
        <v>43433.3837037037</v>
      </c>
      <c r="Q98" s="79" t="s">
        <v>329</v>
      </c>
      <c r="R98" s="82" t="s">
        <v>464</v>
      </c>
      <c r="S98" s="79" t="s">
        <v>541</v>
      </c>
      <c r="T98" s="79"/>
      <c r="U98" s="79"/>
      <c r="V98" s="82" t="s">
        <v>612</v>
      </c>
      <c r="W98" s="81">
        <v>43433.3837037037</v>
      </c>
      <c r="X98" s="82" t="s">
        <v>697</v>
      </c>
      <c r="Y98" s="79"/>
      <c r="Z98" s="79"/>
      <c r="AA98" s="85" t="s">
        <v>852</v>
      </c>
      <c r="AB98" s="79"/>
      <c r="AC98" s="79" t="b">
        <v>0</v>
      </c>
      <c r="AD98" s="79">
        <v>0</v>
      </c>
      <c r="AE98" s="85" t="s">
        <v>924</v>
      </c>
      <c r="AF98" s="79" t="b">
        <v>0</v>
      </c>
      <c r="AG98" s="79" t="s">
        <v>926</v>
      </c>
      <c r="AH98" s="79"/>
      <c r="AI98" s="85" t="s">
        <v>924</v>
      </c>
      <c r="AJ98" s="79" t="b">
        <v>0</v>
      </c>
      <c r="AK98" s="79">
        <v>0</v>
      </c>
      <c r="AL98" s="85" t="s">
        <v>924</v>
      </c>
      <c r="AM98" s="79" t="s">
        <v>936</v>
      </c>
      <c r="AN98" s="79" t="b">
        <v>0</v>
      </c>
      <c r="AO98" s="85" t="s">
        <v>852</v>
      </c>
      <c r="AP98" s="79" t="s">
        <v>176</v>
      </c>
      <c r="AQ98" s="79">
        <v>0</v>
      </c>
      <c r="AR98" s="79">
        <v>0</v>
      </c>
      <c r="AS98" s="79"/>
      <c r="AT98" s="79"/>
      <c r="AU98" s="79"/>
      <c r="AV98" s="79"/>
      <c r="AW98" s="79"/>
      <c r="AX98" s="79"/>
      <c r="AY98" s="79"/>
      <c r="AZ98" s="79"/>
      <c r="BA98">
        <v>99</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29</v>
      </c>
      <c r="BK98" s="49">
        <v>100</v>
      </c>
      <c r="BL98" s="48">
        <v>29</v>
      </c>
    </row>
    <row r="99" spans="1:64" ht="15">
      <c r="A99" s="64" t="s">
        <v>238</v>
      </c>
      <c r="B99" s="64" t="s">
        <v>238</v>
      </c>
      <c r="C99" s="65" t="s">
        <v>2040</v>
      </c>
      <c r="D99" s="66">
        <v>10</v>
      </c>
      <c r="E99" s="67" t="s">
        <v>136</v>
      </c>
      <c r="F99" s="68">
        <v>12</v>
      </c>
      <c r="G99" s="65"/>
      <c r="H99" s="69"/>
      <c r="I99" s="70"/>
      <c r="J99" s="70"/>
      <c r="K99" s="34" t="s">
        <v>65</v>
      </c>
      <c r="L99" s="77">
        <v>99</v>
      </c>
      <c r="M99" s="77"/>
      <c r="N99" s="72"/>
      <c r="O99" s="79" t="s">
        <v>176</v>
      </c>
      <c r="P99" s="81">
        <v>43440.773310185185</v>
      </c>
      <c r="Q99" s="79" t="s">
        <v>330</v>
      </c>
      <c r="R99" s="82" t="s">
        <v>465</v>
      </c>
      <c r="S99" s="79" t="s">
        <v>541</v>
      </c>
      <c r="T99" s="79"/>
      <c r="U99" s="79"/>
      <c r="V99" s="82" t="s">
        <v>612</v>
      </c>
      <c r="W99" s="81">
        <v>43440.773310185185</v>
      </c>
      <c r="X99" s="82" t="s">
        <v>698</v>
      </c>
      <c r="Y99" s="79"/>
      <c r="Z99" s="79"/>
      <c r="AA99" s="85" t="s">
        <v>853</v>
      </c>
      <c r="AB99" s="79"/>
      <c r="AC99" s="79" t="b">
        <v>0</v>
      </c>
      <c r="AD99" s="79">
        <v>0</v>
      </c>
      <c r="AE99" s="85" t="s">
        <v>924</v>
      </c>
      <c r="AF99" s="79" t="b">
        <v>0</v>
      </c>
      <c r="AG99" s="79" t="s">
        <v>926</v>
      </c>
      <c r="AH99" s="79"/>
      <c r="AI99" s="85" t="s">
        <v>924</v>
      </c>
      <c r="AJ99" s="79" t="b">
        <v>0</v>
      </c>
      <c r="AK99" s="79">
        <v>0</v>
      </c>
      <c r="AL99" s="85" t="s">
        <v>924</v>
      </c>
      <c r="AM99" s="79" t="s">
        <v>936</v>
      </c>
      <c r="AN99" s="79" t="b">
        <v>0</v>
      </c>
      <c r="AO99" s="85" t="s">
        <v>853</v>
      </c>
      <c r="AP99" s="79" t="s">
        <v>176</v>
      </c>
      <c r="AQ99" s="79">
        <v>0</v>
      </c>
      <c r="AR99" s="79">
        <v>0</v>
      </c>
      <c r="AS99" s="79"/>
      <c r="AT99" s="79"/>
      <c r="AU99" s="79"/>
      <c r="AV99" s="79"/>
      <c r="AW99" s="79"/>
      <c r="AX99" s="79"/>
      <c r="AY99" s="79"/>
      <c r="AZ99" s="79"/>
      <c r="BA99">
        <v>99</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17</v>
      </c>
      <c r="BK99" s="49">
        <v>100</v>
      </c>
      <c r="BL99" s="48">
        <v>17</v>
      </c>
    </row>
    <row r="100" spans="1:64" ht="15">
      <c r="A100" s="64" t="s">
        <v>238</v>
      </c>
      <c r="B100" s="64" t="s">
        <v>238</v>
      </c>
      <c r="C100" s="65" t="s">
        <v>2040</v>
      </c>
      <c r="D100" s="66">
        <v>10</v>
      </c>
      <c r="E100" s="67" t="s">
        <v>136</v>
      </c>
      <c r="F100" s="68">
        <v>12</v>
      </c>
      <c r="G100" s="65"/>
      <c r="H100" s="69"/>
      <c r="I100" s="70"/>
      <c r="J100" s="70"/>
      <c r="K100" s="34" t="s">
        <v>65</v>
      </c>
      <c r="L100" s="77">
        <v>100</v>
      </c>
      <c r="M100" s="77"/>
      <c r="N100" s="72"/>
      <c r="O100" s="79" t="s">
        <v>176</v>
      </c>
      <c r="P100" s="81">
        <v>43441.35653935185</v>
      </c>
      <c r="Q100" s="79" t="s">
        <v>331</v>
      </c>
      <c r="R100" s="82" t="s">
        <v>466</v>
      </c>
      <c r="S100" s="79" t="s">
        <v>541</v>
      </c>
      <c r="T100" s="79"/>
      <c r="U100" s="79"/>
      <c r="V100" s="82" t="s">
        <v>612</v>
      </c>
      <c r="W100" s="81">
        <v>43441.35653935185</v>
      </c>
      <c r="X100" s="82" t="s">
        <v>699</v>
      </c>
      <c r="Y100" s="79"/>
      <c r="Z100" s="79"/>
      <c r="AA100" s="85" t="s">
        <v>854</v>
      </c>
      <c r="AB100" s="79"/>
      <c r="AC100" s="79" t="b">
        <v>0</v>
      </c>
      <c r="AD100" s="79">
        <v>0</v>
      </c>
      <c r="AE100" s="85" t="s">
        <v>924</v>
      </c>
      <c r="AF100" s="79" t="b">
        <v>0</v>
      </c>
      <c r="AG100" s="79" t="s">
        <v>926</v>
      </c>
      <c r="AH100" s="79"/>
      <c r="AI100" s="85" t="s">
        <v>924</v>
      </c>
      <c r="AJ100" s="79" t="b">
        <v>0</v>
      </c>
      <c r="AK100" s="79">
        <v>0</v>
      </c>
      <c r="AL100" s="85" t="s">
        <v>924</v>
      </c>
      <c r="AM100" s="79" t="s">
        <v>936</v>
      </c>
      <c r="AN100" s="79" t="b">
        <v>0</v>
      </c>
      <c r="AO100" s="85" t="s">
        <v>854</v>
      </c>
      <c r="AP100" s="79" t="s">
        <v>176</v>
      </c>
      <c r="AQ100" s="79">
        <v>0</v>
      </c>
      <c r="AR100" s="79">
        <v>0</v>
      </c>
      <c r="AS100" s="79"/>
      <c r="AT100" s="79"/>
      <c r="AU100" s="79"/>
      <c r="AV100" s="79"/>
      <c r="AW100" s="79"/>
      <c r="AX100" s="79"/>
      <c r="AY100" s="79"/>
      <c r="AZ100" s="79"/>
      <c r="BA100">
        <v>99</v>
      </c>
      <c r="BB100" s="78" t="str">
        <f>REPLACE(INDEX(GroupVertices[Group],MATCH(Edges[[#This Row],[Vertex 1]],GroupVertices[Vertex],0)),1,1,"")</f>
        <v>1</v>
      </c>
      <c r="BC100" s="78" t="str">
        <f>REPLACE(INDEX(GroupVertices[Group],MATCH(Edges[[#This Row],[Vertex 2]],GroupVertices[Vertex],0)),1,1,"")</f>
        <v>1</v>
      </c>
      <c r="BD100" s="48">
        <v>0</v>
      </c>
      <c r="BE100" s="49">
        <v>0</v>
      </c>
      <c r="BF100" s="48">
        <v>0</v>
      </c>
      <c r="BG100" s="49">
        <v>0</v>
      </c>
      <c r="BH100" s="48">
        <v>0</v>
      </c>
      <c r="BI100" s="49">
        <v>0</v>
      </c>
      <c r="BJ100" s="48">
        <v>27</v>
      </c>
      <c r="BK100" s="49">
        <v>100</v>
      </c>
      <c r="BL100" s="48">
        <v>27</v>
      </c>
    </row>
    <row r="101" spans="1:64" ht="15">
      <c r="A101" s="64" t="s">
        <v>238</v>
      </c>
      <c r="B101" s="64" t="s">
        <v>238</v>
      </c>
      <c r="C101" s="65" t="s">
        <v>2040</v>
      </c>
      <c r="D101" s="66">
        <v>10</v>
      </c>
      <c r="E101" s="67" t="s">
        <v>136</v>
      </c>
      <c r="F101" s="68">
        <v>12</v>
      </c>
      <c r="G101" s="65"/>
      <c r="H101" s="69"/>
      <c r="I101" s="70"/>
      <c r="J101" s="70"/>
      <c r="K101" s="34" t="s">
        <v>65</v>
      </c>
      <c r="L101" s="77">
        <v>101</v>
      </c>
      <c r="M101" s="77"/>
      <c r="N101" s="72"/>
      <c r="O101" s="79" t="s">
        <v>176</v>
      </c>
      <c r="P101" s="81">
        <v>43444.3915625</v>
      </c>
      <c r="Q101" s="79" t="s">
        <v>332</v>
      </c>
      <c r="R101" s="82" t="s">
        <v>467</v>
      </c>
      <c r="S101" s="79" t="s">
        <v>541</v>
      </c>
      <c r="T101" s="79"/>
      <c r="U101" s="79"/>
      <c r="V101" s="82" t="s">
        <v>612</v>
      </c>
      <c r="W101" s="81">
        <v>43444.3915625</v>
      </c>
      <c r="X101" s="82" t="s">
        <v>700</v>
      </c>
      <c r="Y101" s="79"/>
      <c r="Z101" s="79"/>
      <c r="AA101" s="85" t="s">
        <v>855</v>
      </c>
      <c r="AB101" s="79"/>
      <c r="AC101" s="79" t="b">
        <v>0</v>
      </c>
      <c r="AD101" s="79">
        <v>0</v>
      </c>
      <c r="AE101" s="85" t="s">
        <v>924</v>
      </c>
      <c r="AF101" s="79" t="b">
        <v>0</v>
      </c>
      <c r="AG101" s="79" t="s">
        <v>926</v>
      </c>
      <c r="AH101" s="79"/>
      <c r="AI101" s="85" t="s">
        <v>924</v>
      </c>
      <c r="AJ101" s="79" t="b">
        <v>0</v>
      </c>
      <c r="AK101" s="79">
        <v>0</v>
      </c>
      <c r="AL101" s="85" t="s">
        <v>924</v>
      </c>
      <c r="AM101" s="79" t="s">
        <v>936</v>
      </c>
      <c r="AN101" s="79" t="b">
        <v>0</v>
      </c>
      <c r="AO101" s="85" t="s">
        <v>855</v>
      </c>
      <c r="AP101" s="79" t="s">
        <v>176</v>
      </c>
      <c r="AQ101" s="79">
        <v>0</v>
      </c>
      <c r="AR101" s="79">
        <v>0</v>
      </c>
      <c r="AS101" s="79"/>
      <c r="AT101" s="79"/>
      <c r="AU101" s="79"/>
      <c r="AV101" s="79"/>
      <c r="AW101" s="79"/>
      <c r="AX101" s="79"/>
      <c r="AY101" s="79"/>
      <c r="AZ101" s="79"/>
      <c r="BA101">
        <v>99</v>
      </c>
      <c r="BB101" s="78" t="str">
        <f>REPLACE(INDEX(GroupVertices[Group],MATCH(Edges[[#This Row],[Vertex 1]],GroupVertices[Vertex],0)),1,1,"")</f>
        <v>1</v>
      </c>
      <c r="BC101" s="78" t="str">
        <f>REPLACE(INDEX(GroupVertices[Group],MATCH(Edges[[#This Row],[Vertex 2]],GroupVertices[Vertex],0)),1,1,"")</f>
        <v>1</v>
      </c>
      <c r="BD101" s="48">
        <v>0</v>
      </c>
      <c r="BE101" s="49">
        <v>0</v>
      </c>
      <c r="BF101" s="48">
        <v>0</v>
      </c>
      <c r="BG101" s="49">
        <v>0</v>
      </c>
      <c r="BH101" s="48">
        <v>0</v>
      </c>
      <c r="BI101" s="49">
        <v>0</v>
      </c>
      <c r="BJ101" s="48">
        <v>24</v>
      </c>
      <c r="BK101" s="49">
        <v>100</v>
      </c>
      <c r="BL101" s="48">
        <v>24</v>
      </c>
    </row>
    <row r="102" spans="1:64" ht="15">
      <c r="A102" s="64" t="s">
        <v>238</v>
      </c>
      <c r="B102" s="64" t="s">
        <v>238</v>
      </c>
      <c r="C102" s="65" t="s">
        <v>2040</v>
      </c>
      <c r="D102" s="66">
        <v>10</v>
      </c>
      <c r="E102" s="67" t="s">
        <v>136</v>
      </c>
      <c r="F102" s="68">
        <v>12</v>
      </c>
      <c r="G102" s="65"/>
      <c r="H102" s="69"/>
      <c r="I102" s="70"/>
      <c r="J102" s="70"/>
      <c r="K102" s="34" t="s">
        <v>65</v>
      </c>
      <c r="L102" s="77">
        <v>102</v>
      </c>
      <c r="M102" s="77"/>
      <c r="N102" s="72"/>
      <c r="O102" s="79" t="s">
        <v>176</v>
      </c>
      <c r="P102" s="81">
        <v>43444.69684027778</v>
      </c>
      <c r="Q102" s="79" t="s">
        <v>333</v>
      </c>
      <c r="R102" s="82" t="s">
        <v>468</v>
      </c>
      <c r="S102" s="79" t="s">
        <v>541</v>
      </c>
      <c r="T102" s="79" t="s">
        <v>557</v>
      </c>
      <c r="U102" s="79"/>
      <c r="V102" s="82" t="s">
        <v>612</v>
      </c>
      <c r="W102" s="81">
        <v>43444.69684027778</v>
      </c>
      <c r="X102" s="82" t="s">
        <v>701</v>
      </c>
      <c r="Y102" s="79"/>
      <c r="Z102" s="79"/>
      <c r="AA102" s="85" t="s">
        <v>856</v>
      </c>
      <c r="AB102" s="79"/>
      <c r="AC102" s="79" t="b">
        <v>0</v>
      </c>
      <c r="AD102" s="79">
        <v>0</v>
      </c>
      <c r="AE102" s="85" t="s">
        <v>924</v>
      </c>
      <c r="AF102" s="79" t="b">
        <v>0</v>
      </c>
      <c r="AG102" s="79" t="s">
        <v>926</v>
      </c>
      <c r="AH102" s="79"/>
      <c r="AI102" s="85" t="s">
        <v>924</v>
      </c>
      <c r="AJ102" s="79" t="b">
        <v>0</v>
      </c>
      <c r="AK102" s="79">
        <v>0</v>
      </c>
      <c r="AL102" s="85" t="s">
        <v>924</v>
      </c>
      <c r="AM102" s="79" t="s">
        <v>936</v>
      </c>
      <c r="AN102" s="79" t="b">
        <v>0</v>
      </c>
      <c r="AO102" s="85" t="s">
        <v>856</v>
      </c>
      <c r="AP102" s="79" t="s">
        <v>176</v>
      </c>
      <c r="AQ102" s="79">
        <v>0</v>
      </c>
      <c r="AR102" s="79">
        <v>0</v>
      </c>
      <c r="AS102" s="79"/>
      <c r="AT102" s="79"/>
      <c r="AU102" s="79"/>
      <c r="AV102" s="79"/>
      <c r="AW102" s="79"/>
      <c r="AX102" s="79"/>
      <c r="AY102" s="79"/>
      <c r="AZ102" s="79"/>
      <c r="BA102">
        <v>99</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29</v>
      </c>
      <c r="BK102" s="49">
        <v>100</v>
      </c>
      <c r="BL102" s="48">
        <v>29</v>
      </c>
    </row>
    <row r="103" spans="1:64" ht="15">
      <c r="A103" s="64" t="s">
        <v>238</v>
      </c>
      <c r="B103" s="64" t="s">
        <v>238</v>
      </c>
      <c r="C103" s="65" t="s">
        <v>2040</v>
      </c>
      <c r="D103" s="66">
        <v>10</v>
      </c>
      <c r="E103" s="67" t="s">
        <v>136</v>
      </c>
      <c r="F103" s="68">
        <v>12</v>
      </c>
      <c r="G103" s="65"/>
      <c r="H103" s="69"/>
      <c r="I103" s="70"/>
      <c r="J103" s="70"/>
      <c r="K103" s="34" t="s">
        <v>65</v>
      </c>
      <c r="L103" s="77">
        <v>103</v>
      </c>
      <c r="M103" s="77"/>
      <c r="N103" s="72"/>
      <c r="O103" s="79" t="s">
        <v>176</v>
      </c>
      <c r="P103" s="81">
        <v>43445.5987962963</v>
      </c>
      <c r="Q103" s="79" t="s">
        <v>334</v>
      </c>
      <c r="R103" s="82" t="s">
        <v>469</v>
      </c>
      <c r="S103" s="79" t="s">
        <v>541</v>
      </c>
      <c r="T103" s="79"/>
      <c r="U103" s="79"/>
      <c r="V103" s="82" t="s">
        <v>612</v>
      </c>
      <c r="W103" s="81">
        <v>43445.5987962963</v>
      </c>
      <c r="X103" s="82" t="s">
        <v>702</v>
      </c>
      <c r="Y103" s="79"/>
      <c r="Z103" s="79"/>
      <c r="AA103" s="85" t="s">
        <v>857</v>
      </c>
      <c r="AB103" s="79"/>
      <c r="AC103" s="79" t="b">
        <v>0</v>
      </c>
      <c r="AD103" s="79">
        <v>0</v>
      </c>
      <c r="AE103" s="85" t="s">
        <v>924</v>
      </c>
      <c r="AF103" s="79" t="b">
        <v>0</v>
      </c>
      <c r="AG103" s="79" t="s">
        <v>926</v>
      </c>
      <c r="AH103" s="79"/>
      <c r="AI103" s="85" t="s">
        <v>924</v>
      </c>
      <c r="AJ103" s="79" t="b">
        <v>0</v>
      </c>
      <c r="AK103" s="79">
        <v>0</v>
      </c>
      <c r="AL103" s="85" t="s">
        <v>924</v>
      </c>
      <c r="AM103" s="79" t="s">
        <v>936</v>
      </c>
      <c r="AN103" s="79" t="b">
        <v>0</v>
      </c>
      <c r="AO103" s="85" t="s">
        <v>857</v>
      </c>
      <c r="AP103" s="79" t="s">
        <v>176</v>
      </c>
      <c r="AQ103" s="79">
        <v>0</v>
      </c>
      <c r="AR103" s="79">
        <v>0</v>
      </c>
      <c r="AS103" s="79"/>
      <c r="AT103" s="79"/>
      <c r="AU103" s="79"/>
      <c r="AV103" s="79"/>
      <c r="AW103" s="79"/>
      <c r="AX103" s="79"/>
      <c r="AY103" s="79"/>
      <c r="AZ103" s="79"/>
      <c r="BA103">
        <v>99</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21</v>
      </c>
      <c r="BK103" s="49">
        <v>100</v>
      </c>
      <c r="BL103" s="48">
        <v>21</v>
      </c>
    </row>
    <row r="104" spans="1:64" ht="15">
      <c r="A104" s="64" t="s">
        <v>238</v>
      </c>
      <c r="B104" s="64" t="s">
        <v>238</v>
      </c>
      <c r="C104" s="65" t="s">
        <v>2040</v>
      </c>
      <c r="D104" s="66">
        <v>10</v>
      </c>
      <c r="E104" s="67" t="s">
        <v>136</v>
      </c>
      <c r="F104" s="68">
        <v>12</v>
      </c>
      <c r="G104" s="65"/>
      <c r="H104" s="69"/>
      <c r="I104" s="70"/>
      <c r="J104" s="70"/>
      <c r="K104" s="34" t="s">
        <v>65</v>
      </c>
      <c r="L104" s="77">
        <v>104</v>
      </c>
      <c r="M104" s="77"/>
      <c r="N104" s="72"/>
      <c r="O104" s="79" t="s">
        <v>176</v>
      </c>
      <c r="P104" s="81">
        <v>43446.06760416667</v>
      </c>
      <c r="Q104" s="79" t="s">
        <v>335</v>
      </c>
      <c r="R104" s="82" t="s">
        <v>470</v>
      </c>
      <c r="S104" s="79" t="s">
        <v>541</v>
      </c>
      <c r="T104" s="79"/>
      <c r="U104" s="79"/>
      <c r="V104" s="82" t="s">
        <v>612</v>
      </c>
      <c r="W104" s="81">
        <v>43446.06760416667</v>
      </c>
      <c r="X104" s="82" t="s">
        <v>703</v>
      </c>
      <c r="Y104" s="79"/>
      <c r="Z104" s="79"/>
      <c r="AA104" s="85" t="s">
        <v>858</v>
      </c>
      <c r="AB104" s="79"/>
      <c r="AC104" s="79" t="b">
        <v>0</v>
      </c>
      <c r="AD104" s="79">
        <v>0</v>
      </c>
      <c r="AE104" s="85" t="s">
        <v>924</v>
      </c>
      <c r="AF104" s="79" t="b">
        <v>0</v>
      </c>
      <c r="AG104" s="79" t="s">
        <v>926</v>
      </c>
      <c r="AH104" s="79"/>
      <c r="AI104" s="85" t="s">
        <v>924</v>
      </c>
      <c r="AJ104" s="79" t="b">
        <v>0</v>
      </c>
      <c r="AK104" s="79">
        <v>0</v>
      </c>
      <c r="AL104" s="85" t="s">
        <v>924</v>
      </c>
      <c r="AM104" s="79" t="s">
        <v>936</v>
      </c>
      <c r="AN104" s="79" t="b">
        <v>0</v>
      </c>
      <c r="AO104" s="85" t="s">
        <v>858</v>
      </c>
      <c r="AP104" s="79" t="s">
        <v>176</v>
      </c>
      <c r="AQ104" s="79">
        <v>0</v>
      </c>
      <c r="AR104" s="79">
        <v>0</v>
      </c>
      <c r="AS104" s="79"/>
      <c r="AT104" s="79"/>
      <c r="AU104" s="79"/>
      <c r="AV104" s="79"/>
      <c r="AW104" s="79"/>
      <c r="AX104" s="79"/>
      <c r="AY104" s="79"/>
      <c r="AZ104" s="79"/>
      <c r="BA104">
        <v>99</v>
      </c>
      <c r="BB104" s="78" t="str">
        <f>REPLACE(INDEX(GroupVertices[Group],MATCH(Edges[[#This Row],[Vertex 1]],GroupVertices[Vertex],0)),1,1,"")</f>
        <v>1</v>
      </c>
      <c r="BC104" s="78" t="str">
        <f>REPLACE(INDEX(GroupVertices[Group],MATCH(Edges[[#This Row],[Vertex 2]],GroupVertices[Vertex],0)),1,1,"")</f>
        <v>1</v>
      </c>
      <c r="BD104" s="48">
        <v>1</v>
      </c>
      <c r="BE104" s="49">
        <v>3.5714285714285716</v>
      </c>
      <c r="BF104" s="48">
        <v>0</v>
      </c>
      <c r="BG104" s="49">
        <v>0</v>
      </c>
      <c r="BH104" s="48">
        <v>0</v>
      </c>
      <c r="BI104" s="49">
        <v>0</v>
      </c>
      <c r="BJ104" s="48">
        <v>27</v>
      </c>
      <c r="BK104" s="49">
        <v>96.42857142857143</v>
      </c>
      <c r="BL104" s="48">
        <v>28</v>
      </c>
    </row>
    <row r="105" spans="1:64" ht="15">
      <c r="A105" s="64" t="s">
        <v>238</v>
      </c>
      <c r="B105" s="64" t="s">
        <v>238</v>
      </c>
      <c r="C105" s="65" t="s">
        <v>2040</v>
      </c>
      <c r="D105" s="66">
        <v>10</v>
      </c>
      <c r="E105" s="67" t="s">
        <v>136</v>
      </c>
      <c r="F105" s="68">
        <v>12</v>
      </c>
      <c r="G105" s="65"/>
      <c r="H105" s="69"/>
      <c r="I105" s="70"/>
      <c r="J105" s="70"/>
      <c r="K105" s="34" t="s">
        <v>65</v>
      </c>
      <c r="L105" s="77">
        <v>105</v>
      </c>
      <c r="M105" s="77"/>
      <c r="N105" s="72"/>
      <c r="O105" s="79" t="s">
        <v>176</v>
      </c>
      <c r="P105" s="81">
        <v>43447.63349537037</v>
      </c>
      <c r="Q105" s="79" t="s">
        <v>336</v>
      </c>
      <c r="R105" s="82" t="s">
        <v>471</v>
      </c>
      <c r="S105" s="79" t="s">
        <v>541</v>
      </c>
      <c r="T105" s="79"/>
      <c r="U105" s="79"/>
      <c r="V105" s="82" t="s">
        <v>612</v>
      </c>
      <c r="W105" s="81">
        <v>43447.63349537037</v>
      </c>
      <c r="X105" s="82" t="s">
        <v>704</v>
      </c>
      <c r="Y105" s="79"/>
      <c r="Z105" s="79"/>
      <c r="AA105" s="85" t="s">
        <v>859</v>
      </c>
      <c r="AB105" s="79"/>
      <c r="AC105" s="79" t="b">
        <v>0</v>
      </c>
      <c r="AD105" s="79">
        <v>0</v>
      </c>
      <c r="AE105" s="85" t="s">
        <v>924</v>
      </c>
      <c r="AF105" s="79" t="b">
        <v>0</v>
      </c>
      <c r="AG105" s="79" t="s">
        <v>926</v>
      </c>
      <c r="AH105" s="79"/>
      <c r="AI105" s="85" t="s">
        <v>924</v>
      </c>
      <c r="AJ105" s="79" t="b">
        <v>0</v>
      </c>
      <c r="AK105" s="79">
        <v>0</v>
      </c>
      <c r="AL105" s="85" t="s">
        <v>924</v>
      </c>
      <c r="AM105" s="79" t="s">
        <v>936</v>
      </c>
      <c r="AN105" s="79" t="b">
        <v>0</v>
      </c>
      <c r="AO105" s="85" t="s">
        <v>859</v>
      </c>
      <c r="AP105" s="79" t="s">
        <v>176</v>
      </c>
      <c r="AQ105" s="79">
        <v>0</v>
      </c>
      <c r="AR105" s="79">
        <v>0</v>
      </c>
      <c r="AS105" s="79"/>
      <c r="AT105" s="79"/>
      <c r="AU105" s="79"/>
      <c r="AV105" s="79"/>
      <c r="AW105" s="79"/>
      <c r="AX105" s="79"/>
      <c r="AY105" s="79"/>
      <c r="AZ105" s="79"/>
      <c r="BA105">
        <v>99</v>
      </c>
      <c r="BB105" s="78" t="str">
        <f>REPLACE(INDEX(GroupVertices[Group],MATCH(Edges[[#This Row],[Vertex 1]],GroupVertices[Vertex],0)),1,1,"")</f>
        <v>1</v>
      </c>
      <c r="BC105" s="78" t="str">
        <f>REPLACE(INDEX(GroupVertices[Group],MATCH(Edges[[#This Row],[Vertex 2]],GroupVertices[Vertex],0)),1,1,"")</f>
        <v>1</v>
      </c>
      <c r="BD105" s="48">
        <v>1</v>
      </c>
      <c r="BE105" s="49">
        <v>4.166666666666667</v>
      </c>
      <c r="BF105" s="48">
        <v>0</v>
      </c>
      <c r="BG105" s="49">
        <v>0</v>
      </c>
      <c r="BH105" s="48">
        <v>0</v>
      </c>
      <c r="BI105" s="49">
        <v>0</v>
      </c>
      <c r="BJ105" s="48">
        <v>23</v>
      </c>
      <c r="BK105" s="49">
        <v>95.83333333333333</v>
      </c>
      <c r="BL105" s="48">
        <v>24</v>
      </c>
    </row>
    <row r="106" spans="1:64" ht="15">
      <c r="A106" s="64" t="s">
        <v>238</v>
      </c>
      <c r="B106" s="64" t="s">
        <v>238</v>
      </c>
      <c r="C106" s="65" t="s">
        <v>2040</v>
      </c>
      <c r="D106" s="66">
        <v>10</v>
      </c>
      <c r="E106" s="67" t="s">
        <v>136</v>
      </c>
      <c r="F106" s="68">
        <v>12</v>
      </c>
      <c r="G106" s="65"/>
      <c r="H106" s="69"/>
      <c r="I106" s="70"/>
      <c r="J106" s="70"/>
      <c r="K106" s="34" t="s">
        <v>65</v>
      </c>
      <c r="L106" s="77">
        <v>106</v>
      </c>
      <c r="M106" s="77"/>
      <c r="N106" s="72"/>
      <c r="O106" s="79" t="s">
        <v>176</v>
      </c>
      <c r="P106" s="81">
        <v>43448.21394675926</v>
      </c>
      <c r="Q106" s="79" t="s">
        <v>337</v>
      </c>
      <c r="R106" s="82" t="s">
        <v>472</v>
      </c>
      <c r="S106" s="79" t="s">
        <v>541</v>
      </c>
      <c r="T106" s="79"/>
      <c r="U106" s="79"/>
      <c r="V106" s="82" t="s">
        <v>612</v>
      </c>
      <c r="W106" s="81">
        <v>43448.21394675926</v>
      </c>
      <c r="X106" s="82" t="s">
        <v>705</v>
      </c>
      <c r="Y106" s="79"/>
      <c r="Z106" s="79"/>
      <c r="AA106" s="85" t="s">
        <v>860</v>
      </c>
      <c r="AB106" s="79"/>
      <c r="AC106" s="79" t="b">
        <v>0</v>
      </c>
      <c r="AD106" s="79">
        <v>0</v>
      </c>
      <c r="AE106" s="85" t="s">
        <v>924</v>
      </c>
      <c r="AF106" s="79" t="b">
        <v>0</v>
      </c>
      <c r="AG106" s="79" t="s">
        <v>926</v>
      </c>
      <c r="AH106" s="79"/>
      <c r="AI106" s="85" t="s">
        <v>924</v>
      </c>
      <c r="AJ106" s="79" t="b">
        <v>0</v>
      </c>
      <c r="AK106" s="79">
        <v>0</v>
      </c>
      <c r="AL106" s="85" t="s">
        <v>924</v>
      </c>
      <c r="AM106" s="79" t="s">
        <v>936</v>
      </c>
      <c r="AN106" s="79" t="b">
        <v>0</v>
      </c>
      <c r="AO106" s="85" t="s">
        <v>860</v>
      </c>
      <c r="AP106" s="79" t="s">
        <v>176</v>
      </c>
      <c r="AQ106" s="79">
        <v>0</v>
      </c>
      <c r="AR106" s="79">
        <v>0</v>
      </c>
      <c r="AS106" s="79"/>
      <c r="AT106" s="79"/>
      <c r="AU106" s="79"/>
      <c r="AV106" s="79"/>
      <c r="AW106" s="79"/>
      <c r="AX106" s="79"/>
      <c r="AY106" s="79"/>
      <c r="AZ106" s="79"/>
      <c r="BA106">
        <v>99</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30</v>
      </c>
      <c r="BK106" s="49">
        <v>100</v>
      </c>
      <c r="BL106" s="48">
        <v>30</v>
      </c>
    </row>
    <row r="107" spans="1:64" ht="15">
      <c r="A107" s="64" t="s">
        <v>238</v>
      </c>
      <c r="B107" s="64" t="s">
        <v>238</v>
      </c>
      <c r="C107" s="65" t="s">
        <v>2040</v>
      </c>
      <c r="D107" s="66">
        <v>10</v>
      </c>
      <c r="E107" s="67" t="s">
        <v>136</v>
      </c>
      <c r="F107" s="68">
        <v>12</v>
      </c>
      <c r="G107" s="65"/>
      <c r="H107" s="69"/>
      <c r="I107" s="70"/>
      <c r="J107" s="70"/>
      <c r="K107" s="34" t="s">
        <v>65</v>
      </c>
      <c r="L107" s="77">
        <v>107</v>
      </c>
      <c r="M107" s="77"/>
      <c r="N107" s="72"/>
      <c r="O107" s="79" t="s">
        <v>176</v>
      </c>
      <c r="P107" s="81">
        <v>43448.37028935185</v>
      </c>
      <c r="Q107" s="79" t="s">
        <v>338</v>
      </c>
      <c r="R107" s="82" t="s">
        <v>473</v>
      </c>
      <c r="S107" s="79" t="s">
        <v>541</v>
      </c>
      <c r="T107" s="79" t="s">
        <v>558</v>
      </c>
      <c r="U107" s="79"/>
      <c r="V107" s="82" t="s">
        <v>612</v>
      </c>
      <c r="W107" s="81">
        <v>43448.37028935185</v>
      </c>
      <c r="X107" s="82" t="s">
        <v>706</v>
      </c>
      <c r="Y107" s="79"/>
      <c r="Z107" s="79"/>
      <c r="AA107" s="85" t="s">
        <v>861</v>
      </c>
      <c r="AB107" s="79"/>
      <c r="AC107" s="79" t="b">
        <v>0</v>
      </c>
      <c r="AD107" s="79">
        <v>0</v>
      </c>
      <c r="AE107" s="85" t="s">
        <v>924</v>
      </c>
      <c r="AF107" s="79" t="b">
        <v>0</v>
      </c>
      <c r="AG107" s="79" t="s">
        <v>926</v>
      </c>
      <c r="AH107" s="79"/>
      <c r="AI107" s="85" t="s">
        <v>924</v>
      </c>
      <c r="AJ107" s="79" t="b">
        <v>0</v>
      </c>
      <c r="AK107" s="79">
        <v>0</v>
      </c>
      <c r="AL107" s="85" t="s">
        <v>924</v>
      </c>
      <c r="AM107" s="79" t="s">
        <v>936</v>
      </c>
      <c r="AN107" s="79" t="b">
        <v>0</v>
      </c>
      <c r="AO107" s="85" t="s">
        <v>861</v>
      </c>
      <c r="AP107" s="79" t="s">
        <v>176</v>
      </c>
      <c r="AQ107" s="79">
        <v>0</v>
      </c>
      <c r="AR107" s="79">
        <v>0</v>
      </c>
      <c r="AS107" s="79"/>
      <c r="AT107" s="79"/>
      <c r="AU107" s="79"/>
      <c r="AV107" s="79"/>
      <c r="AW107" s="79"/>
      <c r="AX107" s="79"/>
      <c r="AY107" s="79"/>
      <c r="AZ107" s="79"/>
      <c r="BA107">
        <v>99</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25</v>
      </c>
      <c r="BK107" s="49">
        <v>100</v>
      </c>
      <c r="BL107" s="48">
        <v>25</v>
      </c>
    </row>
    <row r="108" spans="1:64" ht="15">
      <c r="A108" s="64" t="s">
        <v>238</v>
      </c>
      <c r="B108" s="64" t="s">
        <v>238</v>
      </c>
      <c r="C108" s="65" t="s">
        <v>2040</v>
      </c>
      <c r="D108" s="66">
        <v>10</v>
      </c>
      <c r="E108" s="67" t="s">
        <v>136</v>
      </c>
      <c r="F108" s="68">
        <v>12</v>
      </c>
      <c r="G108" s="65"/>
      <c r="H108" s="69"/>
      <c r="I108" s="70"/>
      <c r="J108" s="70"/>
      <c r="K108" s="34" t="s">
        <v>65</v>
      </c>
      <c r="L108" s="77">
        <v>108</v>
      </c>
      <c r="M108" s="77"/>
      <c r="N108" s="72"/>
      <c r="O108" s="79" t="s">
        <v>176</v>
      </c>
      <c r="P108" s="81">
        <v>43448.551087962966</v>
      </c>
      <c r="Q108" s="79" t="s">
        <v>339</v>
      </c>
      <c r="R108" s="82" t="s">
        <v>474</v>
      </c>
      <c r="S108" s="79" t="s">
        <v>541</v>
      </c>
      <c r="T108" s="79" t="s">
        <v>559</v>
      </c>
      <c r="U108" s="79"/>
      <c r="V108" s="82" t="s">
        <v>612</v>
      </c>
      <c r="W108" s="81">
        <v>43448.551087962966</v>
      </c>
      <c r="X108" s="82" t="s">
        <v>707</v>
      </c>
      <c r="Y108" s="79"/>
      <c r="Z108" s="79"/>
      <c r="AA108" s="85" t="s">
        <v>862</v>
      </c>
      <c r="AB108" s="79"/>
      <c r="AC108" s="79" t="b">
        <v>0</v>
      </c>
      <c r="AD108" s="79">
        <v>0</v>
      </c>
      <c r="AE108" s="85" t="s">
        <v>924</v>
      </c>
      <c r="AF108" s="79" t="b">
        <v>0</v>
      </c>
      <c r="AG108" s="79" t="s">
        <v>926</v>
      </c>
      <c r="AH108" s="79"/>
      <c r="AI108" s="85" t="s">
        <v>924</v>
      </c>
      <c r="AJ108" s="79" t="b">
        <v>0</v>
      </c>
      <c r="AK108" s="79">
        <v>0</v>
      </c>
      <c r="AL108" s="85" t="s">
        <v>924</v>
      </c>
      <c r="AM108" s="79" t="s">
        <v>936</v>
      </c>
      <c r="AN108" s="79" t="b">
        <v>0</v>
      </c>
      <c r="AO108" s="85" t="s">
        <v>862</v>
      </c>
      <c r="AP108" s="79" t="s">
        <v>176</v>
      </c>
      <c r="AQ108" s="79">
        <v>0</v>
      </c>
      <c r="AR108" s="79">
        <v>0</v>
      </c>
      <c r="AS108" s="79"/>
      <c r="AT108" s="79"/>
      <c r="AU108" s="79"/>
      <c r="AV108" s="79"/>
      <c r="AW108" s="79"/>
      <c r="AX108" s="79"/>
      <c r="AY108" s="79"/>
      <c r="AZ108" s="79"/>
      <c r="BA108">
        <v>99</v>
      </c>
      <c r="BB108" s="78" t="str">
        <f>REPLACE(INDEX(GroupVertices[Group],MATCH(Edges[[#This Row],[Vertex 1]],GroupVertices[Vertex],0)),1,1,"")</f>
        <v>1</v>
      </c>
      <c r="BC108" s="78" t="str">
        <f>REPLACE(INDEX(GroupVertices[Group],MATCH(Edges[[#This Row],[Vertex 2]],GroupVertices[Vertex],0)),1,1,"")</f>
        <v>1</v>
      </c>
      <c r="BD108" s="48">
        <v>1</v>
      </c>
      <c r="BE108" s="49">
        <v>4</v>
      </c>
      <c r="BF108" s="48">
        <v>0</v>
      </c>
      <c r="BG108" s="49">
        <v>0</v>
      </c>
      <c r="BH108" s="48">
        <v>0</v>
      </c>
      <c r="BI108" s="49">
        <v>0</v>
      </c>
      <c r="BJ108" s="48">
        <v>24</v>
      </c>
      <c r="BK108" s="49">
        <v>96</v>
      </c>
      <c r="BL108" s="48">
        <v>25</v>
      </c>
    </row>
    <row r="109" spans="1:64" ht="15">
      <c r="A109" s="64" t="s">
        <v>238</v>
      </c>
      <c r="B109" s="64" t="s">
        <v>238</v>
      </c>
      <c r="C109" s="65" t="s">
        <v>2040</v>
      </c>
      <c r="D109" s="66">
        <v>10</v>
      </c>
      <c r="E109" s="67" t="s">
        <v>136</v>
      </c>
      <c r="F109" s="68">
        <v>12</v>
      </c>
      <c r="G109" s="65"/>
      <c r="H109" s="69"/>
      <c r="I109" s="70"/>
      <c r="J109" s="70"/>
      <c r="K109" s="34" t="s">
        <v>65</v>
      </c>
      <c r="L109" s="77">
        <v>109</v>
      </c>
      <c r="M109" s="77"/>
      <c r="N109" s="72"/>
      <c r="O109" s="79" t="s">
        <v>176</v>
      </c>
      <c r="P109" s="81">
        <v>43450.9799537037</v>
      </c>
      <c r="Q109" s="79" t="s">
        <v>340</v>
      </c>
      <c r="R109" s="82" t="s">
        <v>475</v>
      </c>
      <c r="S109" s="79" t="s">
        <v>541</v>
      </c>
      <c r="T109" s="79"/>
      <c r="U109" s="79"/>
      <c r="V109" s="82" t="s">
        <v>612</v>
      </c>
      <c r="W109" s="81">
        <v>43450.9799537037</v>
      </c>
      <c r="X109" s="82" t="s">
        <v>708</v>
      </c>
      <c r="Y109" s="79"/>
      <c r="Z109" s="79"/>
      <c r="AA109" s="85" t="s">
        <v>863</v>
      </c>
      <c r="AB109" s="79"/>
      <c r="AC109" s="79" t="b">
        <v>0</v>
      </c>
      <c r="AD109" s="79">
        <v>0</v>
      </c>
      <c r="AE109" s="85" t="s">
        <v>924</v>
      </c>
      <c r="AF109" s="79" t="b">
        <v>0</v>
      </c>
      <c r="AG109" s="79" t="s">
        <v>926</v>
      </c>
      <c r="AH109" s="79"/>
      <c r="AI109" s="85" t="s">
        <v>924</v>
      </c>
      <c r="AJ109" s="79" t="b">
        <v>0</v>
      </c>
      <c r="AK109" s="79">
        <v>0</v>
      </c>
      <c r="AL109" s="85" t="s">
        <v>924</v>
      </c>
      <c r="AM109" s="79" t="s">
        <v>936</v>
      </c>
      <c r="AN109" s="79" t="b">
        <v>0</v>
      </c>
      <c r="AO109" s="85" t="s">
        <v>863</v>
      </c>
      <c r="AP109" s="79" t="s">
        <v>176</v>
      </c>
      <c r="AQ109" s="79">
        <v>0</v>
      </c>
      <c r="AR109" s="79">
        <v>0</v>
      </c>
      <c r="AS109" s="79"/>
      <c r="AT109" s="79"/>
      <c r="AU109" s="79"/>
      <c r="AV109" s="79"/>
      <c r="AW109" s="79"/>
      <c r="AX109" s="79"/>
      <c r="AY109" s="79"/>
      <c r="AZ109" s="79"/>
      <c r="BA109">
        <v>99</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26</v>
      </c>
      <c r="BK109" s="49">
        <v>100</v>
      </c>
      <c r="BL109" s="48">
        <v>26</v>
      </c>
    </row>
    <row r="110" spans="1:64" ht="15">
      <c r="A110" s="64" t="s">
        <v>238</v>
      </c>
      <c r="B110" s="64" t="s">
        <v>238</v>
      </c>
      <c r="C110" s="65" t="s">
        <v>2040</v>
      </c>
      <c r="D110" s="66">
        <v>10</v>
      </c>
      <c r="E110" s="67" t="s">
        <v>136</v>
      </c>
      <c r="F110" s="68">
        <v>12</v>
      </c>
      <c r="G110" s="65"/>
      <c r="H110" s="69"/>
      <c r="I110" s="70"/>
      <c r="J110" s="70"/>
      <c r="K110" s="34" t="s">
        <v>65</v>
      </c>
      <c r="L110" s="77">
        <v>110</v>
      </c>
      <c r="M110" s="77"/>
      <c r="N110" s="72"/>
      <c r="O110" s="79" t="s">
        <v>176</v>
      </c>
      <c r="P110" s="81">
        <v>43451.23693287037</v>
      </c>
      <c r="Q110" s="79" t="s">
        <v>341</v>
      </c>
      <c r="R110" s="82" t="s">
        <v>476</v>
      </c>
      <c r="S110" s="79" t="s">
        <v>541</v>
      </c>
      <c r="T110" s="79"/>
      <c r="U110" s="79"/>
      <c r="V110" s="82" t="s">
        <v>612</v>
      </c>
      <c r="W110" s="81">
        <v>43451.23693287037</v>
      </c>
      <c r="X110" s="82" t="s">
        <v>709</v>
      </c>
      <c r="Y110" s="79"/>
      <c r="Z110" s="79"/>
      <c r="AA110" s="85" t="s">
        <v>864</v>
      </c>
      <c r="AB110" s="79"/>
      <c r="AC110" s="79" t="b">
        <v>0</v>
      </c>
      <c r="AD110" s="79">
        <v>0</v>
      </c>
      <c r="AE110" s="85" t="s">
        <v>924</v>
      </c>
      <c r="AF110" s="79" t="b">
        <v>0</v>
      </c>
      <c r="AG110" s="79" t="s">
        <v>926</v>
      </c>
      <c r="AH110" s="79"/>
      <c r="AI110" s="85" t="s">
        <v>924</v>
      </c>
      <c r="AJ110" s="79" t="b">
        <v>0</v>
      </c>
      <c r="AK110" s="79">
        <v>0</v>
      </c>
      <c r="AL110" s="85" t="s">
        <v>924</v>
      </c>
      <c r="AM110" s="79" t="s">
        <v>936</v>
      </c>
      <c r="AN110" s="79" t="b">
        <v>0</v>
      </c>
      <c r="AO110" s="85" t="s">
        <v>864</v>
      </c>
      <c r="AP110" s="79" t="s">
        <v>176</v>
      </c>
      <c r="AQ110" s="79">
        <v>0</v>
      </c>
      <c r="AR110" s="79">
        <v>0</v>
      </c>
      <c r="AS110" s="79"/>
      <c r="AT110" s="79"/>
      <c r="AU110" s="79"/>
      <c r="AV110" s="79"/>
      <c r="AW110" s="79"/>
      <c r="AX110" s="79"/>
      <c r="AY110" s="79"/>
      <c r="AZ110" s="79"/>
      <c r="BA110">
        <v>99</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24</v>
      </c>
      <c r="BK110" s="49">
        <v>100</v>
      </c>
      <c r="BL110" s="48">
        <v>24</v>
      </c>
    </row>
    <row r="111" spans="1:64" ht="15">
      <c r="A111" s="64" t="s">
        <v>238</v>
      </c>
      <c r="B111" s="64" t="s">
        <v>238</v>
      </c>
      <c r="C111" s="65" t="s">
        <v>2040</v>
      </c>
      <c r="D111" s="66">
        <v>10</v>
      </c>
      <c r="E111" s="67" t="s">
        <v>136</v>
      </c>
      <c r="F111" s="68">
        <v>12</v>
      </c>
      <c r="G111" s="65"/>
      <c r="H111" s="69"/>
      <c r="I111" s="70"/>
      <c r="J111" s="70"/>
      <c r="K111" s="34" t="s">
        <v>65</v>
      </c>
      <c r="L111" s="77">
        <v>111</v>
      </c>
      <c r="M111" s="77"/>
      <c r="N111" s="72"/>
      <c r="O111" s="79" t="s">
        <v>176</v>
      </c>
      <c r="P111" s="81">
        <v>43451.382743055554</v>
      </c>
      <c r="Q111" s="79" t="s">
        <v>342</v>
      </c>
      <c r="R111" s="82" t="s">
        <v>477</v>
      </c>
      <c r="S111" s="79" t="s">
        <v>541</v>
      </c>
      <c r="T111" s="79" t="s">
        <v>560</v>
      </c>
      <c r="U111" s="79"/>
      <c r="V111" s="82" t="s">
        <v>612</v>
      </c>
      <c r="W111" s="81">
        <v>43451.382743055554</v>
      </c>
      <c r="X111" s="82" t="s">
        <v>710</v>
      </c>
      <c r="Y111" s="79"/>
      <c r="Z111" s="79"/>
      <c r="AA111" s="85" t="s">
        <v>865</v>
      </c>
      <c r="AB111" s="79"/>
      <c r="AC111" s="79" t="b">
        <v>0</v>
      </c>
      <c r="AD111" s="79">
        <v>0</v>
      </c>
      <c r="AE111" s="85" t="s">
        <v>924</v>
      </c>
      <c r="AF111" s="79" t="b">
        <v>0</v>
      </c>
      <c r="AG111" s="79" t="s">
        <v>926</v>
      </c>
      <c r="AH111" s="79"/>
      <c r="AI111" s="85" t="s">
        <v>924</v>
      </c>
      <c r="AJ111" s="79" t="b">
        <v>0</v>
      </c>
      <c r="AK111" s="79">
        <v>0</v>
      </c>
      <c r="AL111" s="85" t="s">
        <v>924</v>
      </c>
      <c r="AM111" s="79" t="s">
        <v>936</v>
      </c>
      <c r="AN111" s="79" t="b">
        <v>0</v>
      </c>
      <c r="AO111" s="85" t="s">
        <v>865</v>
      </c>
      <c r="AP111" s="79" t="s">
        <v>176</v>
      </c>
      <c r="AQ111" s="79">
        <v>0</v>
      </c>
      <c r="AR111" s="79">
        <v>0</v>
      </c>
      <c r="AS111" s="79"/>
      <c r="AT111" s="79"/>
      <c r="AU111" s="79"/>
      <c r="AV111" s="79"/>
      <c r="AW111" s="79"/>
      <c r="AX111" s="79"/>
      <c r="AY111" s="79"/>
      <c r="AZ111" s="79"/>
      <c r="BA111">
        <v>99</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29</v>
      </c>
      <c r="BK111" s="49">
        <v>100</v>
      </c>
      <c r="BL111" s="48">
        <v>29</v>
      </c>
    </row>
    <row r="112" spans="1:64" ht="15">
      <c r="A112" s="64" t="s">
        <v>238</v>
      </c>
      <c r="B112" s="64" t="s">
        <v>238</v>
      </c>
      <c r="C112" s="65" t="s">
        <v>2040</v>
      </c>
      <c r="D112" s="66">
        <v>10</v>
      </c>
      <c r="E112" s="67" t="s">
        <v>136</v>
      </c>
      <c r="F112" s="68">
        <v>12</v>
      </c>
      <c r="G112" s="65"/>
      <c r="H112" s="69"/>
      <c r="I112" s="70"/>
      <c r="J112" s="70"/>
      <c r="K112" s="34" t="s">
        <v>65</v>
      </c>
      <c r="L112" s="77">
        <v>112</v>
      </c>
      <c r="M112" s="77"/>
      <c r="N112" s="72"/>
      <c r="O112" s="79" t="s">
        <v>176</v>
      </c>
      <c r="P112" s="81">
        <v>43451.567025462966</v>
      </c>
      <c r="Q112" s="79" t="s">
        <v>343</v>
      </c>
      <c r="R112" s="82" t="s">
        <v>478</v>
      </c>
      <c r="S112" s="79" t="s">
        <v>541</v>
      </c>
      <c r="T112" s="79"/>
      <c r="U112" s="79"/>
      <c r="V112" s="82" t="s">
        <v>612</v>
      </c>
      <c r="W112" s="81">
        <v>43451.567025462966</v>
      </c>
      <c r="X112" s="82" t="s">
        <v>711</v>
      </c>
      <c r="Y112" s="79"/>
      <c r="Z112" s="79"/>
      <c r="AA112" s="85" t="s">
        <v>866</v>
      </c>
      <c r="AB112" s="79"/>
      <c r="AC112" s="79" t="b">
        <v>0</v>
      </c>
      <c r="AD112" s="79">
        <v>0</v>
      </c>
      <c r="AE112" s="85" t="s">
        <v>924</v>
      </c>
      <c r="AF112" s="79" t="b">
        <v>0</v>
      </c>
      <c r="AG112" s="79" t="s">
        <v>926</v>
      </c>
      <c r="AH112" s="79"/>
      <c r="AI112" s="85" t="s">
        <v>924</v>
      </c>
      <c r="AJ112" s="79" t="b">
        <v>0</v>
      </c>
      <c r="AK112" s="79">
        <v>0</v>
      </c>
      <c r="AL112" s="85" t="s">
        <v>924</v>
      </c>
      <c r="AM112" s="79" t="s">
        <v>936</v>
      </c>
      <c r="AN112" s="79" t="b">
        <v>0</v>
      </c>
      <c r="AO112" s="85" t="s">
        <v>866</v>
      </c>
      <c r="AP112" s="79" t="s">
        <v>176</v>
      </c>
      <c r="AQ112" s="79">
        <v>0</v>
      </c>
      <c r="AR112" s="79">
        <v>0</v>
      </c>
      <c r="AS112" s="79"/>
      <c r="AT112" s="79"/>
      <c r="AU112" s="79"/>
      <c r="AV112" s="79"/>
      <c r="AW112" s="79"/>
      <c r="AX112" s="79"/>
      <c r="AY112" s="79"/>
      <c r="AZ112" s="79"/>
      <c r="BA112">
        <v>99</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31</v>
      </c>
      <c r="BK112" s="49">
        <v>100</v>
      </c>
      <c r="BL112" s="48">
        <v>31</v>
      </c>
    </row>
    <row r="113" spans="1:64" ht="15">
      <c r="A113" s="64" t="s">
        <v>238</v>
      </c>
      <c r="B113" s="64" t="s">
        <v>238</v>
      </c>
      <c r="C113" s="65" t="s">
        <v>2040</v>
      </c>
      <c r="D113" s="66">
        <v>10</v>
      </c>
      <c r="E113" s="67" t="s">
        <v>136</v>
      </c>
      <c r="F113" s="68">
        <v>12</v>
      </c>
      <c r="G113" s="65"/>
      <c r="H113" s="69"/>
      <c r="I113" s="70"/>
      <c r="J113" s="70"/>
      <c r="K113" s="34" t="s">
        <v>65</v>
      </c>
      <c r="L113" s="77">
        <v>113</v>
      </c>
      <c r="M113" s="77"/>
      <c r="N113" s="72"/>
      <c r="O113" s="79" t="s">
        <v>176</v>
      </c>
      <c r="P113" s="81">
        <v>43451.60849537037</v>
      </c>
      <c r="Q113" s="79" t="s">
        <v>344</v>
      </c>
      <c r="R113" s="82" t="s">
        <v>479</v>
      </c>
      <c r="S113" s="79" t="s">
        <v>541</v>
      </c>
      <c r="T113" s="79"/>
      <c r="U113" s="79"/>
      <c r="V113" s="82" t="s">
        <v>612</v>
      </c>
      <c r="W113" s="81">
        <v>43451.60849537037</v>
      </c>
      <c r="X113" s="82" t="s">
        <v>712</v>
      </c>
      <c r="Y113" s="79"/>
      <c r="Z113" s="79"/>
      <c r="AA113" s="85" t="s">
        <v>867</v>
      </c>
      <c r="AB113" s="79"/>
      <c r="AC113" s="79" t="b">
        <v>0</v>
      </c>
      <c r="AD113" s="79">
        <v>0</v>
      </c>
      <c r="AE113" s="85" t="s">
        <v>924</v>
      </c>
      <c r="AF113" s="79" t="b">
        <v>0</v>
      </c>
      <c r="AG113" s="79" t="s">
        <v>926</v>
      </c>
      <c r="AH113" s="79"/>
      <c r="AI113" s="85" t="s">
        <v>924</v>
      </c>
      <c r="AJ113" s="79" t="b">
        <v>0</v>
      </c>
      <c r="AK113" s="79">
        <v>0</v>
      </c>
      <c r="AL113" s="85" t="s">
        <v>924</v>
      </c>
      <c r="AM113" s="79" t="s">
        <v>936</v>
      </c>
      <c r="AN113" s="79" t="b">
        <v>0</v>
      </c>
      <c r="AO113" s="85" t="s">
        <v>867</v>
      </c>
      <c r="AP113" s="79" t="s">
        <v>176</v>
      </c>
      <c r="AQ113" s="79">
        <v>0</v>
      </c>
      <c r="AR113" s="79">
        <v>0</v>
      </c>
      <c r="AS113" s="79"/>
      <c r="AT113" s="79"/>
      <c r="AU113" s="79"/>
      <c r="AV113" s="79"/>
      <c r="AW113" s="79"/>
      <c r="AX113" s="79"/>
      <c r="AY113" s="79"/>
      <c r="AZ113" s="79"/>
      <c r="BA113">
        <v>99</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27</v>
      </c>
      <c r="BK113" s="49">
        <v>100</v>
      </c>
      <c r="BL113" s="48">
        <v>27</v>
      </c>
    </row>
    <row r="114" spans="1:64" ht="15">
      <c r="A114" s="64" t="s">
        <v>238</v>
      </c>
      <c r="B114" s="64" t="s">
        <v>238</v>
      </c>
      <c r="C114" s="65" t="s">
        <v>2040</v>
      </c>
      <c r="D114" s="66">
        <v>10</v>
      </c>
      <c r="E114" s="67" t="s">
        <v>136</v>
      </c>
      <c r="F114" s="68">
        <v>12</v>
      </c>
      <c r="G114" s="65"/>
      <c r="H114" s="69"/>
      <c r="I114" s="70"/>
      <c r="J114" s="70"/>
      <c r="K114" s="34" t="s">
        <v>65</v>
      </c>
      <c r="L114" s="77">
        <v>114</v>
      </c>
      <c r="M114" s="77"/>
      <c r="N114" s="72"/>
      <c r="O114" s="79" t="s">
        <v>176</v>
      </c>
      <c r="P114" s="81">
        <v>43451.68869212963</v>
      </c>
      <c r="Q114" s="79" t="s">
        <v>345</v>
      </c>
      <c r="R114" s="82" t="s">
        <v>480</v>
      </c>
      <c r="S114" s="79" t="s">
        <v>541</v>
      </c>
      <c r="T114" s="79"/>
      <c r="U114" s="79"/>
      <c r="V114" s="82" t="s">
        <v>612</v>
      </c>
      <c r="W114" s="81">
        <v>43451.68869212963</v>
      </c>
      <c r="X114" s="82" t="s">
        <v>713</v>
      </c>
      <c r="Y114" s="79"/>
      <c r="Z114" s="79"/>
      <c r="AA114" s="85" t="s">
        <v>868</v>
      </c>
      <c r="AB114" s="79"/>
      <c r="AC114" s="79" t="b">
        <v>0</v>
      </c>
      <c r="AD114" s="79">
        <v>0</v>
      </c>
      <c r="AE114" s="85" t="s">
        <v>924</v>
      </c>
      <c r="AF114" s="79" t="b">
        <v>0</v>
      </c>
      <c r="AG114" s="79" t="s">
        <v>926</v>
      </c>
      <c r="AH114" s="79"/>
      <c r="AI114" s="85" t="s">
        <v>924</v>
      </c>
      <c r="AJ114" s="79" t="b">
        <v>0</v>
      </c>
      <c r="AK114" s="79">
        <v>0</v>
      </c>
      <c r="AL114" s="85" t="s">
        <v>924</v>
      </c>
      <c r="AM114" s="79" t="s">
        <v>936</v>
      </c>
      <c r="AN114" s="79" t="b">
        <v>0</v>
      </c>
      <c r="AO114" s="85" t="s">
        <v>868</v>
      </c>
      <c r="AP114" s="79" t="s">
        <v>176</v>
      </c>
      <c r="AQ114" s="79">
        <v>0</v>
      </c>
      <c r="AR114" s="79">
        <v>0</v>
      </c>
      <c r="AS114" s="79"/>
      <c r="AT114" s="79"/>
      <c r="AU114" s="79"/>
      <c r="AV114" s="79"/>
      <c r="AW114" s="79"/>
      <c r="AX114" s="79"/>
      <c r="AY114" s="79"/>
      <c r="AZ114" s="79"/>
      <c r="BA114">
        <v>99</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26</v>
      </c>
      <c r="BK114" s="49">
        <v>100</v>
      </c>
      <c r="BL114" s="48">
        <v>26</v>
      </c>
    </row>
    <row r="115" spans="1:64" ht="15">
      <c r="A115" s="64" t="s">
        <v>238</v>
      </c>
      <c r="B115" s="64" t="s">
        <v>238</v>
      </c>
      <c r="C115" s="65" t="s">
        <v>2040</v>
      </c>
      <c r="D115" s="66">
        <v>10</v>
      </c>
      <c r="E115" s="67" t="s">
        <v>136</v>
      </c>
      <c r="F115" s="68">
        <v>12</v>
      </c>
      <c r="G115" s="65"/>
      <c r="H115" s="69"/>
      <c r="I115" s="70"/>
      <c r="J115" s="70"/>
      <c r="K115" s="34" t="s">
        <v>65</v>
      </c>
      <c r="L115" s="77">
        <v>115</v>
      </c>
      <c r="M115" s="77"/>
      <c r="N115" s="72"/>
      <c r="O115" s="79" t="s">
        <v>176</v>
      </c>
      <c r="P115" s="81">
        <v>43451.733668981484</v>
      </c>
      <c r="Q115" s="79" t="s">
        <v>346</v>
      </c>
      <c r="R115" s="82" t="s">
        <v>481</v>
      </c>
      <c r="S115" s="79" t="s">
        <v>541</v>
      </c>
      <c r="T115" s="79"/>
      <c r="U115" s="79"/>
      <c r="V115" s="82" t="s">
        <v>612</v>
      </c>
      <c r="W115" s="81">
        <v>43451.733668981484</v>
      </c>
      <c r="X115" s="82" t="s">
        <v>714</v>
      </c>
      <c r="Y115" s="79"/>
      <c r="Z115" s="79"/>
      <c r="AA115" s="85" t="s">
        <v>869</v>
      </c>
      <c r="AB115" s="79"/>
      <c r="AC115" s="79" t="b">
        <v>0</v>
      </c>
      <c r="AD115" s="79">
        <v>0</v>
      </c>
      <c r="AE115" s="85" t="s">
        <v>924</v>
      </c>
      <c r="AF115" s="79" t="b">
        <v>0</v>
      </c>
      <c r="AG115" s="79" t="s">
        <v>926</v>
      </c>
      <c r="AH115" s="79"/>
      <c r="AI115" s="85" t="s">
        <v>924</v>
      </c>
      <c r="AJ115" s="79" t="b">
        <v>0</v>
      </c>
      <c r="AK115" s="79">
        <v>0</v>
      </c>
      <c r="AL115" s="85" t="s">
        <v>924</v>
      </c>
      <c r="AM115" s="79" t="s">
        <v>936</v>
      </c>
      <c r="AN115" s="79" t="b">
        <v>0</v>
      </c>
      <c r="AO115" s="85" t="s">
        <v>869</v>
      </c>
      <c r="AP115" s="79" t="s">
        <v>176</v>
      </c>
      <c r="AQ115" s="79">
        <v>0</v>
      </c>
      <c r="AR115" s="79">
        <v>0</v>
      </c>
      <c r="AS115" s="79"/>
      <c r="AT115" s="79"/>
      <c r="AU115" s="79"/>
      <c r="AV115" s="79"/>
      <c r="AW115" s="79"/>
      <c r="AX115" s="79"/>
      <c r="AY115" s="79"/>
      <c r="AZ115" s="79"/>
      <c r="BA115">
        <v>99</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27</v>
      </c>
      <c r="BK115" s="49">
        <v>100</v>
      </c>
      <c r="BL115" s="48">
        <v>27</v>
      </c>
    </row>
    <row r="116" spans="1:64" ht="15">
      <c r="A116" s="64" t="s">
        <v>238</v>
      </c>
      <c r="B116" s="64" t="s">
        <v>238</v>
      </c>
      <c r="C116" s="65" t="s">
        <v>2040</v>
      </c>
      <c r="D116" s="66">
        <v>10</v>
      </c>
      <c r="E116" s="67" t="s">
        <v>136</v>
      </c>
      <c r="F116" s="68">
        <v>12</v>
      </c>
      <c r="G116" s="65"/>
      <c r="H116" s="69"/>
      <c r="I116" s="70"/>
      <c r="J116" s="70"/>
      <c r="K116" s="34" t="s">
        <v>65</v>
      </c>
      <c r="L116" s="77">
        <v>116</v>
      </c>
      <c r="M116" s="77"/>
      <c r="N116" s="72"/>
      <c r="O116" s="79" t="s">
        <v>176</v>
      </c>
      <c r="P116" s="81">
        <v>43451.73368055555</v>
      </c>
      <c r="Q116" s="79" t="s">
        <v>347</v>
      </c>
      <c r="R116" s="82" t="s">
        <v>482</v>
      </c>
      <c r="S116" s="79" t="s">
        <v>541</v>
      </c>
      <c r="T116" s="79"/>
      <c r="U116" s="79"/>
      <c r="V116" s="82" t="s">
        <v>612</v>
      </c>
      <c r="W116" s="81">
        <v>43451.73368055555</v>
      </c>
      <c r="X116" s="82" t="s">
        <v>715</v>
      </c>
      <c r="Y116" s="79"/>
      <c r="Z116" s="79"/>
      <c r="AA116" s="85" t="s">
        <v>870</v>
      </c>
      <c r="AB116" s="79"/>
      <c r="AC116" s="79" t="b">
        <v>0</v>
      </c>
      <c r="AD116" s="79">
        <v>0</v>
      </c>
      <c r="AE116" s="85" t="s">
        <v>924</v>
      </c>
      <c r="AF116" s="79" t="b">
        <v>0</v>
      </c>
      <c r="AG116" s="79" t="s">
        <v>926</v>
      </c>
      <c r="AH116" s="79"/>
      <c r="AI116" s="85" t="s">
        <v>924</v>
      </c>
      <c r="AJ116" s="79" t="b">
        <v>0</v>
      </c>
      <c r="AK116" s="79">
        <v>0</v>
      </c>
      <c r="AL116" s="85" t="s">
        <v>924</v>
      </c>
      <c r="AM116" s="79" t="s">
        <v>936</v>
      </c>
      <c r="AN116" s="79" t="b">
        <v>0</v>
      </c>
      <c r="AO116" s="85" t="s">
        <v>870</v>
      </c>
      <c r="AP116" s="79" t="s">
        <v>176</v>
      </c>
      <c r="AQ116" s="79">
        <v>0</v>
      </c>
      <c r="AR116" s="79">
        <v>0</v>
      </c>
      <c r="AS116" s="79"/>
      <c r="AT116" s="79"/>
      <c r="AU116" s="79"/>
      <c r="AV116" s="79"/>
      <c r="AW116" s="79"/>
      <c r="AX116" s="79"/>
      <c r="AY116" s="79"/>
      <c r="AZ116" s="79"/>
      <c r="BA116">
        <v>99</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27</v>
      </c>
      <c r="BK116" s="49">
        <v>100</v>
      </c>
      <c r="BL116" s="48">
        <v>27</v>
      </c>
    </row>
    <row r="117" spans="1:64" ht="15">
      <c r="A117" s="64" t="s">
        <v>238</v>
      </c>
      <c r="B117" s="64" t="s">
        <v>238</v>
      </c>
      <c r="C117" s="65" t="s">
        <v>2040</v>
      </c>
      <c r="D117" s="66">
        <v>10</v>
      </c>
      <c r="E117" s="67" t="s">
        <v>136</v>
      </c>
      <c r="F117" s="68">
        <v>12</v>
      </c>
      <c r="G117" s="65"/>
      <c r="H117" s="69"/>
      <c r="I117" s="70"/>
      <c r="J117" s="70"/>
      <c r="K117" s="34" t="s">
        <v>65</v>
      </c>
      <c r="L117" s="77">
        <v>117</v>
      </c>
      <c r="M117" s="77"/>
      <c r="N117" s="72"/>
      <c r="O117" s="79" t="s">
        <v>176</v>
      </c>
      <c r="P117" s="81">
        <v>43451.74060185185</v>
      </c>
      <c r="Q117" s="79" t="s">
        <v>348</v>
      </c>
      <c r="R117" s="82" t="s">
        <v>483</v>
      </c>
      <c r="S117" s="79" t="s">
        <v>541</v>
      </c>
      <c r="T117" s="79"/>
      <c r="U117" s="79"/>
      <c r="V117" s="82" t="s">
        <v>612</v>
      </c>
      <c r="W117" s="81">
        <v>43451.74060185185</v>
      </c>
      <c r="X117" s="82" t="s">
        <v>716</v>
      </c>
      <c r="Y117" s="79"/>
      <c r="Z117" s="79"/>
      <c r="AA117" s="85" t="s">
        <v>871</v>
      </c>
      <c r="AB117" s="79"/>
      <c r="AC117" s="79" t="b">
        <v>0</v>
      </c>
      <c r="AD117" s="79">
        <v>0</v>
      </c>
      <c r="AE117" s="85" t="s">
        <v>924</v>
      </c>
      <c r="AF117" s="79" t="b">
        <v>0</v>
      </c>
      <c r="AG117" s="79" t="s">
        <v>926</v>
      </c>
      <c r="AH117" s="79"/>
      <c r="AI117" s="85" t="s">
        <v>924</v>
      </c>
      <c r="AJ117" s="79" t="b">
        <v>0</v>
      </c>
      <c r="AK117" s="79">
        <v>0</v>
      </c>
      <c r="AL117" s="85" t="s">
        <v>924</v>
      </c>
      <c r="AM117" s="79" t="s">
        <v>936</v>
      </c>
      <c r="AN117" s="79" t="b">
        <v>0</v>
      </c>
      <c r="AO117" s="85" t="s">
        <v>871</v>
      </c>
      <c r="AP117" s="79" t="s">
        <v>176</v>
      </c>
      <c r="AQ117" s="79">
        <v>0</v>
      </c>
      <c r="AR117" s="79">
        <v>0</v>
      </c>
      <c r="AS117" s="79"/>
      <c r="AT117" s="79"/>
      <c r="AU117" s="79"/>
      <c r="AV117" s="79"/>
      <c r="AW117" s="79"/>
      <c r="AX117" s="79"/>
      <c r="AY117" s="79"/>
      <c r="AZ117" s="79"/>
      <c r="BA117">
        <v>99</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29</v>
      </c>
      <c r="BK117" s="49">
        <v>100</v>
      </c>
      <c r="BL117" s="48">
        <v>29</v>
      </c>
    </row>
    <row r="118" spans="1:64" ht="15">
      <c r="A118" s="64" t="s">
        <v>238</v>
      </c>
      <c r="B118" s="64" t="s">
        <v>238</v>
      </c>
      <c r="C118" s="65" t="s">
        <v>2040</v>
      </c>
      <c r="D118" s="66">
        <v>10</v>
      </c>
      <c r="E118" s="67" t="s">
        <v>136</v>
      </c>
      <c r="F118" s="68">
        <v>12</v>
      </c>
      <c r="G118" s="65"/>
      <c r="H118" s="69"/>
      <c r="I118" s="70"/>
      <c r="J118" s="70"/>
      <c r="K118" s="34" t="s">
        <v>65</v>
      </c>
      <c r="L118" s="77">
        <v>118</v>
      </c>
      <c r="M118" s="77"/>
      <c r="N118" s="72"/>
      <c r="O118" s="79" t="s">
        <v>176</v>
      </c>
      <c r="P118" s="81">
        <v>43452.38628472222</v>
      </c>
      <c r="Q118" s="79" t="s">
        <v>349</v>
      </c>
      <c r="R118" s="82" t="s">
        <v>484</v>
      </c>
      <c r="S118" s="79" t="s">
        <v>541</v>
      </c>
      <c r="T118" s="79"/>
      <c r="U118" s="79"/>
      <c r="V118" s="82" t="s">
        <v>612</v>
      </c>
      <c r="W118" s="81">
        <v>43452.38628472222</v>
      </c>
      <c r="X118" s="82" t="s">
        <v>717</v>
      </c>
      <c r="Y118" s="79"/>
      <c r="Z118" s="79"/>
      <c r="AA118" s="85" t="s">
        <v>872</v>
      </c>
      <c r="AB118" s="79"/>
      <c r="AC118" s="79" t="b">
        <v>0</v>
      </c>
      <c r="AD118" s="79">
        <v>0</v>
      </c>
      <c r="AE118" s="85" t="s">
        <v>924</v>
      </c>
      <c r="AF118" s="79" t="b">
        <v>0</v>
      </c>
      <c r="AG118" s="79" t="s">
        <v>926</v>
      </c>
      <c r="AH118" s="79"/>
      <c r="AI118" s="85" t="s">
        <v>924</v>
      </c>
      <c r="AJ118" s="79" t="b">
        <v>0</v>
      </c>
      <c r="AK118" s="79">
        <v>0</v>
      </c>
      <c r="AL118" s="85" t="s">
        <v>924</v>
      </c>
      <c r="AM118" s="79" t="s">
        <v>936</v>
      </c>
      <c r="AN118" s="79" t="b">
        <v>0</v>
      </c>
      <c r="AO118" s="85" t="s">
        <v>872</v>
      </c>
      <c r="AP118" s="79" t="s">
        <v>176</v>
      </c>
      <c r="AQ118" s="79">
        <v>0</v>
      </c>
      <c r="AR118" s="79">
        <v>0</v>
      </c>
      <c r="AS118" s="79"/>
      <c r="AT118" s="79"/>
      <c r="AU118" s="79"/>
      <c r="AV118" s="79"/>
      <c r="AW118" s="79"/>
      <c r="AX118" s="79"/>
      <c r="AY118" s="79"/>
      <c r="AZ118" s="79"/>
      <c r="BA118">
        <v>99</v>
      </c>
      <c r="BB118" s="78" t="str">
        <f>REPLACE(INDEX(GroupVertices[Group],MATCH(Edges[[#This Row],[Vertex 1]],GroupVertices[Vertex],0)),1,1,"")</f>
        <v>1</v>
      </c>
      <c r="BC118" s="78" t="str">
        <f>REPLACE(INDEX(GroupVertices[Group],MATCH(Edges[[#This Row],[Vertex 2]],GroupVertices[Vertex],0)),1,1,"")</f>
        <v>1</v>
      </c>
      <c r="BD118" s="48">
        <v>0</v>
      </c>
      <c r="BE118" s="49">
        <v>0</v>
      </c>
      <c r="BF118" s="48">
        <v>0</v>
      </c>
      <c r="BG118" s="49">
        <v>0</v>
      </c>
      <c r="BH118" s="48">
        <v>0</v>
      </c>
      <c r="BI118" s="49">
        <v>0</v>
      </c>
      <c r="BJ118" s="48">
        <v>23</v>
      </c>
      <c r="BK118" s="49">
        <v>100</v>
      </c>
      <c r="BL118" s="48">
        <v>23</v>
      </c>
    </row>
    <row r="119" spans="1:64" ht="15">
      <c r="A119" s="64" t="s">
        <v>238</v>
      </c>
      <c r="B119" s="64" t="s">
        <v>238</v>
      </c>
      <c r="C119" s="65" t="s">
        <v>2040</v>
      </c>
      <c r="D119" s="66">
        <v>10</v>
      </c>
      <c r="E119" s="67" t="s">
        <v>136</v>
      </c>
      <c r="F119" s="68">
        <v>12</v>
      </c>
      <c r="G119" s="65"/>
      <c r="H119" s="69"/>
      <c r="I119" s="70"/>
      <c r="J119" s="70"/>
      <c r="K119" s="34" t="s">
        <v>65</v>
      </c>
      <c r="L119" s="77">
        <v>119</v>
      </c>
      <c r="M119" s="77"/>
      <c r="N119" s="72"/>
      <c r="O119" s="79" t="s">
        <v>176</v>
      </c>
      <c r="P119" s="81">
        <v>43453.35152777778</v>
      </c>
      <c r="Q119" s="79" t="s">
        <v>350</v>
      </c>
      <c r="R119" s="82" t="s">
        <v>485</v>
      </c>
      <c r="S119" s="79" t="s">
        <v>541</v>
      </c>
      <c r="T119" s="79"/>
      <c r="U119" s="79"/>
      <c r="V119" s="82" t="s">
        <v>612</v>
      </c>
      <c r="W119" s="81">
        <v>43453.35152777778</v>
      </c>
      <c r="X119" s="82" t="s">
        <v>718</v>
      </c>
      <c r="Y119" s="79"/>
      <c r="Z119" s="79"/>
      <c r="AA119" s="85" t="s">
        <v>873</v>
      </c>
      <c r="AB119" s="79"/>
      <c r="AC119" s="79" t="b">
        <v>0</v>
      </c>
      <c r="AD119" s="79">
        <v>0</v>
      </c>
      <c r="AE119" s="85" t="s">
        <v>924</v>
      </c>
      <c r="AF119" s="79" t="b">
        <v>0</v>
      </c>
      <c r="AG119" s="79" t="s">
        <v>926</v>
      </c>
      <c r="AH119" s="79"/>
      <c r="AI119" s="85" t="s">
        <v>924</v>
      </c>
      <c r="AJ119" s="79" t="b">
        <v>0</v>
      </c>
      <c r="AK119" s="79">
        <v>0</v>
      </c>
      <c r="AL119" s="85" t="s">
        <v>924</v>
      </c>
      <c r="AM119" s="79" t="s">
        <v>936</v>
      </c>
      <c r="AN119" s="79" t="b">
        <v>0</v>
      </c>
      <c r="AO119" s="85" t="s">
        <v>873</v>
      </c>
      <c r="AP119" s="79" t="s">
        <v>176</v>
      </c>
      <c r="AQ119" s="79">
        <v>0</v>
      </c>
      <c r="AR119" s="79">
        <v>0</v>
      </c>
      <c r="AS119" s="79"/>
      <c r="AT119" s="79"/>
      <c r="AU119" s="79"/>
      <c r="AV119" s="79"/>
      <c r="AW119" s="79"/>
      <c r="AX119" s="79"/>
      <c r="AY119" s="79"/>
      <c r="AZ119" s="79"/>
      <c r="BA119">
        <v>99</v>
      </c>
      <c r="BB119" s="78" t="str">
        <f>REPLACE(INDEX(GroupVertices[Group],MATCH(Edges[[#This Row],[Vertex 1]],GroupVertices[Vertex],0)),1,1,"")</f>
        <v>1</v>
      </c>
      <c r="BC119" s="78" t="str">
        <f>REPLACE(INDEX(GroupVertices[Group],MATCH(Edges[[#This Row],[Vertex 2]],GroupVertices[Vertex],0)),1,1,"")</f>
        <v>1</v>
      </c>
      <c r="BD119" s="48">
        <v>0</v>
      </c>
      <c r="BE119" s="49">
        <v>0</v>
      </c>
      <c r="BF119" s="48">
        <v>0</v>
      </c>
      <c r="BG119" s="49">
        <v>0</v>
      </c>
      <c r="BH119" s="48">
        <v>0</v>
      </c>
      <c r="BI119" s="49">
        <v>0</v>
      </c>
      <c r="BJ119" s="48">
        <v>28</v>
      </c>
      <c r="BK119" s="49">
        <v>100</v>
      </c>
      <c r="BL119" s="48">
        <v>28</v>
      </c>
    </row>
    <row r="120" spans="1:64" ht="15">
      <c r="A120" s="64" t="s">
        <v>238</v>
      </c>
      <c r="B120" s="64" t="s">
        <v>238</v>
      </c>
      <c r="C120" s="65" t="s">
        <v>2040</v>
      </c>
      <c r="D120" s="66">
        <v>10</v>
      </c>
      <c r="E120" s="67" t="s">
        <v>136</v>
      </c>
      <c r="F120" s="68">
        <v>12</v>
      </c>
      <c r="G120" s="65"/>
      <c r="H120" s="69"/>
      <c r="I120" s="70"/>
      <c r="J120" s="70"/>
      <c r="K120" s="34" t="s">
        <v>65</v>
      </c>
      <c r="L120" s="77">
        <v>120</v>
      </c>
      <c r="M120" s="77"/>
      <c r="N120" s="72"/>
      <c r="O120" s="79" t="s">
        <v>176</v>
      </c>
      <c r="P120" s="81">
        <v>43453.49748842593</v>
      </c>
      <c r="Q120" s="79" t="s">
        <v>351</v>
      </c>
      <c r="R120" s="82" t="s">
        <v>486</v>
      </c>
      <c r="S120" s="79" t="s">
        <v>541</v>
      </c>
      <c r="T120" s="79"/>
      <c r="U120" s="79"/>
      <c r="V120" s="82" t="s">
        <v>612</v>
      </c>
      <c r="W120" s="81">
        <v>43453.49748842593</v>
      </c>
      <c r="X120" s="82" t="s">
        <v>719</v>
      </c>
      <c r="Y120" s="79"/>
      <c r="Z120" s="79"/>
      <c r="AA120" s="85" t="s">
        <v>874</v>
      </c>
      <c r="AB120" s="79"/>
      <c r="AC120" s="79" t="b">
        <v>0</v>
      </c>
      <c r="AD120" s="79">
        <v>0</v>
      </c>
      <c r="AE120" s="85" t="s">
        <v>924</v>
      </c>
      <c r="AF120" s="79" t="b">
        <v>0</v>
      </c>
      <c r="AG120" s="79" t="s">
        <v>926</v>
      </c>
      <c r="AH120" s="79"/>
      <c r="AI120" s="85" t="s">
        <v>924</v>
      </c>
      <c r="AJ120" s="79" t="b">
        <v>0</v>
      </c>
      <c r="AK120" s="79">
        <v>0</v>
      </c>
      <c r="AL120" s="85" t="s">
        <v>924</v>
      </c>
      <c r="AM120" s="79" t="s">
        <v>936</v>
      </c>
      <c r="AN120" s="79" t="b">
        <v>0</v>
      </c>
      <c r="AO120" s="85" t="s">
        <v>874</v>
      </c>
      <c r="AP120" s="79" t="s">
        <v>176</v>
      </c>
      <c r="AQ120" s="79">
        <v>0</v>
      </c>
      <c r="AR120" s="79">
        <v>0</v>
      </c>
      <c r="AS120" s="79"/>
      <c r="AT120" s="79"/>
      <c r="AU120" s="79"/>
      <c r="AV120" s="79"/>
      <c r="AW120" s="79"/>
      <c r="AX120" s="79"/>
      <c r="AY120" s="79"/>
      <c r="AZ120" s="79"/>
      <c r="BA120">
        <v>99</v>
      </c>
      <c r="BB120" s="78" t="str">
        <f>REPLACE(INDEX(GroupVertices[Group],MATCH(Edges[[#This Row],[Vertex 1]],GroupVertices[Vertex],0)),1,1,"")</f>
        <v>1</v>
      </c>
      <c r="BC120" s="78" t="str">
        <f>REPLACE(INDEX(GroupVertices[Group],MATCH(Edges[[#This Row],[Vertex 2]],GroupVertices[Vertex],0)),1,1,"")</f>
        <v>1</v>
      </c>
      <c r="BD120" s="48">
        <v>0</v>
      </c>
      <c r="BE120" s="49">
        <v>0</v>
      </c>
      <c r="BF120" s="48">
        <v>0</v>
      </c>
      <c r="BG120" s="49">
        <v>0</v>
      </c>
      <c r="BH120" s="48">
        <v>0</v>
      </c>
      <c r="BI120" s="49">
        <v>0</v>
      </c>
      <c r="BJ120" s="48">
        <v>24</v>
      </c>
      <c r="BK120" s="49">
        <v>100</v>
      </c>
      <c r="BL120" s="48">
        <v>24</v>
      </c>
    </row>
    <row r="121" spans="1:64" ht="15">
      <c r="A121" s="64" t="s">
        <v>238</v>
      </c>
      <c r="B121" s="64" t="s">
        <v>238</v>
      </c>
      <c r="C121" s="65" t="s">
        <v>2040</v>
      </c>
      <c r="D121" s="66">
        <v>10</v>
      </c>
      <c r="E121" s="67" t="s">
        <v>136</v>
      </c>
      <c r="F121" s="68">
        <v>12</v>
      </c>
      <c r="G121" s="65"/>
      <c r="H121" s="69"/>
      <c r="I121" s="70"/>
      <c r="J121" s="70"/>
      <c r="K121" s="34" t="s">
        <v>65</v>
      </c>
      <c r="L121" s="77">
        <v>121</v>
      </c>
      <c r="M121" s="77"/>
      <c r="N121" s="72"/>
      <c r="O121" s="79" t="s">
        <v>176</v>
      </c>
      <c r="P121" s="81">
        <v>43453.63650462963</v>
      </c>
      <c r="Q121" s="79" t="s">
        <v>352</v>
      </c>
      <c r="R121" s="82" t="s">
        <v>487</v>
      </c>
      <c r="S121" s="79" t="s">
        <v>541</v>
      </c>
      <c r="T121" s="79"/>
      <c r="U121" s="79"/>
      <c r="V121" s="82" t="s">
        <v>612</v>
      </c>
      <c r="W121" s="81">
        <v>43453.63650462963</v>
      </c>
      <c r="X121" s="82" t="s">
        <v>720</v>
      </c>
      <c r="Y121" s="79"/>
      <c r="Z121" s="79"/>
      <c r="AA121" s="85" t="s">
        <v>875</v>
      </c>
      <c r="AB121" s="79"/>
      <c r="AC121" s="79" t="b">
        <v>0</v>
      </c>
      <c r="AD121" s="79">
        <v>0</v>
      </c>
      <c r="AE121" s="85" t="s">
        <v>924</v>
      </c>
      <c r="AF121" s="79" t="b">
        <v>0</v>
      </c>
      <c r="AG121" s="79" t="s">
        <v>926</v>
      </c>
      <c r="AH121" s="79"/>
      <c r="AI121" s="85" t="s">
        <v>924</v>
      </c>
      <c r="AJ121" s="79" t="b">
        <v>0</v>
      </c>
      <c r="AK121" s="79">
        <v>0</v>
      </c>
      <c r="AL121" s="85" t="s">
        <v>924</v>
      </c>
      <c r="AM121" s="79" t="s">
        <v>936</v>
      </c>
      <c r="AN121" s="79" t="b">
        <v>0</v>
      </c>
      <c r="AO121" s="85" t="s">
        <v>875</v>
      </c>
      <c r="AP121" s="79" t="s">
        <v>176</v>
      </c>
      <c r="AQ121" s="79">
        <v>0</v>
      </c>
      <c r="AR121" s="79">
        <v>0</v>
      </c>
      <c r="AS121" s="79"/>
      <c r="AT121" s="79"/>
      <c r="AU121" s="79"/>
      <c r="AV121" s="79"/>
      <c r="AW121" s="79"/>
      <c r="AX121" s="79"/>
      <c r="AY121" s="79"/>
      <c r="AZ121" s="79"/>
      <c r="BA121">
        <v>99</v>
      </c>
      <c r="BB121" s="78" t="str">
        <f>REPLACE(INDEX(GroupVertices[Group],MATCH(Edges[[#This Row],[Vertex 1]],GroupVertices[Vertex],0)),1,1,"")</f>
        <v>1</v>
      </c>
      <c r="BC121" s="78" t="str">
        <f>REPLACE(INDEX(GroupVertices[Group],MATCH(Edges[[#This Row],[Vertex 2]],GroupVertices[Vertex],0)),1,1,"")</f>
        <v>1</v>
      </c>
      <c r="BD121" s="48">
        <v>1</v>
      </c>
      <c r="BE121" s="49">
        <v>4.761904761904762</v>
      </c>
      <c r="BF121" s="48">
        <v>0</v>
      </c>
      <c r="BG121" s="49">
        <v>0</v>
      </c>
      <c r="BH121" s="48">
        <v>0</v>
      </c>
      <c r="BI121" s="49">
        <v>0</v>
      </c>
      <c r="BJ121" s="48">
        <v>20</v>
      </c>
      <c r="BK121" s="49">
        <v>95.23809523809524</v>
      </c>
      <c r="BL121" s="48">
        <v>21</v>
      </c>
    </row>
    <row r="122" spans="1:64" ht="15">
      <c r="A122" s="64" t="s">
        <v>238</v>
      </c>
      <c r="B122" s="64" t="s">
        <v>238</v>
      </c>
      <c r="C122" s="65" t="s">
        <v>2040</v>
      </c>
      <c r="D122" s="66">
        <v>10</v>
      </c>
      <c r="E122" s="67" t="s">
        <v>136</v>
      </c>
      <c r="F122" s="68">
        <v>12</v>
      </c>
      <c r="G122" s="65"/>
      <c r="H122" s="69"/>
      <c r="I122" s="70"/>
      <c r="J122" s="70"/>
      <c r="K122" s="34" t="s">
        <v>65</v>
      </c>
      <c r="L122" s="77">
        <v>122</v>
      </c>
      <c r="M122" s="77"/>
      <c r="N122" s="72"/>
      <c r="O122" s="79" t="s">
        <v>176</v>
      </c>
      <c r="P122" s="81">
        <v>43454.37940972222</v>
      </c>
      <c r="Q122" s="79" t="s">
        <v>353</v>
      </c>
      <c r="R122" s="82" t="s">
        <v>488</v>
      </c>
      <c r="S122" s="79" t="s">
        <v>541</v>
      </c>
      <c r="T122" s="79"/>
      <c r="U122" s="79"/>
      <c r="V122" s="82" t="s">
        <v>612</v>
      </c>
      <c r="W122" s="81">
        <v>43454.37940972222</v>
      </c>
      <c r="X122" s="82" t="s">
        <v>721</v>
      </c>
      <c r="Y122" s="79"/>
      <c r="Z122" s="79"/>
      <c r="AA122" s="85" t="s">
        <v>876</v>
      </c>
      <c r="AB122" s="79"/>
      <c r="AC122" s="79" t="b">
        <v>0</v>
      </c>
      <c r="AD122" s="79">
        <v>0</v>
      </c>
      <c r="AE122" s="85" t="s">
        <v>924</v>
      </c>
      <c r="AF122" s="79" t="b">
        <v>0</v>
      </c>
      <c r="AG122" s="79" t="s">
        <v>926</v>
      </c>
      <c r="AH122" s="79"/>
      <c r="AI122" s="85" t="s">
        <v>924</v>
      </c>
      <c r="AJ122" s="79" t="b">
        <v>0</v>
      </c>
      <c r="AK122" s="79">
        <v>0</v>
      </c>
      <c r="AL122" s="85" t="s">
        <v>924</v>
      </c>
      <c r="AM122" s="79" t="s">
        <v>936</v>
      </c>
      <c r="AN122" s="79" t="b">
        <v>0</v>
      </c>
      <c r="AO122" s="85" t="s">
        <v>876</v>
      </c>
      <c r="AP122" s="79" t="s">
        <v>176</v>
      </c>
      <c r="AQ122" s="79">
        <v>0</v>
      </c>
      <c r="AR122" s="79">
        <v>0</v>
      </c>
      <c r="AS122" s="79"/>
      <c r="AT122" s="79"/>
      <c r="AU122" s="79"/>
      <c r="AV122" s="79"/>
      <c r="AW122" s="79"/>
      <c r="AX122" s="79"/>
      <c r="AY122" s="79"/>
      <c r="AZ122" s="79"/>
      <c r="BA122">
        <v>99</v>
      </c>
      <c r="BB122" s="78" t="str">
        <f>REPLACE(INDEX(GroupVertices[Group],MATCH(Edges[[#This Row],[Vertex 1]],GroupVertices[Vertex],0)),1,1,"")</f>
        <v>1</v>
      </c>
      <c r="BC122" s="78" t="str">
        <f>REPLACE(INDEX(GroupVertices[Group],MATCH(Edges[[#This Row],[Vertex 2]],GroupVertices[Vertex],0)),1,1,"")</f>
        <v>1</v>
      </c>
      <c r="BD122" s="48">
        <v>0</v>
      </c>
      <c r="BE122" s="49">
        <v>0</v>
      </c>
      <c r="BF122" s="48">
        <v>0</v>
      </c>
      <c r="BG122" s="49">
        <v>0</v>
      </c>
      <c r="BH122" s="48">
        <v>0</v>
      </c>
      <c r="BI122" s="49">
        <v>0</v>
      </c>
      <c r="BJ122" s="48">
        <v>25</v>
      </c>
      <c r="BK122" s="49">
        <v>100</v>
      </c>
      <c r="BL122" s="48">
        <v>25</v>
      </c>
    </row>
    <row r="123" spans="1:64" ht="15">
      <c r="A123" s="64" t="s">
        <v>238</v>
      </c>
      <c r="B123" s="64" t="s">
        <v>238</v>
      </c>
      <c r="C123" s="65" t="s">
        <v>2040</v>
      </c>
      <c r="D123" s="66">
        <v>10</v>
      </c>
      <c r="E123" s="67" t="s">
        <v>136</v>
      </c>
      <c r="F123" s="68">
        <v>12</v>
      </c>
      <c r="G123" s="65"/>
      <c r="H123" s="69"/>
      <c r="I123" s="70"/>
      <c r="J123" s="70"/>
      <c r="K123" s="34" t="s">
        <v>65</v>
      </c>
      <c r="L123" s="77">
        <v>123</v>
      </c>
      <c r="M123" s="77"/>
      <c r="N123" s="72"/>
      <c r="O123" s="79" t="s">
        <v>176</v>
      </c>
      <c r="P123" s="81">
        <v>43454.452361111114</v>
      </c>
      <c r="Q123" s="79" t="s">
        <v>354</v>
      </c>
      <c r="R123" s="82" t="s">
        <v>489</v>
      </c>
      <c r="S123" s="79" t="s">
        <v>541</v>
      </c>
      <c r="T123" s="79" t="s">
        <v>561</v>
      </c>
      <c r="U123" s="79"/>
      <c r="V123" s="82" t="s">
        <v>612</v>
      </c>
      <c r="W123" s="81">
        <v>43454.452361111114</v>
      </c>
      <c r="X123" s="82" t="s">
        <v>722</v>
      </c>
      <c r="Y123" s="79"/>
      <c r="Z123" s="79"/>
      <c r="AA123" s="85" t="s">
        <v>877</v>
      </c>
      <c r="AB123" s="79"/>
      <c r="AC123" s="79" t="b">
        <v>0</v>
      </c>
      <c r="AD123" s="79">
        <v>0</v>
      </c>
      <c r="AE123" s="85" t="s">
        <v>924</v>
      </c>
      <c r="AF123" s="79" t="b">
        <v>0</v>
      </c>
      <c r="AG123" s="79" t="s">
        <v>926</v>
      </c>
      <c r="AH123" s="79"/>
      <c r="AI123" s="85" t="s">
        <v>924</v>
      </c>
      <c r="AJ123" s="79" t="b">
        <v>0</v>
      </c>
      <c r="AK123" s="79">
        <v>0</v>
      </c>
      <c r="AL123" s="85" t="s">
        <v>924</v>
      </c>
      <c r="AM123" s="79" t="s">
        <v>936</v>
      </c>
      <c r="AN123" s="79" t="b">
        <v>0</v>
      </c>
      <c r="AO123" s="85" t="s">
        <v>877</v>
      </c>
      <c r="AP123" s="79" t="s">
        <v>176</v>
      </c>
      <c r="AQ123" s="79">
        <v>0</v>
      </c>
      <c r="AR123" s="79">
        <v>0</v>
      </c>
      <c r="AS123" s="79"/>
      <c r="AT123" s="79"/>
      <c r="AU123" s="79"/>
      <c r="AV123" s="79"/>
      <c r="AW123" s="79"/>
      <c r="AX123" s="79"/>
      <c r="AY123" s="79"/>
      <c r="AZ123" s="79"/>
      <c r="BA123">
        <v>99</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30</v>
      </c>
      <c r="BK123" s="49">
        <v>100</v>
      </c>
      <c r="BL123" s="48">
        <v>30</v>
      </c>
    </row>
    <row r="124" spans="1:64" ht="15">
      <c r="A124" s="64" t="s">
        <v>238</v>
      </c>
      <c r="B124" s="64" t="s">
        <v>238</v>
      </c>
      <c r="C124" s="65" t="s">
        <v>2040</v>
      </c>
      <c r="D124" s="66">
        <v>10</v>
      </c>
      <c r="E124" s="67" t="s">
        <v>136</v>
      </c>
      <c r="F124" s="68">
        <v>12</v>
      </c>
      <c r="G124" s="65"/>
      <c r="H124" s="69"/>
      <c r="I124" s="70"/>
      <c r="J124" s="70"/>
      <c r="K124" s="34" t="s">
        <v>65</v>
      </c>
      <c r="L124" s="77">
        <v>124</v>
      </c>
      <c r="M124" s="77"/>
      <c r="N124" s="72"/>
      <c r="O124" s="79" t="s">
        <v>176</v>
      </c>
      <c r="P124" s="81">
        <v>43454.473229166666</v>
      </c>
      <c r="Q124" s="79" t="s">
        <v>355</v>
      </c>
      <c r="R124" s="82" t="s">
        <v>490</v>
      </c>
      <c r="S124" s="79" t="s">
        <v>541</v>
      </c>
      <c r="T124" s="79"/>
      <c r="U124" s="79"/>
      <c r="V124" s="82" t="s">
        <v>612</v>
      </c>
      <c r="W124" s="81">
        <v>43454.473229166666</v>
      </c>
      <c r="X124" s="82" t="s">
        <v>723</v>
      </c>
      <c r="Y124" s="79"/>
      <c r="Z124" s="79"/>
      <c r="AA124" s="85" t="s">
        <v>878</v>
      </c>
      <c r="AB124" s="79"/>
      <c r="AC124" s="79" t="b">
        <v>0</v>
      </c>
      <c r="AD124" s="79">
        <v>0</v>
      </c>
      <c r="AE124" s="85" t="s">
        <v>924</v>
      </c>
      <c r="AF124" s="79" t="b">
        <v>0</v>
      </c>
      <c r="AG124" s="79" t="s">
        <v>926</v>
      </c>
      <c r="AH124" s="79"/>
      <c r="AI124" s="85" t="s">
        <v>924</v>
      </c>
      <c r="AJ124" s="79" t="b">
        <v>0</v>
      </c>
      <c r="AK124" s="79">
        <v>0</v>
      </c>
      <c r="AL124" s="85" t="s">
        <v>924</v>
      </c>
      <c r="AM124" s="79" t="s">
        <v>936</v>
      </c>
      <c r="AN124" s="79" t="b">
        <v>0</v>
      </c>
      <c r="AO124" s="85" t="s">
        <v>878</v>
      </c>
      <c r="AP124" s="79" t="s">
        <v>176</v>
      </c>
      <c r="AQ124" s="79">
        <v>0</v>
      </c>
      <c r="AR124" s="79">
        <v>0</v>
      </c>
      <c r="AS124" s="79"/>
      <c r="AT124" s="79"/>
      <c r="AU124" s="79"/>
      <c r="AV124" s="79"/>
      <c r="AW124" s="79"/>
      <c r="AX124" s="79"/>
      <c r="AY124" s="79"/>
      <c r="AZ124" s="79"/>
      <c r="BA124">
        <v>99</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33</v>
      </c>
      <c r="BK124" s="49">
        <v>100</v>
      </c>
      <c r="BL124" s="48">
        <v>33</v>
      </c>
    </row>
    <row r="125" spans="1:64" ht="15">
      <c r="A125" s="64" t="s">
        <v>238</v>
      </c>
      <c r="B125" s="64" t="s">
        <v>238</v>
      </c>
      <c r="C125" s="65" t="s">
        <v>2040</v>
      </c>
      <c r="D125" s="66">
        <v>10</v>
      </c>
      <c r="E125" s="67" t="s">
        <v>136</v>
      </c>
      <c r="F125" s="68">
        <v>12</v>
      </c>
      <c r="G125" s="65"/>
      <c r="H125" s="69"/>
      <c r="I125" s="70"/>
      <c r="J125" s="70"/>
      <c r="K125" s="34" t="s">
        <v>65</v>
      </c>
      <c r="L125" s="77">
        <v>125</v>
      </c>
      <c r="M125" s="77"/>
      <c r="N125" s="72"/>
      <c r="O125" s="79" t="s">
        <v>176</v>
      </c>
      <c r="P125" s="81">
        <v>43454.49398148148</v>
      </c>
      <c r="Q125" s="79" t="s">
        <v>356</v>
      </c>
      <c r="R125" s="82" t="s">
        <v>491</v>
      </c>
      <c r="S125" s="79" t="s">
        <v>541</v>
      </c>
      <c r="T125" s="79"/>
      <c r="U125" s="79"/>
      <c r="V125" s="82" t="s">
        <v>612</v>
      </c>
      <c r="W125" s="81">
        <v>43454.49398148148</v>
      </c>
      <c r="X125" s="82" t="s">
        <v>724</v>
      </c>
      <c r="Y125" s="79"/>
      <c r="Z125" s="79"/>
      <c r="AA125" s="85" t="s">
        <v>879</v>
      </c>
      <c r="AB125" s="79"/>
      <c r="AC125" s="79" t="b">
        <v>0</v>
      </c>
      <c r="AD125" s="79">
        <v>0</v>
      </c>
      <c r="AE125" s="85" t="s">
        <v>924</v>
      </c>
      <c r="AF125" s="79" t="b">
        <v>0</v>
      </c>
      <c r="AG125" s="79" t="s">
        <v>926</v>
      </c>
      <c r="AH125" s="79"/>
      <c r="AI125" s="85" t="s">
        <v>924</v>
      </c>
      <c r="AJ125" s="79" t="b">
        <v>0</v>
      </c>
      <c r="AK125" s="79">
        <v>0</v>
      </c>
      <c r="AL125" s="85" t="s">
        <v>924</v>
      </c>
      <c r="AM125" s="79" t="s">
        <v>936</v>
      </c>
      <c r="AN125" s="79" t="b">
        <v>0</v>
      </c>
      <c r="AO125" s="85" t="s">
        <v>879</v>
      </c>
      <c r="AP125" s="79" t="s">
        <v>176</v>
      </c>
      <c r="AQ125" s="79">
        <v>0</v>
      </c>
      <c r="AR125" s="79">
        <v>0</v>
      </c>
      <c r="AS125" s="79"/>
      <c r="AT125" s="79"/>
      <c r="AU125" s="79"/>
      <c r="AV125" s="79"/>
      <c r="AW125" s="79"/>
      <c r="AX125" s="79"/>
      <c r="AY125" s="79"/>
      <c r="AZ125" s="79"/>
      <c r="BA125">
        <v>99</v>
      </c>
      <c r="BB125" s="78" t="str">
        <f>REPLACE(INDEX(GroupVertices[Group],MATCH(Edges[[#This Row],[Vertex 1]],GroupVertices[Vertex],0)),1,1,"")</f>
        <v>1</v>
      </c>
      <c r="BC125" s="78" t="str">
        <f>REPLACE(INDEX(GroupVertices[Group],MATCH(Edges[[#This Row],[Vertex 2]],GroupVertices[Vertex],0)),1,1,"")</f>
        <v>1</v>
      </c>
      <c r="BD125" s="48">
        <v>0</v>
      </c>
      <c r="BE125" s="49">
        <v>0</v>
      </c>
      <c r="BF125" s="48">
        <v>0</v>
      </c>
      <c r="BG125" s="49">
        <v>0</v>
      </c>
      <c r="BH125" s="48">
        <v>0</v>
      </c>
      <c r="BI125" s="49">
        <v>0</v>
      </c>
      <c r="BJ125" s="48">
        <v>28</v>
      </c>
      <c r="BK125" s="49">
        <v>100</v>
      </c>
      <c r="BL125" s="48">
        <v>28</v>
      </c>
    </row>
    <row r="126" spans="1:64" ht="15">
      <c r="A126" s="64" t="s">
        <v>238</v>
      </c>
      <c r="B126" s="64" t="s">
        <v>238</v>
      </c>
      <c r="C126" s="65" t="s">
        <v>2040</v>
      </c>
      <c r="D126" s="66">
        <v>10</v>
      </c>
      <c r="E126" s="67" t="s">
        <v>136</v>
      </c>
      <c r="F126" s="68">
        <v>12</v>
      </c>
      <c r="G126" s="65"/>
      <c r="H126" s="69"/>
      <c r="I126" s="70"/>
      <c r="J126" s="70"/>
      <c r="K126" s="34" t="s">
        <v>65</v>
      </c>
      <c r="L126" s="77">
        <v>126</v>
      </c>
      <c r="M126" s="77"/>
      <c r="N126" s="72"/>
      <c r="O126" s="79" t="s">
        <v>176</v>
      </c>
      <c r="P126" s="81">
        <v>43454.525555555556</v>
      </c>
      <c r="Q126" s="79" t="s">
        <v>357</v>
      </c>
      <c r="R126" s="82" t="s">
        <v>492</v>
      </c>
      <c r="S126" s="79" t="s">
        <v>541</v>
      </c>
      <c r="T126" s="79"/>
      <c r="U126" s="79"/>
      <c r="V126" s="82" t="s">
        <v>612</v>
      </c>
      <c r="W126" s="81">
        <v>43454.525555555556</v>
      </c>
      <c r="X126" s="82" t="s">
        <v>725</v>
      </c>
      <c r="Y126" s="79"/>
      <c r="Z126" s="79"/>
      <c r="AA126" s="85" t="s">
        <v>880</v>
      </c>
      <c r="AB126" s="79"/>
      <c r="AC126" s="79" t="b">
        <v>0</v>
      </c>
      <c r="AD126" s="79">
        <v>0</v>
      </c>
      <c r="AE126" s="85" t="s">
        <v>924</v>
      </c>
      <c r="AF126" s="79" t="b">
        <v>0</v>
      </c>
      <c r="AG126" s="79" t="s">
        <v>926</v>
      </c>
      <c r="AH126" s="79"/>
      <c r="AI126" s="85" t="s">
        <v>924</v>
      </c>
      <c r="AJ126" s="79" t="b">
        <v>0</v>
      </c>
      <c r="AK126" s="79">
        <v>0</v>
      </c>
      <c r="AL126" s="85" t="s">
        <v>924</v>
      </c>
      <c r="AM126" s="79" t="s">
        <v>936</v>
      </c>
      <c r="AN126" s="79" t="b">
        <v>0</v>
      </c>
      <c r="AO126" s="85" t="s">
        <v>880</v>
      </c>
      <c r="AP126" s="79" t="s">
        <v>176</v>
      </c>
      <c r="AQ126" s="79">
        <v>0</v>
      </c>
      <c r="AR126" s="79">
        <v>0</v>
      </c>
      <c r="AS126" s="79"/>
      <c r="AT126" s="79"/>
      <c r="AU126" s="79"/>
      <c r="AV126" s="79"/>
      <c r="AW126" s="79"/>
      <c r="AX126" s="79"/>
      <c r="AY126" s="79"/>
      <c r="AZ126" s="79"/>
      <c r="BA126">
        <v>99</v>
      </c>
      <c r="BB126" s="78" t="str">
        <f>REPLACE(INDEX(GroupVertices[Group],MATCH(Edges[[#This Row],[Vertex 1]],GroupVertices[Vertex],0)),1,1,"")</f>
        <v>1</v>
      </c>
      <c r="BC126" s="78" t="str">
        <f>REPLACE(INDEX(GroupVertices[Group],MATCH(Edges[[#This Row],[Vertex 2]],GroupVertices[Vertex],0)),1,1,"")</f>
        <v>1</v>
      </c>
      <c r="BD126" s="48">
        <v>0</v>
      </c>
      <c r="BE126" s="49">
        <v>0</v>
      </c>
      <c r="BF126" s="48">
        <v>0</v>
      </c>
      <c r="BG126" s="49">
        <v>0</v>
      </c>
      <c r="BH126" s="48">
        <v>0</v>
      </c>
      <c r="BI126" s="49">
        <v>0</v>
      </c>
      <c r="BJ126" s="48">
        <v>28</v>
      </c>
      <c r="BK126" s="49">
        <v>100</v>
      </c>
      <c r="BL126" s="48">
        <v>28</v>
      </c>
    </row>
    <row r="127" spans="1:64" ht="15">
      <c r="A127" s="64" t="s">
        <v>238</v>
      </c>
      <c r="B127" s="64" t="s">
        <v>238</v>
      </c>
      <c r="C127" s="65" t="s">
        <v>2040</v>
      </c>
      <c r="D127" s="66">
        <v>10</v>
      </c>
      <c r="E127" s="67" t="s">
        <v>136</v>
      </c>
      <c r="F127" s="68">
        <v>12</v>
      </c>
      <c r="G127" s="65"/>
      <c r="H127" s="69"/>
      <c r="I127" s="70"/>
      <c r="J127" s="70"/>
      <c r="K127" s="34" t="s">
        <v>65</v>
      </c>
      <c r="L127" s="77">
        <v>127</v>
      </c>
      <c r="M127" s="77"/>
      <c r="N127" s="72"/>
      <c r="O127" s="79" t="s">
        <v>176</v>
      </c>
      <c r="P127" s="81">
        <v>43454.67836805555</v>
      </c>
      <c r="Q127" s="79" t="s">
        <v>358</v>
      </c>
      <c r="R127" s="82" t="s">
        <v>493</v>
      </c>
      <c r="S127" s="79" t="s">
        <v>541</v>
      </c>
      <c r="T127" s="79" t="s">
        <v>562</v>
      </c>
      <c r="U127" s="79"/>
      <c r="V127" s="82" t="s">
        <v>612</v>
      </c>
      <c r="W127" s="81">
        <v>43454.67836805555</v>
      </c>
      <c r="X127" s="82" t="s">
        <v>726</v>
      </c>
      <c r="Y127" s="79"/>
      <c r="Z127" s="79"/>
      <c r="AA127" s="85" t="s">
        <v>881</v>
      </c>
      <c r="AB127" s="79"/>
      <c r="AC127" s="79" t="b">
        <v>0</v>
      </c>
      <c r="AD127" s="79">
        <v>0</v>
      </c>
      <c r="AE127" s="85" t="s">
        <v>924</v>
      </c>
      <c r="AF127" s="79" t="b">
        <v>0</v>
      </c>
      <c r="AG127" s="79" t="s">
        <v>926</v>
      </c>
      <c r="AH127" s="79"/>
      <c r="AI127" s="85" t="s">
        <v>924</v>
      </c>
      <c r="AJ127" s="79" t="b">
        <v>0</v>
      </c>
      <c r="AK127" s="79">
        <v>0</v>
      </c>
      <c r="AL127" s="85" t="s">
        <v>924</v>
      </c>
      <c r="AM127" s="79" t="s">
        <v>936</v>
      </c>
      <c r="AN127" s="79" t="b">
        <v>0</v>
      </c>
      <c r="AO127" s="85" t="s">
        <v>881</v>
      </c>
      <c r="AP127" s="79" t="s">
        <v>176</v>
      </c>
      <c r="AQ127" s="79">
        <v>0</v>
      </c>
      <c r="AR127" s="79">
        <v>0</v>
      </c>
      <c r="AS127" s="79"/>
      <c r="AT127" s="79"/>
      <c r="AU127" s="79"/>
      <c r="AV127" s="79"/>
      <c r="AW127" s="79"/>
      <c r="AX127" s="79"/>
      <c r="AY127" s="79"/>
      <c r="AZ127" s="79"/>
      <c r="BA127">
        <v>99</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28</v>
      </c>
      <c r="BK127" s="49">
        <v>100</v>
      </c>
      <c r="BL127" s="48">
        <v>28</v>
      </c>
    </row>
    <row r="128" spans="1:64" ht="15">
      <c r="A128" s="64" t="s">
        <v>238</v>
      </c>
      <c r="B128" s="64" t="s">
        <v>238</v>
      </c>
      <c r="C128" s="65" t="s">
        <v>2040</v>
      </c>
      <c r="D128" s="66">
        <v>10</v>
      </c>
      <c r="E128" s="67" t="s">
        <v>136</v>
      </c>
      <c r="F128" s="68">
        <v>12</v>
      </c>
      <c r="G128" s="65"/>
      <c r="H128" s="69"/>
      <c r="I128" s="70"/>
      <c r="J128" s="70"/>
      <c r="K128" s="34" t="s">
        <v>65</v>
      </c>
      <c r="L128" s="77">
        <v>128</v>
      </c>
      <c r="M128" s="77"/>
      <c r="N128" s="72"/>
      <c r="O128" s="79" t="s">
        <v>176</v>
      </c>
      <c r="P128" s="81">
        <v>43459.297430555554</v>
      </c>
      <c r="Q128" s="79" t="s">
        <v>359</v>
      </c>
      <c r="R128" s="82" t="s">
        <v>494</v>
      </c>
      <c r="S128" s="79" t="s">
        <v>541</v>
      </c>
      <c r="T128" s="79"/>
      <c r="U128" s="79"/>
      <c r="V128" s="82" t="s">
        <v>612</v>
      </c>
      <c r="W128" s="81">
        <v>43459.297430555554</v>
      </c>
      <c r="X128" s="82" t="s">
        <v>727</v>
      </c>
      <c r="Y128" s="79"/>
      <c r="Z128" s="79"/>
      <c r="AA128" s="85" t="s">
        <v>882</v>
      </c>
      <c r="AB128" s="79"/>
      <c r="AC128" s="79" t="b">
        <v>0</v>
      </c>
      <c r="AD128" s="79">
        <v>0</v>
      </c>
      <c r="AE128" s="85" t="s">
        <v>924</v>
      </c>
      <c r="AF128" s="79" t="b">
        <v>0</v>
      </c>
      <c r="AG128" s="79" t="s">
        <v>926</v>
      </c>
      <c r="AH128" s="79"/>
      <c r="AI128" s="85" t="s">
        <v>924</v>
      </c>
      <c r="AJ128" s="79" t="b">
        <v>0</v>
      </c>
      <c r="AK128" s="79">
        <v>0</v>
      </c>
      <c r="AL128" s="85" t="s">
        <v>924</v>
      </c>
      <c r="AM128" s="79" t="s">
        <v>936</v>
      </c>
      <c r="AN128" s="79" t="b">
        <v>0</v>
      </c>
      <c r="AO128" s="85" t="s">
        <v>882</v>
      </c>
      <c r="AP128" s="79" t="s">
        <v>176</v>
      </c>
      <c r="AQ128" s="79">
        <v>0</v>
      </c>
      <c r="AR128" s="79">
        <v>0</v>
      </c>
      <c r="AS128" s="79"/>
      <c r="AT128" s="79"/>
      <c r="AU128" s="79"/>
      <c r="AV128" s="79"/>
      <c r="AW128" s="79"/>
      <c r="AX128" s="79"/>
      <c r="AY128" s="79"/>
      <c r="AZ128" s="79"/>
      <c r="BA128">
        <v>99</v>
      </c>
      <c r="BB128" s="78" t="str">
        <f>REPLACE(INDEX(GroupVertices[Group],MATCH(Edges[[#This Row],[Vertex 1]],GroupVertices[Vertex],0)),1,1,"")</f>
        <v>1</v>
      </c>
      <c r="BC128" s="78" t="str">
        <f>REPLACE(INDEX(GroupVertices[Group],MATCH(Edges[[#This Row],[Vertex 2]],GroupVertices[Vertex],0)),1,1,"")</f>
        <v>1</v>
      </c>
      <c r="BD128" s="48">
        <v>0</v>
      </c>
      <c r="BE128" s="49">
        <v>0</v>
      </c>
      <c r="BF128" s="48">
        <v>0</v>
      </c>
      <c r="BG128" s="49">
        <v>0</v>
      </c>
      <c r="BH128" s="48">
        <v>0</v>
      </c>
      <c r="BI128" s="49">
        <v>0</v>
      </c>
      <c r="BJ128" s="48">
        <v>24</v>
      </c>
      <c r="BK128" s="49">
        <v>100</v>
      </c>
      <c r="BL128" s="48">
        <v>24</v>
      </c>
    </row>
    <row r="129" spans="1:64" ht="15">
      <c r="A129" s="64" t="s">
        <v>238</v>
      </c>
      <c r="B129" s="64" t="s">
        <v>238</v>
      </c>
      <c r="C129" s="65" t="s">
        <v>2040</v>
      </c>
      <c r="D129" s="66">
        <v>10</v>
      </c>
      <c r="E129" s="67" t="s">
        <v>136</v>
      </c>
      <c r="F129" s="68">
        <v>12</v>
      </c>
      <c r="G129" s="65"/>
      <c r="H129" s="69"/>
      <c r="I129" s="70"/>
      <c r="J129" s="70"/>
      <c r="K129" s="34" t="s">
        <v>65</v>
      </c>
      <c r="L129" s="77">
        <v>129</v>
      </c>
      <c r="M129" s="77"/>
      <c r="N129" s="72"/>
      <c r="O129" s="79" t="s">
        <v>176</v>
      </c>
      <c r="P129" s="81">
        <v>43459.70725694444</v>
      </c>
      <c r="Q129" s="79" t="s">
        <v>360</v>
      </c>
      <c r="R129" s="82" t="s">
        <v>495</v>
      </c>
      <c r="S129" s="79" t="s">
        <v>541</v>
      </c>
      <c r="T129" s="79" t="s">
        <v>563</v>
      </c>
      <c r="U129" s="79"/>
      <c r="V129" s="82" t="s">
        <v>612</v>
      </c>
      <c r="W129" s="81">
        <v>43459.70725694444</v>
      </c>
      <c r="X129" s="82" t="s">
        <v>728</v>
      </c>
      <c r="Y129" s="79"/>
      <c r="Z129" s="79"/>
      <c r="AA129" s="85" t="s">
        <v>883</v>
      </c>
      <c r="AB129" s="79"/>
      <c r="AC129" s="79" t="b">
        <v>0</v>
      </c>
      <c r="AD129" s="79">
        <v>0</v>
      </c>
      <c r="AE129" s="85" t="s">
        <v>924</v>
      </c>
      <c r="AF129" s="79" t="b">
        <v>0</v>
      </c>
      <c r="AG129" s="79" t="s">
        <v>926</v>
      </c>
      <c r="AH129" s="79"/>
      <c r="AI129" s="85" t="s">
        <v>924</v>
      </c>
      <c r="AJ129" s="79" t="b">
        <v>0</v>
      </c>
      <c r="AK129" s="79">
        <v>0</v>
      </c>
      <c r="AL129" s="85" t="s">
        <v>924</v>
      </c>
      <c r="AM129" s="79" t="s">
        <v>936</v>
      </c>
      <c r="AN129" s="79" t="b">
        <v>0</v>
      </c>
      <c r="AO129" s="85" t="s">
        <v>883</v>
      </c>
      <c r="AP129" s="79" t="s">
        <v>176</v>
      </c>
      <c r="AQ129" s="79">
        <v>0</v>
      </c>
      <c r="AR129" s="79">
        <v>0</v>
      </c>
      <c r="AS129" s="79"/>
      <c r="AT129" s="79"/>
      <c r="AU129" s="79"/>
      <c r="AV129" s="79"/>
      <c r="AW129" s="79"/>
      <c r="AX129" s="79"/>
      <c r="AY129" s="79"/>
      <c r="AZ129" s="79"/>
      <c r="BA129">
        <v>99</v>
      </c>
      <c r="BB129" s="78" t="str">
        <f>REPLACE(INDEX(GroupVertices[Group],MATCH(Edges[[#This Row],[Vertex 1]],GroupVertices[Vertex],0)),1,1,"")</f>
        <v>1</v>
      </c>
      <c r="BC129" s="78" t="str">
        <f>REPLACE(INDEX(GroupVertices[Group],MATCH(Edges[[#This Row],[Vertex 2]],GroupVertices[Vertex],0)),1,1,"")</f>
        <v>1</v>
      </c>
      <c r="BD129" s="48">
        <v>0</v>
      </c>
      <c r="BE129" s="49">
        <v>0</v>
      </c>
      <c r="BF129" s="48">
        <v>0</v>
      </c>
      <c r="BG129" s="49">
        <v>0</v>
      </c>
      <c r="BH129" s="48">
        <v>0</v>
      </c>
      <c r="BI129" s="49">
        <v>0</v>
      </c>
      <c r="BJ129" s="48">
        <v>32</v>
      </c>
      <c r="BK129" s="49">
        <v>100</v>
      </c>
      <c r="BL129" s="48">
        <v>32</v>
      </c>
    </row>
    <row r="130" spans="1:64" ht="15">
      <c r="A130" s="64" t="s">
        <v>238</v>
      </c>
      <c r="B130" s="64" t="s">
        <v>238</v>
      </c>
      <c r="C130" s="65" t="s">
        <v>2040</v>
      </c>
      <c r="D130" s="66">
        <v>10</v>
      </c>
      <c r="E130" s="67" t="s">
        <v>136</v>
      </c>
      <c r="F130" s="68">
        <v>12</v>
      </c>
      <c r="G130" s="65"/>
      <c r="H130" s="69"/>
      <c r="I130" s="70"/>
      <c r="J130" s="70"/>
      <c r="K130" s="34" t="s">
        <v>65</v>
      </c>
      <c r="L130" s="77">
        <v>130</v>
      </c>
      <c r="M130" s="77"/>
      <c r="N130" s="72"/>
      <c r="O130" s="79" t="s">
        <v>176</v>
      </c>
      <c r="P130" s="81">
        <v>43460.50775462963</v>
      </c>
      <c r="Q130" s="79" t="s">
        <v>361</v>
      </c>
      <c r="R130" s="82" t="s">
        <v>496</v>
      </c>
      <c r="S130" s="79" t="s">
        <v>541</v>
      </c>
      <c r="T130" s="79"/>
      <c r="U130" s="79"/>
      <c r="V130" s="82" t="s">
        <v>612</v>
      </c>
      <c r="W130" s="81">
        <v>43460.50775462963</v>
      </c>
      <c r="X130" s="82" t="s">
        <v>729</v>
      </c>
      <c r="Y130" s="79"/>
      <c r="Z130" s="79"/>
      <c r="AA130" s="85" t="s">
        <v>884</v>
      </c>
      <c r="AB130" s="79"/>
      <c r="AC130" s="79" t="b">
        <v>0</v>
      </c>
      <c r="AD130" s="79">
        <v>1</v>
      </c>
      <c r="AE130" s="85" t="s">
        <v>924</v>
      </c>
      <c r="AF130" s="79" t="b">
        <v>0</v>
      </c>
      <c r="AG130" s="79" t="s">
        <v>926</v>
      </c>
      <c r="AH130" s="79"/>
      <c r="AI130" s="85" t="s">
        <v>924</v>
      </c>
      <c r="AJ130" s="79" t="b">
        <v>0</v>
      </c>
      <c r="AK130" s="79">
        <v>0</v>
      </c>
      <c r="AL130" s="85" t="s">
        <v>924</v>
      </c>
      <c r="AM130" s="79" t="s">
        <v>936</v>
      </c>
      <c r="AN130" s="79" t="b">
        <v>0</v>
      </c>
      <c r="AO130" s="85" t="s">
        <v>884</v>
      </c>
      <c r="AP130" s="79" t="s">
        <v>176</v>
      </c>
      <c r="AQ130" s="79">
        <v>0</v>
      </c>
      <c r="AR130" s="79">
        <v>0</v>
      </c>
      <c r="AS130" s="79"/>
      <c r="AT130" s="79"/>
      <c r="AU130" s="79"/>
      <c r="AV130" s="79"/>
      <c r="AW130" s="79"/>
      <c r="AX130" s="79"/>
      <c r="AY130" s="79"/>
      <c r="AZ130" s="79"/>
      <c r="BA130">
        <v>99</v>
      </c>
      <c r="BB130" s="78" t="str">
        <f>REPLACE(INDEX(GroupVertices[Group],MATCH(Edges[[#This Row],[Vertex 1]],GroupVertices[Vertex],0)),1,1,"")</f>
        <v>1</v>
      </c>
      <c r="BC130" s="78" t="str">
        <f>REPLACE(INDEX(GroupVertices[Group],MATCH(Edges[[#This Row],[Vertex 2]],GroupVertices[Vertex],0)),1,1,"")</f>
        <v>1</v>
      </c>
      <c r="BD130" s="48">
        <v>0</v>
      </c>
      <c r="BE130" s="49">
        <v>0</v>
      </c>
      <c r="BF130" s="48">
        <v>0</v>
      </c>
      <c r="BG130" s="49">
        <v>0</v>
      </c>
      <c r="BH130" s="48">
        <v>0</v>
      </c>
      <c r="BI130" s="49">
        <v>0</v>
      </c>
      <c r="BJ130" s="48">
        <v>45</v>
      </c>
      <c r="BK130" s="49">
        <v>100</v>
      </c>
      <c r="BL130" s="48">
        <v>45</v>
      </c>
    </row>
    <row r="131" spans="1:64" ht="15">
      <c r="A131" s="64" t="s">
        <v>238</v>
      </c>
      <c r="B131" s="64" t="s">
        <v>238</v>
      </c>
      <c r="C131" s="65" t="s">
        <v>2040</v>
      </c>
      <c r="D131" s="66">
        <v>10</v>
      </c>
      <c r="E131" s="67" t="s">
        <v>136</v>
      </c>
      <c r="F131" s="68">
        <v>12</v>
      </c>
      <c r="G131" s="65"/>
      <c r="H131" s="69"/>
      <c r="I131" s="70"/>
      <c r="J131" s="70"/>
      <c r="K131" s="34" t="s">
        <v>65</v>
      </c>
      <c r="L131" s="77">
        <v>131</v>
      </c>
      <c r="M131" s="77"/>
      <c r="N131" s="72"/>
      <c r="O131" s="79" t="s">
        <v>176</v>
      </c>
      <c r="P131" s="81">
        <v>43461.01819444444</v>
      </c>
      <c r="Q131" s="79" t="s">
        <v>362</v>
      </c>
      <c r="R131" s="82" t="s">
        <v>497</v>
      </c>
      <c r="S131" s="79" t="s">
        <v>541</v>
      </c>
      <c r="T131" s="79"/>
      <c r="U131" s="79"/>
      <c r="V131" s="82" t="s">
        <v>612</v>
      </c>
      <c r="W131" s="81">
        <v>43461.01819444444</v>
      </c>
      <c r="X131" s="82" t="s">
        <v>730</v>
      </c>
      <c r="Y131" s="79"/>
      <c r="Z131" s="79"/>
      <c r="AA131" s="85" t="s">
        <v>885</v>
      </c>
      <c r="AB131" s="79"/>
      <c r="AC131" s="79" t="b">
        <v>0</v>
      </c>
      <c r="AD131" s="79">
        <v>0</v>
      </c>
      <c r="AE131" s="85" t="s">
        <v>924</v>
      </c>
      <c r="AF131" s="79" t="b">
        <v>0</v>
      </c>
      <c r="AG131" s="79" t="s">
        <v>926</v>
      </c>
      <c r="AH131" s="79"/>
      <c r="AI131" s="85" t="s">
        <v>924</v>
      </c>
      <c r="AJ131" s="79" t="b">
        <v>0</v>
      </c>
      <c r="AK131" s="79">
        <v>0</v>
      </c>
      <c r="AL131" s="85" t="s">
        <v>924</v>
      </c>
      <c r="AM131" s="79" t="s">
        <v>936</v>
      </c>
      <c r="AN131" s="79" t="b">
        <v>0</v>
      </c>
      <c r="AO131" s="85" t="s">
        <v>885</v>
      </c>
      <c r="AP131" s="79" t="s">
        <v>176</v>
      </c>
      <c r="AQ131" s="79">
        <v>0</v>
      </c>
      <c r="AR131" s="79">
        <v>0</v>
      </c>
      <c r="AS131" s="79"/>
      <c r="AT131" s="79"/>
      <c r="AU131" s="79"/>
      <c r="AV131" s="79"/>
      <c r="AW131" s="79"/>
      <c r="AX131" s="79"/>
      <c r="AY131" s="79"/>
      <c r="AZ131" s="79"/>
      <c r="BA131">
        <v>99</v>
      </c>
      <c r="BB131" s="78" t="str">
        <f>REPLACE(INDEX(GroupVertices[Group],MATCH(Edges[[#This Row],[Vertex 1]],GroupVertices[Vertex],0)),1,1,"")</f>
        <v>1</v>
      </c>
      <c r="BC131" s="78" t="str">
        <f>REPLACE(INDEX(GroupVertices[Group],MATCH(Edges[[#This Row],[Vertex 2]],GroupVertices[Vertex],0)),1,1,"")</f>
        <v>1</v>
      </c>
      <c r="BD131" s="48">
        <v>0</v>
      </c>
      <c r="BE131" s="49">
        <v>0</v>
      </c>
      <c r="BF131" s="48">
        <v>0</v>
      </c>
      <c r="BG131" s="49">
        <v>0</v>
      </c>
      <c r="BH131" s="48">
        <v>0</v>
      </c>
      <c r="BI131" s="49">
        <v>0</v>
      </c>
      <c r="BJ131" s="48">
        <v>24</v>
      </c>
      <c r="BK131" s="49">
        <v>100</v>
      </c>
      <c r="BL131" s="48">
        <v>24</v>
      </c>
    </row>
    <row r="132" spans="1:64" ht="15">
      <c r="A132" s="64" t="s">
        <v>238</v>
      </c>
      <c r="B132" s="64" t="s">
        <v>238</v>
      </c>
      <c r="C132" s="65" t="s">
        <v>2040</v>
      </c>
      <c r="D132" s="66">
        <v>10</v>
      </c>
      <c r="E132" s="67" t="s">
        <v>136</v>
      </c>
      <c r="F132" s="68">
        <v>12</v>
      </c>
      <c r="G132" s="65"/>
      <c r="H132" s="69"/>
      <c r="I132" s="70"/>
      <c r="J132" s="70"/>
      <c r="K132" s="34" t="s">
        <v>65</v>
      </c>
      <c r="L132" s="77">
        <v>132</v>
      </c>
      <c r="M132" s="77"/>
      <c r="N132" s="72"/>
      <c r="O132" s="79" t="s">
        <v>176</v>
      </c>
      <c r="P132" s="81">
        <v>43461.01820601852</v>
      </c>
      <c r="Q132" s="79" t="s">
        <v>363</v>
      </c>
      <c r="R132" s="82" t="s">
        <v>498</v>
      </c>
      <c r="S132" s="79" t="s">
        <v>541</v>
      </c>
      <c r="T132" s="79"/>
      <c r="U132" s="79"/>
      <c r="V132" s="82" t="s">
        <v>612</v>
      </c>
      <c r="W132" s="81">
        <v>43461.01820601852</v>
      </c>
      <c r="X132" s="82" t="s">
        <v>731</v>
      </c>
      <c r="Y132" s="79"/>
      <c r="Z132" s="79"/>
      <c r="AA132" s="85" t="s">
        <v>886</v>
      </c>
      <c r="AB132" s="79"/>
      <c r="AC132" s="79" t="b">
        <v>0</v>
      </c>
      <c r="AD132" s="79">
        <v>0</v>
      </c>
      <c r="AE132" s="85" t="s">
        <v>924</v>
      </c>
      <c r="AF132" s="79" t="b">
        <v>0</v>
      </c>
      <c r="AG132" s="79" t="s">
        <v>926</v>
      </c>
      <c r="AH132" s="79"/>
      <c r="AI132" s="85" t="s">
        <v>924</v>
      </c>
      <c r="AJ132" s="79" t="b">
        <v>0</v>
      </c>
      <c r="AK132" s="79">
        <v>0</v>
      </c>
      <c r="AL132" s="85" t="s">
        <v>924</v>
      </c>
      <c r="AM132" s="79" t="s">
        <v>936</v>
      </c>
      <c r="AN132" s="79" t="b">
        <v>0</v>
      </c>
      <c r="AO132" s="85" t="s">
        <v>886</v>
      </c>
      <c r="AP132" s="79" t="s">
        <v>176</v>
      </c>
      <c r="AQ132" s="79">
        <v>0</v>
      </c>
      <c r="AR132" s="79">
        <v>0</v>
      </c>
      <c r="AS132" s="79"/>
      <c r="AT132" s="79"/>
      <c r="AU132" s="79"/>
      <c r="AV132" s="79"/>
      <c r="AW132" s="79"/>
      <c r="AX132" s="79"/>
      <c r="AY132" s="79"/>
      <c r="AZ132" s="79"/>
      <c r="BA132">
        <v>99</v>
      </c>
      <c r="BB132" s="78" t="str">
        <f>REPLACE(INDEX(GroupVertices[Group],MATCH(Edges[[#This Row],[Vertex 1]],GroupVertices[Vertex],0)),1,1,"")</f>
        <v>1</v>
      </c>
      <c r="BC132" s="78" t="str">
        <f>REPLACE(INDEX(GroupVertices[Group],MATCH(Edges[[#This Row],[Vertex 2]],GroupVertices[Vertex],0)),1,1,"")</f>
        <v>1</v>
      </c>
      <c r="BD132" s="48">
        <v>0</v>
      </c>
      <c r="BE132" s="49">
        <v>0</v>
      </c>
      <c r="BF132" s="48">
        <v>0</v>
      </c>
      <c r="BG132" s="49">
        <v>0</v>
      </c>
      <c r="BH132" s="48">
        <v>0</v>
      </c>
      <c r="BI132" s="49">
        <v>0</v>
      </c>
      <c r="BJ132" s="48">
        <v>24</v>
      </c>
      <c r="BK132" s="49">
        <v>100</v>
      </c>
      <c r="BL132" s="48">
        <v>24</v>
      </c>
    </row>
    <row r="133" spans="1:64" ht="15">
      <c r="A133" s="64" t="s">
        <v>238</v>
      </c>
      <c r="B133" s="64" t="s">
        <v>238</v>
      </c>
      <c r="C133" s="65" t="s">
        <v>2040</v>
      </c>
      <c r="D133" s="66">
        <v>10</v>
      </c>
      <c r="E133" s="67" t="s">
        <v>136</v>
      </c>
      <c r="F133" s="68">
        <v>12</v>
      </c>
      <c r="G133" s="65"/>
      <c r="H133" s="69"/>
      <c r="I133" s="70"/>
      <c r="J133" s="70"/>
      <c r="K133" s="34" t="s">
        <v>65</v>
      </c>
      <c r="L133" s="77">
        <v>133</v>
      </c>
      <c r="M133" s="77"/>
      <c r="N133" s="72"/>
      <c r="O133" s="79" t="s">
        <v>176</v>
      </c>
      <c r="P133" s="81">
        <v>43461.46625</v>
      </c>
      <c r="Q133" s="79" t="s">
        <v>364</v>
      </c>
      <c r="R133" s="82" t="s">
        <v>499</v>
      </c>
      <c r="S133" s="79" t="s">
        <v>541</v>
      </c>
      <c r="T133" s="79"/>
      <c r="U133" s="79"/>
      <c r="V133" s="82" t="s">
        <v>612</v>
      </c>
      <c r="W133" s="81">
        <v>43461.46625</v>
      </c>
      <c r="X133" s="82" t="s">
        <v>732</v>
      </c>
      <c r="Y133" s="79"/>
      <c r="Z133" s="79"/>
      <c r="AA133" s="85" t="s">
        <v>887</v>
      </c>
      <c r="AB133" s="79"/>
      <c r="AC133" s="79" t="b">
        <v>0</v>
      </c>
      <c r="AD133" s="79">
        <v>0</v>
      </c>
      <c r="AE133" s="85" t="s">
        <v>924</v>
      </c>
      <c r="AF133" s="79" t="b">
        <v>0</v>
      </c>
      <c r="AG133" s="79" t="s">
        <v>926</v>
      </c>
      <c r="AH133" s="79"/>
      <c r="AI133" s="85" t="s">
        <v>924</v>
      </c>
      <c r="AJ133" s="79" t="b">
        <v>0</v>
      </c>
      <c r="AK133" s="79">
        <v>0</v>
      </c>
      <c r="AL133" s="85" t="s">
        <v>924</v>
      </c>
      <c r="AM133" s="79" t="s">
        <v>936</v>
      </c>
      <c r="AN133" s="79" t="b">
        <v>0</v>
      </c>
      <c r="AO133" s="85" t="s">
        <v>887</v>
      </c>
      <c r="AP133" s="79" t="s">
        <v>176</v>
      </c>
      <c r="AQ133" s="79">
        <v>0</v>
      </c>
      <c r="AR133" s="79">
        <v>0</v>
      </c>
      <c r="AS133" s="79"/>
      <c r="AT133" s="79"/>
      <c r="AU133" s="79"/>
      <c r="AV133" s="79"/>
      <c r="AW133" s="79"/>
      <c r="AX133" s="79"/>
      <c r="AY133" s="79"/>
      <c r="AZ133" s="79"/>
      <c r="BA133">
        <v>99</v>
      </c>
      <c r="BB133" s="78" t="str">
        <f>REPLACE(INDEX(GroupVertices[Group],MATCH(Edges[[#This Row],[Vertex 1]],GroupVertices[Vertex],0)),1,1,"")</f>
        <v>1</v>
      </c>
      <c r="BC133" s="78" t="str">
        <f>REPLACE(INDEX(GroupVertices[Group],MATCH(Edges[[#This Row],[Vertex 2]],GroupVertices[Vertex],0)),1,1,"")</f>
        <v>1</v>
      </c>
      <c r="BD133" s="48">
        <v>0</v>
      </c>
      <c r="BE133" s="49">
        <v>0</v>
      </c>
      <c r="BF133" s="48">
        <v>0</v>
      </c>
      <c r="BG133" s="49">
        <v>0</v>
      </c>
      <c r="BH133" s="48">
        <v>0</v>
      </c>
      <c r="BI133" s="49">
        <v>0</v>
      </c>
      <c r="BJ133" s="48">
        <v>23</v>
      </c>
      <c r="BK133" s="49">
        <v>100</v>
      </c>
      <c r="BL133" s="48">
        <v>23</v>
      </c>
    </row>
    <row r="134" spans="1:64" ht="15">
      <c r="A134" s="64" t="s">
        <v>238</v>
      </c>
      <c r="B134" s="64" t="s">
        <v>238</v>
      </c>
      <c r="C134" s="65" t="s">
        <v>2040</v>
      </c>
      <c r="D134" s="66">
        <v>10</v>
      </c>
      <c r="E134" s="67" t="s">
        <v>136</v>
      </c>
      <c r="F134" s="68">
        <v>12</v>
      </c>
      <c r="G134" s="65"/>
      <c r="H134" s="69"/>
      <c r="I134" s="70"/>
      <c r="J134" s="70"/>
      <c r="K134" s="34" t="s">
        <v>65</v>
      </c>
      <c r="L134" s="77">
        <v>134</v>
      </c>
      <c r="M134" s="77"/>
      <c r="N134" s="72"/>
      <c r="O134" s="79" t="s">
        <v>176</v>
      </c>
      <c r="P134" s="81">
        <v>43463.65929398148</v>
      </c>
      <c r="Q134" s="79" t="s">
        <v>365</v>
      </c>
      <c r="R134" s="82" t="s">
        <v>500</v>
      </c>
      <c r="S134" s="79" t="s">
        <v>541</v>
      </c>
      <c r="T134" s="79" t="s">
        <v>564</v>
      </c>
      <c r="U134" s="79"/>
      <c r="V134" s="82" t="s">
        <v>612</v>
      </c>
      <c r="W134" s="81">
        <v>43463.65929398148</v>
      </c>
      <c r="X134" s="82" t="s">
        <v>733</v>
      </c>
      <c r="Y134" s="79"/>
      <c r="Z134" s="79"/>
      <c r="AA134" s="85" t="s">
        <v>888</v>
      </c>
      <c r="AB134" s="79"/>
      <c r="AC134" s="79" t="b">
        <v>0</v>
      </c>
      <c r="AD134" s="79">
        <v>0</v>
      </c>
      <c r="AE134" s="85" t="s">
        <v>924</v>
      </c>
      <c r="AF134" s="79" t="b">
        <v>0</v>
      </c>
      <c r="AG134" s="79" t="s">
        <v>926</v>
      </c>
      <c r="AH134" s="79"/>
      <c r="AI134" s="85" t="s">
        <v>924</v>
      </c>
      <c r="AJ134" s="79" t="b">
        <v>0</v>
      </c>
      <c r="AK134" s="79">
        <v>0</v>
      </c>
      <c r="AL134" s="85" t="s">
        <v>924</v>
      </c>
      <c r="AM134" s="79" t="s">
        <v>936</v>
      </c>
      <c r="AN134" s="79" t="b">
        <v>0</v>
      </c>
      <c r="AO134" s="85" t="s">
        <v>888</v>
      </c>
      <c r="AP134" s="79" t="s">
        <v>176</v>
      </c>
      <c r="AQ134" s="79">
        <v>0</v>
      </c>
      <c r="AR134" s="79">
        <v>0</v>
      </c>
      <c r="AS134" s="79"/>
      <c r="AT134" s="79"/>
      <c r="AU134" s="79"/>
      <c r="AV134" s="79"/>
      <c r="AW134" s="79"/>
      <c r="AX134" s="79"/>
      <c r="AY134" s="79"/>
      <c r="AZ134" s="79"/>
      <c r="BA134">
        <v>99</v>
      </c>
      <c r="BB134" s="78" t="str">
        <f>REPLACE(INDEX(GroupVertices[Group],MATCH(Edges[[#This Row],[Vertex 1]],GroupVertices[Vertex],0)),1,1,"")</f>
        <v>1</v>
      </c>
      <c r="BC134" s="78" t="str">
        <f>REPLACE(INDEX(GroupVertices[Group],MATCH(Edges[[#This Row],[Vertex 2]],GroupVertices[Vertex],0)),1,1,"")</f>
        <v>1</v>
      </c>
      <c r="BD134" s="48">
        <v>0</v>
      </c>
      <c r="BE134" s="49">
        <v>0</v>
      </c>
      <c r="BF134" s="48">
        <v>0</v>
      </c>
      <c r="BG134" s="49">
        <v>0</v>
      </c>
      <c r="BH134" s="48">
        <v>0</v>
      </c>
      <c r="BI134" s="49">
        <v>0</v>
      </c>
      <c r="BJ134" s="48">
        <v>22</v>
      </c>
      <c r="BK134" s="49">
        <v>100</v>
      </c>
      <c r="BL134" s="48">
        <v>22</v>
      </c>
    </row>
    <row r="135" spans="1:64" ht="15">
      <c r="A135" s="64" t="s">
        <v>238</v>
      </c>
      <c r="B135" s="64" t="s">
        <v>238</v>
      </c>
      <c r="C135" s="65" t="s">
        <v>2040</v>
      </c>
      <c r="D135" s="66">
        <v>10</v>
      </c>
      <c r="E135" s="67" t="s">
        <v>136</v>
      </c>
      <c r="F135" s="68">
        <v>12</v>
      </c>
      <c r="G135" s="65"/>
      <c r="H135" s="69"/>
      <c r="I135" s="70"/>
      <c r="J135" s="70"/>
      <c r="K135" s="34" t="s">
        <v>65</v>
      </c>
      <c r="L135" s="77">
        <v>135</v>
      </c>
      <c r="M135" s="77"/>
      <c r="N135" s="72"/>
      <c r="O135" s="79" t="s">
        <v>176</v>
      </c>
      <c r="P135" s="81">
        <v>43465.40568287037</v>
      </c>
      <c r="Q135" s="79" t="s">
        <v>366</v>
      </c>
      <c r="R135" s="82" t="s">
        <v>501</v>
      </c>
      <c r="S135" s="79" t="s">
        <v>541</v>
      </c>
      <c r="T135" s="79"/>
      <c r="U135" s="79"/>
      <c r="V135" s="82" t="s">
        <v>612</v>
      </c>
      <c r="W135" s="81">
        <v>43465.40568287037</v>
      </c>
      <c r="X135" s="82" t="s">
        <v>734</v>
      </c>
      <c r="Y135" s="79"/>
      <c r="Z135" s="79"/>
      <c r="AA135" s="85" t="s">
        <v>889</v>
      </c>
      <c r="AB135" s="79"/>
      <c r="AC135" s="79" t="b">
        <v>0</v>
      </c>
      <c r="AD135" s="79">
        <v>0</v>
      </c>
      <c r="AE135" s="85" t="s">
        <v>924</v>
      </c>
      <c r="AF135" s="79" t="b">
        <v>0</v>
      </c>
      <c r="AG135" s="79" t="s">
        <v>926</v>
      </c>
      <c r="AH135" s="79"/>
      <c r="AI135" s="85" t="s">
        <v>924</v>
      </c>
      <c r="AJ135" s="79" t="b">
        <v>0</v>
      </c>
      <c r="AK135" s="79">
        <v>0</v>
      </c>
      <c r="AL135" s="85" t="s">
        <v>924</v>
      </c>
      <c r="AM135" s="79" t="s">
        <v>936</v>
      </c>
      <c r="AN135" s="79" t="b">
        <v>0</v>
      </c>
      <c r="AO135" s="85" t="s">
        <v>889</v>
      </c>
      <c r="AP135" s="79" t="s">
        <v>176</v>
      </c>
      <c r="AQ135" s="79">
        <v>0</v>
      </c>
      <c r="AR135" s="79">
        <v>0</v>
      </c>
      <c r="AS135" s="79"/>
      <c r="AT135" s="79"/>
      <c r="AU135" s="79"/>
      <c r="AV135" s="79"/>
      <c r="AW135" s="79"/>
      <c r="AX135" s="79"/>
      <c r="AY135" s="79"/>
      <c r="AZ135" s="79"/>
      <c r="BA135">
        <v>99</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20</v>
      </c>
      <c r="BK135" s="49">
        <v>100</v>
      </c>
      <c r="BL135" s="48">
        <v>20</v>
      </c>
    </row>
    <row r="136" spans="1:64" ht="15">
      <c r="A136" s="64" t="s">
        <v>238</v>
      </c>
      <c r="B136" s="64" t="s">
        <v>238</v>
      </c>
      <c r="C136" s="65" t="s">
        <v>2040</v>
      </c>
      <c r="D136" s="66">
        <v>10</v>
      </c>
      <c r="E136" s="67" t="s">
        <v>136</v>
      </c>
      <c r="F136" s="68">
        <v>12</v>
      </c>
      <c r="G136" s="65"/>
      <c r="H136" s="69"/>
      <c r="I136" s="70"/>
      <c r="J136" s="70"/>
      <c r="K136" s="34" t="s">
        <v>65</v>
      </c>
      <c r="L136" s="77">
        <v>136</v>
      </c>
      <c r="M136" s="77"/>
      <c r="N136" s="72"/>
      <c r="O136" s="79" t="s">
        <v>176</v>
      </c>
      <c r="P136" s="81">
        <v>43467.46697916667</v>
      </c>
      <c r="Q136" s="79" t="s">
        <v>367</v>
      </c>
      <c r="R136" s="82" t="s">
        <v>502</v>
      </c>
      <c r="S136" s="79" t="s">
        <v>541</v>
      </c>
      <c r="T136" s="79"/>
      <c r="U136" s="79"/>
      <c r="V136" s="82" t="s">
        <v>612</v>
      </c>
      <c r="W136" s="81">
        <v>43467.46697916667</v>
      </c>
      <c r="X136" s="82" t="s">
        <v>735</v>
      </c>
      <c r="Y136" s="79"/>
      <c r="Z136" s="79"/>
      <c r="AA136" s="85" t="s">
        <v>890</v>
      </c>
      <c r="AB136" s="79"/>
      <c r="AC136" s="79" t="b">
        <v>0</v>
      </c>
      <c r="AD136" s="79">
        <v>0</v>
      </c>
      <c r="AE136" s="85" t="s">
        <v>924</v>
      </c>
      <c r="AF136" s="79" t="b">
        <v>0</v>
      </c>
      <c r="AG136" s="79" t="s">
        <v>926</v>
      </c>
      <c r="AH136" s="79"/>
      <c r="AI136" s="85" t="s">
        <v>924</v>
      </c>
      <c r="AJ136" s="79" t="b">
        <v>0</v>
      </c>
      <c r="AK136" s="79">
        <v>0</v>
      </c>
      <c r="AL136" s="85" t="s">
        <v>924</v>
      </c>
      <c r="AM136" s="79" t="s">
        <v>936</v>
      </c>
      <c r="AN136" s="79" t="b">
        <v>0</v>
      </c>
      <c r="AO136" s="85" t="s">
        <v>890</v>
      </c>
      <c r="AP136" s="79" t="s">
        <v>176</v>
      </c>
      <c r="AQ136" s="79">
        <v>0</v>
      </c>
      <c r="AR136" s="79">
        <v>0</v>
      </c>
      <c r="AS136" s="79"/>
      <c r="AT136" s="79"/>
      <c r="AU136" s="79"/>
      <c r="AV136" s="79"/>
      <c r="AW136" s="79"/>
      <c r="AX136" s="79"/>
      <c r="AY136" s="79"/>
      <c r="AZ136" s="79"/>
      <c r="BA136">
        <v>99</v>
      </c>
      <c r="BB136" s="78" t="str">
        <f>REPLACE(INDEX(GroupVertices[Group],MATCH(Edges[[#This Row],[Vertex 1]],GroupVertices[Vertex],0)),1,1,"")</f>
        <v>1</v>
      </c>
      <c r="BC136" s="78" t="str">
        <f>REPLACE(INDEX(GroupVertices[Group],MATCH(Edges[[#This Row],[Vertex 2]],GroupVertices[Vertex],0)),1,1,"")</f>
        <v>1</v>
      </c>
      <c r="BD136" s="48">
        <v>0</v>
      </c>
      <c r="BE136" s="49">
        <v>0</v>
      </c>
      <c r="BF136" s="48">
        <v>0</v>
      </c>
      <c r="BG136" s="49">
        <v>0</v>
      </c>
      <c r="BH136" s="48">
        <v>0</v>
      </c>
      <c r="BI136" s="49">
        <v>0</v>
      </c>
      <c r="BJ136" s="48">
        <v>25</v>
      </c>
      <c r="BK136" s="49">
        <v>100</v>
      </c>
      <c r="BL136" s="48">
        <v>25</v>
      </c>
    </row>
    <row r="137" spans="1:64" ht="15">
      <c r="A137" s="64" t="s">
        <v>238</v>
      </c>
      <c r="B137" s="64" t="s">
        <v>238</v>
      </c>
      <c r="C137" s="65" t="s">
        <v>2040</v>
      </c>
      <c r="D137" s="66">
        <v>10</v>
      </c>
      <c r="E137" s="67" t="s">
        <v>136</v>
      </c>
      <c r="F137" s="68">
        <v>12</v>
      </c>
      <c r="G137" s="65"/>
      <c r="H137" s="69"/>
      <c r="I137" s="70"/>
      <c r="J137" s="70"/>
      <c r="K137" s="34" t="s">
        <v>65</v>
      </c>
      <c r="L137" s="77">
        <v>137</v>
      </c>
      <c r="M137" s="77"/>
      <c r="N137" s="72"/>
      <c r="O137" s="79" t="s">
        <v>176</v>
      </c>
      <c r="P137" s="81">
        <v>43467.6865625</v>
      </c>
      <c r="Q137" s="79" t="s">
        <v>368</v>
      </c>
      <c r="R137" s="82" t="s">
        <v>503</v>
      </c>
      <c r="S137" s="79" t="s">
        <v>541</v>
      </c>
      <c r="T137" s="79"/>
      <c r="U137" s="79"/>
      <c r="V137" s="82" t="s">
        <v>612</v>
      </c>
      <c r="W137" s="81">
        <v>43467.6865625</v>
      </c>
      <c r="X137" s="82" t="s">
        <v>736</v>
      </c>
      <c r="Y137" s="79"/>
      <c r="Z137" s="79"/>
      <c r="AA137" s="85" t="s">
        <v>891</v>
      </c>
      <c r="AB137" s="79"/>
      <c r="AC137" s="79" t="b">
        <v>0</v>
      </c>
      <c r="AD137" s="79">
        <v>0</v>
      </c>
      <c r="AE137" s="85" t="s">
        <v>924</v>
      </c>
      <c r="AF137" s="79" t="b">
        <v>0</v>
      </c>
      <c r="AG137" s="79" t="s">
        <v>926</v>
      </c>
      <c r="AH137" s="79"/>
      <c r="AI137" s="85" t="s">
        <v>924</v>
      </c>
      <c r="AJ137" s="79" t="b">
        <v>0</v>
      </c>
      <c r="AK137" s="79">
        <v>0</v>
      </c>
      <c r="AL137" s="85" t="s">
        <v>924</v>
      </c>
      <c r="AM137" s="79" t="s">
        <v>936</v>
      </c>
      <c r="AN137" s="79" t="b">
        <v>0</v>
      </c>
      <c r="AO137" s="85" t="s">
        <v>891</v>
      </c>
      <c r="AP137" s="79" t="s">
        <v>176</v>
      </c>
      <c r="AQ137" s="79">
        <v>0</v>
      </c>
      <c r="AR137" s="79">
        <v>0</v>
      </c>
      <c r="AS137" s="79"/>
      <c r="AT137" s="79"/>
      <c r="AU137" s="79"/>
      <c r="AV137" s="79"/>
      <c r="AW137" s="79"/>
      <c r="AX137" s="79"/>
      <c r="AY137" s="79"/>
      <c r="AZ137" s="79"/>
      <c r="BA137">
        <v>99</v>
      </c>
      <c r="BB137" s="78" t="str">
        <f>REPLACE(INDEX(GroupVertices[Group],MATCH(Edges[[#This Row],[Vertex 1]],GroupVertices[Vertex],0)),1,1,"")</f>
        <v>1</v>
      </c>
      <c r="BC137" s="78" t="str">
        <f>REPLACE(INDEX(GroupVertices[Group],MATCH(Edges[[#This Row],[Vertex 2]],GroupVertices[Vertex],0)),1,1,"")</f>
        <v>1</v>
      </c>
      <c r="BD137" s="48">
        <v>0</v>
      </c>
      <c r="BE137" s="49">
        <v>0</v>
      </c>
      <c r="BF137" s="48">
        <v>0</v>
      </c>
      <c r="BG137" s="49">
        <v>0</v>
      </c>
      <c r="BH137" s="48">
        <v>0</v>
      </c>
      <c r="BI137" s="49">
        <v>0</v>
      </c>
      <c r="BJ137" s="48">
        <v>30</v>
      </c>
      <c r="BK137" s="49">
        <v>100</v>
      </c>
      <c r="BL137" s="48">
        <v>30</v>
      </c>
    </row>
    <row r="138" spans="1:64" ht="15">
      <c r="A138" s="64" t="s">
        <v>238</v>
      </c>
      <c r="B138" s="64" t="s">
        <v>238</v>
      </c>
      <c r="C138" s="65" t="s">
        <v>2040</v>
      </c>
      <c r="D138" s="66">
        <v>10</v>
      </c>
      <c r="E138" s="67" t="s">
        <v>136</v>
      </c>
      <c r="F138" s="68">
        <v>12</v>
      </c>
      <c r="G138" s="65"/>
      <c r="H138" s="69"/>
      <c r="I138" s="70"/>
      <c r="J138" s="70"/>
      <c r="K138" s="34" t="s">
        <v>65</v>
      </c>
      <c r="L138" s="77">
        <v>138</v>
      </c>
      <c r="M138" s="77"/>
      <c r="N138" s="72"/>
      <c r="O138" s="79" t="s">
        <v>176</v>
      </c>
      <c r="P138" s="81">
        <v>43468.36975694444</v>
      </c>
      <c r="Q138" s="79" t="s">
        <v>369</v>
      </c>
      <c r="R138" s="82" t="s">
        <v>504</v>
      </c>
      <c r="S138" s="79" t="s">
        <v>541</v>
      </c>
      <c r="T138" s="79"/>
      <c r="U138" s="79"/>
      <c r="V138" s="82" t="s">
        <v>612</v>
      </c>
      <c r="W138" s="81">
        <v>43468.36975694444</v>
      </c>
      <c r="X138" s="82" t="s">
        <v>737</v>
      </c>
      <c r="Y138" s="79"/>
      <c r="Z138" s="79"/>
      <c r="AA138" s="85" t="s">
        <v>892</v>
      </c>
      <c r="AB138" s="79"/>
      <c r="AC138" s="79" t="b">
        <v>0</v>
      </c>
      <c r="AD138" s="79">
        <v>0</v>
      </c>
      <c r="AE138" s="85" t="s">
        <v>924</v>
      </c>
      <c r="AF138" s="79" t="b">
        <v>0</v>
      </c>
      <c r="AG138" s="79" t="s">
        <v>926</v>
      </c>
      <c r="AH138" s="79"/>
      <c r="AI138" s="85" t="s">
        <v>924</v>
      </c>
      <c r="AJ138" s="79" t="b">
        <v>0</v>
      </c>
      <c r="AK138" s="79">
        <v>0</v>
      </c>
      <c r="AL138" s="85" t="s">
        <v>924</v>
      </c>
      <c r="AM138" s="79" t="s">
        <v>936</v>
      </c>
      <c r="AN138" s="79" t="b">
        <v>0</v>
      </c>
      <c r="AO138" s="85" t="s">
        <v>892</v>
      </c>
      <c r="AP138" s="79" t="s">
        <v>176</v>
      </c>
      <c r="AQ138" s="79">
        <v>0</v>
      </c>
      <c r="AR138" s="79">
        <v>0</v>
      </c>
      <c r="AS138" s="79"/>
      <c r="AT138" s="79"/>
      <c r="AU138" s="79"/>
      <c r="AV138" s="79"/>
      <c r="AW138" s="79"/>
      <c r="AX138" s="79"/>
      <c r="AY138" s="79"/>
      <c r="AZ138" s="79"/>
      <c r="BA138">
        <v>99</v>
      </c>
      <c r="BB138" s="78" t="str">
        <f>REPLACE(INDEX(GroupVertices[Group],MATCH(Edges[[#This Row],[Vertex 1]],GroupVertices[Vertex],0)),1,1,"")</f>
        <v>1</v>
      </c>
      <c r="BC138" s="78" t="str">
        <f>REPLACE(INDEX(GroupVertices[Group],MATCH(Edges[[#This Row],[Vertex 2]],GroupVertices[Vertex],0)),1,1,"")</f>
        <v>1</v>
      </c>
      <c r="BD138" s="48">
        <v>0</v>
      </c>
      <c r="BE138" s="49">
        <v>0</v>
      </c>
      <c r="BF138" s="48">
        <v>0</v>
      </c>
      <c r="BG138" s="49">
        <v>0</v>
      </c>
      <c r="BH138" s="48">
        <v>0</v>
      </c>
      <c r="BI138" s="49">
        <v>0</v>
      </c>
      <c r="BJ138" s="48">
        <v>42</v>
      </c>
      <c r="BK138" s="49">
        <v>100</v>
      </c>
      <c r="BL138" s="48">
        <v>42</v>
      </c>
    </row>
    <row r="139" spans="1:64" ht="15">
      <c r="A139" s="64" t="s">
        <v>238</v>
      </c>
      <c r="B139" s="64" t="s">
        <v>238</v>
      </c>
      <c r="C139" s="65" t="s">
        <v>2040</v>
      </c>
      <c r="D139" s="66">
        <v>10</v>
      </c>
      <c r="E139" s="67" t="s">
        <v>136</v>
      </c>
      <c r="F139" s="68">
        <v>12</v>
      </c>
      <c r="G139" s="65"/>
      <c r="H139" s="69"/>
      <c r="I139" s="70"/>
      <c r="J139" s="70"/>
      <c r="K139" s="34" t="s">
        <v>65</v>
      </c>
      <c r="L139" s="77">
        <v>139</v>
      </c>
      <c r="M139" s="77"/>
      <c r="N139" s="72"/>
      <c r="O139" s="79" t="s">
        <v>176</v>
      </c>
      <c r="P139" s="81">
        <v>43468.480729166666</v>
      </c>
      <c r="Q139" s="79" t="s">
        <v>370</v>
      </c>
      <c r="R139" s="82" t="s">
        <v>505</v>
      </c>
      <c r="S139" s="79" t="s">
        <v>541</v>
      </c>
      <c r="T139" s="79"/>
      <c r="U139" s="79"/>
      <c r="V139" s="82" t="s">
        <v>612</v>
      </c>
      <c r="W139" s="81">
        <v>43468.480729166666</v>
      </c>
      <c r="X139" s="82" t="s">
        <v>738</v>
      </c>
      <c r="Y139" s="79"/>
      <c r="Z139" s="79"/>
      <c r="AA139" s="85" t="s">
        <v>893</v>
      </c>
      <c r="AB139" s="79"/>
      <c r="AC139" s="79" t="b">
        <v>0</v>
      </c>
      <c r="AD139" s="79">
        <v>0</v>
      </c>
      <c r="AE139" s="85" t="s">
        <v>924</v>
      </c>
      <c r="AF139" s="79" t="b">
        <v>0</v>
      </c>
      <c r="AG139" s="79" t="s">
        <v>926</v>
      </c>
      <c r="AH139" s="79"/>
      <c r="AI139" s="85" t="s">
        <v>924</v>
      </c>
      <c r="AJ139" s="79" t="b">
        <v>0</v>
      </c>
      <c r="AK139" s="79">
        <v>0</v>
      </c>
      <c r="AL139" s="85" t="s">
        <v>924</v>
      </c>
      <c r="AM139" s="79" t="s">
        <v>936</v>
      </c>
      <c r="AN139" s="79" t="b">
        <v>0</v>
      </c>
      <c r="AO139" s="85" t="s">
        <v>893</v>
      </c>
      <c r="AP139" s="79" t="s">
        <v>176</v>
      </c>
      <c r="AQ139" s="79">
        <v>0</v>
      </c>
      <c r="AR139" s="79">
        <v>0</v>
      </c>
      <c r="AS139" s="79"/>
      <c r="AT139" s="79"/>
      <c r="AU139" s="79"/>
      <c r="AV139" s="79"/>
      <c r="AW139" s="79"/>
      <c r="AX139" s="79"/>
      <c r="AY139" s="79"/>
      <c r="AZ139" s="79"/>
      <c r="BA139">
        <v>99</v>
      </c>
      <c r="BB139" s="78" t="str">
        <f>REPLACE(INDEX(GroupVertices[Group],MATCH(Edges[[#This Row],[Vertex 1]],GroupVertices[Vertex],0)),1,1,"")</f>
        <v>1</v>
      </c>
      <c r="BC139" s="78" t="str">
        <f>REPLACE(INDEX(GroupVertices[Group],MATCH(Edges[[#This Row],[Vertex 2]],GroupVertices[Vertex],0)),1,1,"")</f>
        <v>1</v>
      </c>
      <c r="BD139" s="48">
        <v>0</v>
      </c>
      <c r="BE139" s="49">
        <v>0</v>
      </c>
      <c r="BF139" s="48">
        <v>0</v>
      </c>
      <c r="BG139" s="49">
        <v>0</v>
      </c>
      <c r="BH139" s="48">
        <v>0</v>
      </c>
      <c r="BI139" s="49">
        <v>0</v>
      </c>
      <c r="BJ139" s="48">
        <v>28</v>
      </c>
      <c r="BK139" s="49">
        <v>100</v>
      </c>
      <c r="BL139" s="48">
        <v>28</v>
      </c>
    </row>
    <row r="140" spans="1:64" ht="15">
      <c r="A140" s="64" t="s">
        <v>238</v>
      </c>
      <c r="B140" s="64" t="s">
        <v>238</v>
      </c>
      <c r="C140" s="65" t="s">
        <v>2040</v>
      </c>
      <c r="D140" s="66">
        <v>10</v>
      </c>
      <c r="E140" s="67" t="s">
        <v>136</v>
      </c>
      <c r="F140" s="68">
        <v>12</v>
      </c>
      <c r="G140" s="65"/>
      <c r="H140" s="69"/>
      <c r="I140" s="70"/>
      <c r="J140" s="70"/>
      <c r="K140" s="34" t="s">
        <v>65</v>
      </c>
      <c r="L140" s="77">
        <v>140</v>
      </c>
      <c r="M140" s="77"/>
      <c r="N140" s="72"/>
      <c r="O140" s="79" t="s">
        <v>176</v>
      </c>
      <c r="P140" s="81">
        <v>43469.72199074074</v>
      </c>
      <c r="Q140" s="79" t="s">
        <v>371</v>
      </c>
      <c r="R140" s="82" t="s">
        <v>506</v>
      </c>
      <c r="S140" s="79" t="s">
        <v>541</v>
      </c>
      <c r="T140" s="79" t="s">
        <v>565</v>
      </c>
      <c r="U140" s="79"/>
      <c r="V140" s="82" t="s">
        <v>612</v>
      </c>
      <c r="W140" s="81">
        <v>43469.72199074074</v>
      </c>
      <c r="X140" s="82" t="s">
        <v>739</v>
      </c>
      <c r="Y140" s="79"/>
      <c r="Z140" s="79"/>
      <c r="AA140" s="85" t="s">
        <v>894</v>
      </c>
      <c r="AB140" s="79"/>
      <c r="AC140" s="79" t="b">
        <v>0</v>
      </c>
      <c r="AD140" s="79">
        <v>0</v>
      </c>
      <c r="AE140" s="85" t="s">
        <v>924</v>
      </c>
      <c r="AF140" s="79" t="b">
        <v>0</v>
      </c>
      <c r="AG140" s="79" t="s">
        <v>926</v>
      </c>
      <c r="AH140" s="79"/>
      <c r="AI140" s="85" t="s">
        <v>924</v>
      </c>
      <c r="AJ140" s="79" t="b">
        <v>0</v>
      </c>
      <c r="AK140" s="79">
        <v>0</v>
      </c>
      <c r="AL140" s="85" t="s">
        <v>924</v>
      </c>
      <c r="AM140" s="79" t="s">
        <v>936</v>
      </c>
      <c r="AN140" s="79" t="b">
        <v>0</v>
      </c>
      <c r="AO140" s="85" t="s">
        <v>894</v>
      </c>
      <c r="AP140" s="79" t="s">
        <v>176</v>
      </c>
      <c r="AQ140" s="79">
        <v>0</v>
      </c>
      <c r="AR140" s="79">
        <v>0</v>
      </c>
      <c r="AS140" s="79"/>
      <c r="AT140" s="79"/>
      <c r="AU140" s="79"/>
      <c r="AV140" s="79"/>
      <c r="AW140" s="79"/>
      <c r="AX140" s="79"/>
      <c r="AY140" s="79"/>
      <c r="AZ140" s="79"/>
      <c r="BA140">
        <v>99</v>
      </c>
      <c r="BB140" s="78" t="str">
        <f>REPLACE(INDEX(GroupVertices[Group],MATCH(Edges[[#This Row],[Vertex 1]],GroupVertices[Vertex],0)),1,1,"")</f>
        <v>1</v>
      </c>
      <c r="BC140" s="78" t="str">
        <f>REPLACE(INDEX(GroupVertices[Group],MATCH(Edges[[#This Row],[Vertex 2]],GroupVertices[Vertex],0)),1,1,"")</f>
        <v>1</v>
      </c>
      <c r="BD140" s="48">
        <v>0</v>
      </c>
      <c r="BE140" s="49">
        <v>0</v>
      </c>
      <c r="BF140" s="48">
        <v>0</v>
      </c>
      <c r="BG140" s="49">
        <v>0</v>
      </c>
      <c r="BH140" s="48">
        <v>0</v>
      </c>
      <c r="BI140" s="49">
        <v>0</v>
      </c>
      <c r="BJ140" s="48">
        <v>34</v>
      </c>
      <c r="BK140" s="49">
        <v>100</v>
      </c>
      <c r="BL140" s="48">
        <v>34</v>
      </c>
    </row>
    <row r="141" spans="1:64" ht="15">
      <c r="A141" s="64" t="s">
        <v>238</v>
      </c>
      <c r="B141" s="64" t="s">
        <v>238</v>
      </c>
      <c r="C141" s="65" t="s">
        <v>2040</v>
      </c>
      <c r="D141" s="66">
        <v>10</v>
      </c>
      <c r="E141" s="67" t="s">
        <v>136</v>
      </c>
      <c r="F141" s="68">
        <v>12</v>
      </c>
      <c r="G141" s="65"/>
      <c r="H141" s="69"/>
      <c r="I141" s="70"/>
      <c r="J141" s="70"/>
      <c r="K141" s="34" t="s">
        <v>65</v>
      </c>
      <c r="L141" s="77">
        <v>141</v>
      </c>
      <c r="M141" s="77"/>
      <c r="N141" s="72"/>
      <c r="O141" s="79" t="s">
        <v>176</v>
      </c>
      <c r="P141" s="81">
        <v>43470.308587962965</v>
      </c>
      <c r="Q141" s="79" t="s">
        <v>372</v>
      </c>
      <c r="R141" s="82" t="s">
        <v>507</v>
      </c>
      <c r="S141" s="79" t="s">
        <v>541</v>
      </c>
      <c r="T141" s="79"/>
      <c r="U141" s="79"/>
      <c r="V141" s="82" t="s">
        <v>612</v>
      </c>
      <c r="W141" s="81">
        <v>43470.308587962965</v>
      </c>
      <c r="X141" s="82" t="s">
        <v>740</v>
      </c>
      <c r="Y141" s="79"/>
      <c r="Z141" s="79"/>
      <c r="AA141" s="85" t="s">
        <v>895</v>
      </c>
      <c r="AB141" s="79"/>
      <c r="AC141" s="79" t="b">
        <v>0</v>
      </c>
      <c r="AD141" s="79">
        <v>0</v>
      </c>
      <c r="AE141" s="85" t="s">
        <v>924</v>
      </c>
      <c r="AF141" s="79" t="b">
        <v>0</v>
      </c>
      <c r="AG141" s="79" t="s">
        <v>926</v>
      </c>
      <c r="AH141" s="79"/>
      <c r="AI141" s="85" t="s">
        <v>924</v>
      </c>
      <c r="AJ141" s="79" t="b">
        <v>0</v>
      </c>
      <c r="AK141" s="79">
        <v>0</v>
      </c>
      <c r="AL141" s="85" t="s">
        <v>924</v>
      </c>
      <c r="AM141" s="79" t="s">
        <v>936</v>
      </c>
      <c r="AN141" s="79" t="b">
        <v>0</v>
      </c>
      <c r="AO141" s="85" t="s">
        <v>895</v>
      </c>
      <c r="AP141" s="79" t="s">
        <v>176</v>
      </c>
      <c r="AQ141" s="79">
        <v>0</v>
      </c>
      <c r="AR141" s="79">
        <v>0</v>
      </c>
      <c r="AS141" s="79"/>
      <c r="AT141" s="79"/>
      <c r="AU141" s="79"/>
      <c r="AV141" s="79"/>
      <c r="AW141" s="79"/>
      <c r="AX141" s="79"/>
      <c r="AY141" s="79"/>
      <c r="AZ141" s="79"/>
      <c r="BA141">
        <v>99</v>
      </c>
      <c r="BB141" s="78" t="str">
        <f>REPLACE(INDEX(GroupVertices[Group],MATCH(Edges[[#This Row],[Vertex 1]],GroupVertices[Vertex],0)),1,1,"")</f>
        <v>1</v>
      </c>
      <c r="BC141" s="78" t="str">
        <f>REPLACE(INDEX(GroupVertices[Group],MATCH(Edges[[#This Row],[Vertex 2]],GroupVertices[Vertex],0)),1,1,"")</f>
        <v>1</v>
      </c>
      <c r="BD141" s="48">
        <v>0</v>
      </c>
      <c r="BE141" s="49">
        <v>0</v>
      </c>
      <c r="BF141" s="48">
        <v>0</v>
      </c>
      <c r="BG141" s="49">
        <v>0</v>
      </c>
      <c r="BH141" s="48">
        <v>0</v>
      </c>
      <c r="BI141" s="49">
        <v>0</v>
      </c>
      <c r="BJ141" s="48">
        <v>32</v>
      </c>
      <c r="BK141" s="49">
        <v>100</v>
      </c>
      <c r="BL141" s="48">
        <v>32</v>
      </c>
    </row>
    <row r="142" spans="1:64" ht="15">
      <c r="A142" s="64" t="s">
        <v>238</v>
      </c>
      <c r="B142" s="64" t="s">
        <v>238</v>
      </c>
      <c r="C142" s="65" t="s">
        <v>2040</v>
      </c>
      <c r="D142" s="66">
        <v>10</v>
      </c>
      <c r="E142" s="67" t="s">
        <v>136</v>
      </c>
      <c r="F142" s="68">
        <v>12</v>
      </c>
      <c r="G142" s="65"/>
      <c r="H142" s="69"/>
      <c r="I142" s="70"/>
      <c r="J142" s="70"/>
      <c r="K142" s="34" t="s">
        <v>65</v>
      </c>
      <c r="L142" s="77">
        <v>142</v>
      </c>
      <c r="M142" s="77"/>
      <c r="N142" s="72"/>
      <c r="O142" s="79" t="s">
        <v>176</v>
      </c>
      <c r="P142" s="81">
        <v>43470.66280092593</v>
      </c>
      <c r="Q142" s="79" t="s">
        <v>373</v>
      </c>
      <c r="R142" s="82" t="s">
        <v>508</v>
      </c>
      <c r="S142" s="79" t="s">
        <v>541</v>
      </c>
      <c r="T142" s="79"/>
      <c r="U142" s="79"/>
      <c r="V142" s="82" t="s">
        <v>612</v>
      </c>
      <c r="W142" s="81">
        <v>43470.66280092593</v>
      </c>
      <c r="X142" s="82" t="s">
        <v>741</v>
      </c>
      <c r="Y142" s="79"/>
      <c r="Z142" s="79"/>
      <c r="AA142" s="85" t="s">
        <v>896</v>
      </c>
      <c r="AB142" s="79"/>
      <c r="AC142" s="79" t="b">
        <v>0</v>
      </c>
      <c r="AD142" s="79">
        <v>0</v>
      </c>
      <c r="AE142" s="85" t="s">
        <v>924</v>
      </c>
      <c r="AF142" s="79" t="b">
        <v>0</v>
      </c>
      <c r="AG142" s="79" t="s">
        <v>926</v>
      </c>
      <c r="AH142" s="79"/>
      <c r="AI142" s="85" t="s">
        <v>924</v>
      </c>
      <c r="AJ142" s="79" t="b">
        <v>0</v>
      </c>
      <c r="AK142" s="79">
        <v>0</v>
      </c>
      <c r="AL142" s="85" t="s">
        <v>924</v>
      </c>
      <c r="AM142" s="79" t="s">
        <v>936</v>
      </c>
      <c r="AN142" s="79" t="b">
        <v>0</v>
      </c>
      <c r="AO142" s="85" t="s">
        <v>896</v>
      </c>
      <c r="AP142" s="79" t="s">
        <v>176</v>
      </c>
      <c r="AQ142" s="79">
        <v>0</v>
      </c>
      <c r="AR142" s="79">
        <v>0</v>
      </c>
      <c r="AS142" s="79"/>
      <c r="AT142" s="79"/>
      <c r="AU142" s="79"/>
      <c r="AV142" s="79"/>
      <c r="AW142" s="79"/>
      <c r="AX142" s="79"/>
      <c r="AY142" s="79"/>
      <c r="AZ142" s="79"/>
      <c r="BA142">
        <v>99</v>
      </c>
      <c r="BB142" s="78" t="str">
        <f>REPLACE(INDEX(GroupVertices[Group],MATCH(Edges[[#This Row],[Vertex 1]],GroupVertices[Vertex],0)),1,1,"")</f>
        <v>1</v>
      </c>
      <c r="BC142" s="78" t="str">
        <f>REPLACE(INDEX(GroupVertices[Group],MATCH(Edges[[#This Row],[Vertex 2]],GroupVertices[Vertex],0)),1,1,"")</f>
        <v>1</v>
      </c>
      <c r="BD142" s="48">
        <v>0</v>
      </c>
      <c r="BE142" s="49">
        <v>0</v>
      </c>
      <c r="BF142" s="48">
        <v>0</v>
      </c>
      <c r="BG142" s="49">
        <v>0</v>
      </c>
      <c r="BH142" s="48">
        <v>0</v>
      </c>
      <c r="BI142" s="49">
        <v>0</v>
      </c>
      <c r="BJ142" s="48">
        <v>28</v>
      </c>
      <c r="BK142" s="49">
        <v>100</v>
      </c>
      <c r="BL142" s="48">
        <v>28</v>
      </c>
    </row>
    <row r="143" spans="1:64" ht="15">
      <c r="A143" s="64" t="s">
        <v>238</v>
      </c>
      <c r="B143" s="64" t="s">
        <v>238</v>
      </c>
      <c r="C143" s="65" t="s">
        <v>2040</v>
      </c>
      <c r="D143" s="66">
        <v>10</v>
      </c>
      <c r="E143" s="67" t="s">
        <v>136</v>
      </c>
      <c r="F143" s="68">
        <v>12</v>
      </c>
      <c r="G143" s="65"/>
      <c r="H143" s="69"/>
      <c r="I143" s="70"/>
      <c r="J143" s="70"/>
      <c r="K143" s="34" t="s">
        <v>65</v>
      </c>
      <c r="L143" s="77">
        <v>143</v>
      </c>
      <c r="M143" s="77"/>
      <c r="N143" s="72"/>
      <c r="O143" s="79" t="s">
        <v>176</v>
      </c>
      <c r="P143" s="81">
        <v>43472.65378472222</v>
      </c>
      <c r="Q143" s="79" t="s">
        <v>374</v>
      </c>
      <c r="R143" s="82" t="s">
        <v>509</v>
      </c>
      <c r="S143" s="79" t="s">
        <v>541</v>
      </c>
      <c r="T143" s="79"/>
      <c r="U143" s="79"/>
      <c r="V143" s="82" t="s">
        <v>612</v>
      </c>
      <c r="W143" s="81">
        <v>43472.65378472222</v>
      </c>
      <c r="X143" s="82" t="s">
        <v>742</v>
      </c>
      <c r="Y143" s="79"/>
      <c r="Z143" s="79"/>
      <c r="AA143" s="85" t="s">
        <v>897</v>
      </c>
      <c r="AB143" s="79"/>
      <c r="AC143" s="79" t="b">
        <v>0</v>
      </c>
      <c r="AD143" s="79">
        <v>0</v>
      </c>
      <c r="AE143" s="85" t="s">
        <v>924</v>
      </c>
      <c r="AF143" s="79" t="b">
        <v>0</v>
      </c>
      <c r="AG143" s="79" t="s">
        <v>926</v>
      </c>
      <c r="AH143" s="79"/>
      <c r="AI143" s="85" t="s">
        <v>924</v>
      </c>
      <c r="AJ143" s="79" t="b">
        <v>0</v>
      </c>
      <c r="AK143" s="79">
        <v>0</v>
      </c>
      <c r="AL143" s="85" t="s">
        <v>924</v>
      </c>
      <c r="AM143" s="79" t="s">
        <v>936</v>
      </c>
      <c r="AN143" s="79" t="b">
        <v>0</v>
      </c>
      <c r="AO143" s="85" t="s">
        <v>897</v>
      </c>
      <c r="AP143" s="79" t="s">
        <v>176</v>
      </c>
      <c r="AQ143" s="79">
        <v>0</v>
      </c>
      <c r="AR143" s="79">
        <v>0</v>
      </c>
      <c r="AS143" s="79"/>
      <c r="AT143" s="79"/>
      <c r="AU143" s="79"/>
      <c r="AV143" s="79"/>
      <c r="AW143" s="79"/>
      <c r="AX143" s="79"/>
      <c r="AY143" s="79"/>
      <c r="AZ143" s="79"/>
      <c r="BA143">
        <v>99</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34</v>
      </c>
      <c r="BK143" s="49">
        <v>100</v>
      </c>
      <c r="BL143" s="48">
        <v>34</v>
      </c>
    </row>
    <row r="144" spans="1:64" ht="15">
      <c r="A144" s="64" t="s">
        <v>238</v>
      </c>
      <c r="B144" s="64" t="s">
        <v>238</v>
      </c>
      <c r="C144" s="65" t="s">
        <v>2040</v>
      </c>
      <c r="D144" s="66">
        <v>10</v>
      </c>
      <c r="E144" s="67" t="s">
        <v>136</v>
      </c>
      <c r="F144" s="68">
        <v>12</v>
      </c>
      <c r="G144" s="65"/>
      <c r="H144" s="69"/>
      <c r="I144" s="70"/>
      <c r="J144" s="70"/>
      <c r="K144" s="34" t="s">
        <v>65</v>
      </c>
      <c r="L144" s="77">
        <v>144</v>
      </c>
      <c r="M144" s="77"/>
      <c r="N144" s="72"/>
      <c r="O144" s="79" t="s">
        <v>176</v>
      </c>
      <c r="P144" s="81">
        <v>43472.678252314814</v>
      </c>
      <c r="Q144" s="79" t="s">
        <v>375</v>
      </c>
      <c r="R144" s="82" t="s">
        <v>510</v>
      </c>
      <c r="S144" s="79" t="s">
        <v>541</v>
      </c>
      <c r="T144" s="79"/>
      <c r="U144" s="79"/>
      <c r="V144" s="82" t="s">
        <v>612</v>
      </c>
      <c r="W144" s="81">
        <v>43472.678252314814</v>
      </c>
      <c r="X144" s="82" t="s">
        <v>743</v>
      </c>
      <c r="Y144" s="79"/>
      <c r="Z144" s="79"/>
      <c r="AA144" s="85" t="s">
        <v>898</v>
      </c>
      <c r="AB144" s="79"/>
      <c r="AC144" s="79" t="b">
        <v>0</v>
      </c>
      <c r="AD144" s="79">
        <v>0</v>
      </c>
      <c r="AE144" s="85" t="s">
        <v>924</v>
      </c>
      <c r="AF144" s="79" t="b">
        <v>0</v>
      </c>
      <c r="AG144" s="79" t="s">
        <v>926</v>
      </c>
      <c r="AH144" s="79"/>
      <c r="AI144" s="85" t="s">
        <v>924</v>
      </c>
      <c r="AJ144" s="79" t="b">
        <v>0</v>
      </c>
      <c r="AK144" s="79">
        <v>0</v>
      </c>
      <c r="AL144" s="85" t="s">
        <v>924</v>
      </c>
      <c r="AM144" s="79" t="s">
        <v>936</v>
      </c>
      <c r="AN144" s="79" t="b">
        <v>0</v>
      </c>
      <c r="AO144" s="85" t="s">
        <v>898</v>
      </c>
      <c r="AP144" s="79" t="s">
        <v>176</v>
      </c>
      <c r="AQ144" s="79">
        <v>0</v>
      </c>
      <c r="AR144" s="79">
        <v>0</v>
      </c>
      <c r="AS144" s="79"/>
      <c r="AT144" s="79"/>
      <c r="AU144" s="79"/>
      <c r="AV144" s="79"/>
      <c r="AW144" s="79"/>
      <c r="AX144" s="79"/>
      <c r="AY144" s="79"/>
      <c r="AZ144" s="79"/>
      <c r="BA144">
        <v>99</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21</v>
      </c>
      <c r="BK144" s="49">
        <v>100</v>
      </c>
      <c r="BL144" s="48">
        <v>21</v>
      </c>
    </row>
    <row r="145" spans="1:64" ht="15">
      <c r="A145" s="64" t="s">
        <v>238</v>
      </c>
      <c r="B145" s="64" t="s">
        <v>238</v>
      </c>
      <c r="C145" s="65" t="s">
        <v>2040</v>
      </c>
      <c r="D145" s="66">
        <v>10</v>
      </c>
      <c r="E145" s="67" t="s">
        <v>136</v>
      </c>
      <c r="F145" s="68">
        <v>12</v>
      </c>
      <c r="G145" s="65"/>
      <c r="H145" s="69"/>
      <c r="I145" s="70"/>
      <c r="J145" s="70"/>
      <c r="K145" s="34" t="s">
        <v>65</v>
      </c>
      <c r="L145" s="77">
        <v>145</v>
      </c>
      <c r="M145" s="77"/>
      <c r="N145" s="72"/>
      <c r="O145" s="79" t="s">
        <v>176</v>
      </c>
      <c r="P145" s="81">
        <v>43473.30986111111</v>
      </c>
      <c r="Q145" s="79" t="s">
        <v>376</v>
      </c>
      <c r="R145" s="82" t="s">
        <v>511</v>
      </c>
      <c r="S145" s="79" t="s">
        <v>541</v>
      </c>
      <c r="T145" s="79"/>
      <c r="U145" s="79"/>
      <c r="V145" s="82" t="s">
        <v>612</v>
      </c>
      <c r="W145" s="81">
        <v>43473.30986111111</v>
      </c>
      <c r="X145" s="82" t="s">
        <v>744</v>
      </c>
      <c r="Y145" s="79"/>
      <c r="Z145" s="79"/>
      <c r="AA145" s="85" t="s">
        <v>899</v>
      </c>
      <c r="AB145" s="79"/>
      <c r="AC145" s="79" t="b">
        <v>0</v>
      </c>
      <c r="AD145" s="79">
        <v>0</v>
      </c>
      <c r="AE145" s="85" t="s">
        <v>924</v>
      </c>
      <c r="AF145" s="79" t="b">
        <v>0</v>
      </c>
      <c r="AG145" s="79" t="s">
        <v>926</v>
      </c>
      <c r="AH145" s="79"/>
      <c r="AI145" s="85" t="s">
        <v>924</v>
      </c>
      <c r="AJ145" s="79" t="b">
        <v>0</v>
      </c>
      <c r="AK145" s="79">
        <v>0</v>
      </c>
      <c r="AL145" s="85" t="s">
        <v>924</v>
      </c>
      <c r="AM145" s="79" t="s">
        <v>936</v>
      </c>
      <c r="AN145" s="79" t="b">
        <v>0</v>
      </c>
      <c r="AO145" s="85" t="s">
        <v>899</v>
      </c>
      <c r="AP145" s="79" t="s">
        <v>176</v>
      </c>
      <c r="AQ145" s="79">
        <v>0</v>
      </c>
      <c r="AR145" s="79">
        <v>0</v>
      </c>
      <c r="AS145" s="79"/>
      <c r="AT145" s="79"/>
      <c r="AU145" s="79"/>
      <c r="AV145" s="79"/>
      <c r="AW145" s="79"/>
      <c r="AX145" s="79"/>
      <c r="AY145" s="79"/>
      <c r="AZ145" s="79"/>
      <c r="BA145">
        <v>99</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33</v>
      </c>
      <c r="BK145" s="49">
        <v>100</v>
      </c>
      <c r="BL145" s="48">
        <v>33</v>
      </c>
    </row>
    <row r="146" spans="1:64" ht="15">
      <c r="A146" s="64" t="s">
        <v>238</v>
      </c>
      <c r="B146" s="64" t="s">
        <v>238</v>
      </c>
      <c r="C146" s="65" t="s">
        <v>2040</v>
      </c>
      <c r="D146" s="66">
        <v>10</v>
      </c>
      <c r="E146" s="67" t="s">
        <v>136</v>
      </c>
      <c r="F146" s="68">
        <v>12</v>
      </c>
      <c r="G146" s="65"/>
      <c r="H146" s="69"/>
      <c r="I146" s="70"/>
      <c r="J146" s="70"/>
      <c r="K146" s="34" t="s">
        <v>65</v>
      </c>
      <c r="L146" s="77">
        <v>146</v>
      </c>
      <c r="M146" s="77"/>
      <c r="N146" s="72"/>
      <c r="O146" s="79" t="s">
        <v>176</v>
      </c>
      <c r="P146" s="81">
        <v>43473.61219907407</v>
      </c>
      <c r="Q146" s="79" t="s">
        <v>377</v>
      </c>
      <c r="R146" s="82" t="s">
        <v>512</v>
      </c>
      <c r="S146" s="79" t="s">
        <v>541</v>
      </c>
      <c r="T146" s="79" t="s">
        <v>566</v>
      </c>
      <c r="U146" s="79"/>
      <c r="V146" s="82" t="s">
        <v>612</v>
      </c>
      <c r="W146" s="81">
        <v>43473.61219907407</v>
      </c>
      <c r="X146" s="82" t="s">
        <v>745</v>
      </c>
      <c r="Y146" s="79"/>
      <c r="Z146" s="79"/>
      <c r="AA146" s="85" t="s">
        <v>900</v>
      </c>
      <c r="AB146" s="79"/>
      <c r="AC146" s="79" t="b">
        <v>0</v>
      </c>
      <c r="AD146" s="79">
        <v>0</v>
      </c>
      <c r="AE146" s="85" t="s">
        <v>924</v>
      </c>
      <c r="AF146" s="79" t="b">
        <v>0</v>
      </c>
      <c r="AG146" s="79" t="s">
        <v>926</v>
      </c>
      <c r="AH146" s="79"/>
      <c r="AI146" s="85" t="s">
        <v>924</v>
      </c>
      <c r="AJ146" s="79" t="b">
        <v>0</v>
      </c>
      <c r="AK146" s="79">
        <v>0</v>
      </c>
      <c r="AL146" s="85" t="s">
        <v>924</v>
      </c>
      <c r="AM146" s="79" t="s">
        <v>936</v>
      </c>
      <c r="AN146" s="79" t="b">
        <v>0</v>
      </c>
      <c r="AO146" s="85" t="s">
        <v>900</v>
      </c>
      <c r="AP146" s="79" t="s">
        <v>176</v>
      </c>
      <c r="AQ146" s="79">
        <v>0</v>
      </c>
      <c r="AR146" s="79">
        <v>0</v>
      </c>
      <c r="AS146" s="79"/>
      <c r="AT146" s="79"/>
      <c r="AU146" s="79"/>
      <c r="AV146" s="79"/>
      <c r="AW146" s="79"/>
      <c r="AX146" s="79"/>
      <c r="AY146" s="79"/>
      <c r="AZ146" s="79"/>
      <c r="BA146">
        <v>99</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27</v>
      </c>
      <c r="BK146" s="49">
        <v>100</v>
      </c>
      <c r="BL146" s="48">
        <v>27</v>
      </c>
    </row>
    <row r="147" spans="1:64" ht="15">
      <c r="A147" s="64" t="s">
        <v>238</v>
      </c>
      <c r="B147" s="64" t="s">
        <v>238</v>
      </c>
      <c r="C147" s="65" t="s">
        <v>2040</v>
      </c>
      <c r="D147" s="66">
        <v>10</v>
      </c>
      <c r="E147" s="67" t="s">
        <v>136</v>
      </c>
      <c r="F147" s="68">
        <v>12</v>
      </c>
      <c r="G147" s="65"/>
      <c r="H147" s="69"/>
      <c r="I147" s="70"/>
      <c r="J147" s="70"/>
      <c r="K147" s="34" t="s">
        <v>65</v>
      </c>
      <c r="L147" s="77">
        <v>147</v>
      </c>
      <c r="M147" s="77"/>
      <c r="N147" s="72"/>
      <c r="O147" s="79" t="s">
        <v>176</v>
      </c>
      <c r="P147" s="81">
        <v>43474.48364583333</v>
      </c>
      <c r="Q147" s="79" t="s">
        <v>378</v>
      </c>
      <c r="R147" s="82" t="s">
        <v>513</v>
      </c>
      <c r="S147" s="79" t="s">
        <v>541</v>
      </c>
      <c r="T147" s="79"/>
      <c r="U147" s="79"/>
      <c r="V147" s="82" t="s">
        <v>612</v>
      </c>
      <c r="W147" s="81">
        <v>43474.48364583333</v>
      </c>
      <c r="X147" s="82" t="s">
        <v>746</v>
      </c>
      <c r="Y147" s="79"/>
      <c r="Z147" s="79"/>
      <c r="AA147" s="85" t="s">
        <v>901</v>
      </c>
      <c r="AB147" s="79"/>
      <c r="AC147" s="79" t="b">
        <v>0</v>
      </c>
      <c r="AD147" s="79">
        <v>0</v>
      </c>
      <c r="AE147" s="85" t="s">
        <v>924</v>
      </c>
      <c r="AF147" s="79" t="b">
        <v>0</v>
      </c>
      <c r="AG147" s="79" t="s">
        <v>926</v>
      </c>
      <c r="AH147" s="79"/>
      <c r="AI147" s="85" t="s">
        <v>924</v>
      </c>
      <c r="AJ147" s="79" t="b">
        <v>0</v>
      </c>
      <c r="AK147" s="79">
        <v>0</v>
      </c>
      <c r="AL147" s="85" t="s">
        <v>924</v>
      </c>
      <c r="AM147" s="79" t="s">
        <v>936</v>
      </c>
      <c r="AN147" s="79" t="b">
        <v>0</v>
      </c>
      <c r="AO147" s="85" t="s">
        <v>901</v>
      </c>
      <c r="AP147" s="79" t="s">
        <v>176</v>
      </c>
      <c r="AQ147" s="79">
        <v>0</v>
      </c>
      <c r="AR147" s="79">
        <v>0</v>
      </c>
      <c r="AS147" s="79"/>
      <c r="AT147" s="79"/>
      <c r="AU147" s="79"/>
      <c r="AV147" s="79"/>
      <c r="AW147" s="79"/>
      <c r="AX147" s="79"/>
      <c r="AY147" s="79"/>
      <c r="AZ147" s="79"/>
      <c r="BA147">
        <v>99</v>
      </c>
      <c r="BB147" s="78" t="str">
        <f>REPLACE(INDEX(GroupVertices[Group],MATCH(Edges[[#This Row],[Vertex 1]],GroupVertices[Vertex],0)),1,1,"")</f>
        <v>1</v>
      </c>
      <c r="BC147" s="78" t="str">
        <f>REPLACE(INDEX(GroupVertices[Group],MATCH(Edges[[#This Row],[Vertex 2]],GroupVertices[Vertex],0)),1,1,"")</f>
        <v>1</v>
      </c>
      <c r="BD147" s="48">
        <v>0</v>
      </c>
      <c r="BE147" s="49">
        <v>0</v>
      </c>
      <c r="BF147" s="48">
        <v>0</v>
      </c>
      <c r="BG147" s="49">
        <v>0</v>
      </c>
      <c r="BH147" s="48">
        <v>0</v>
      </c>
      <c r="BI147" s="49">
        <v>0</v>
      </c>
      <c r="BJ147" s="48">
        <v>26</v>
      </c>
      <c r="BK147" s="49">
        <v>100</v>
      </c>
      <c r="BL147" s="48">
        <v>26</v>
      </c>
    </row>
    <row r="148" spans="1:64" ht="15">
      <c r="A148" s="64" t="s">
        <v>238</v>
      </c>
      <c r="B148" s="64" t="s">
        <v>238</v>
      </c>
      <c r="C148" s="65" t="s">
        <v>2040</v>
      </c>
      <c r="D148" s="66">
        <v>10</v>
      </c>
      <c r="E148" s="67" t="s">
        <v>136</v>
      </c>
      <c r="F148" s="68">
        <v>12</v>
      </c>
      <c r="G148" s="65"/>
      <c r="H148" s="69"/>
      <c r="I148" s="70"/>
      <c r="J148" s="70"/>
      <c r="K148" s="34" t="s">
        <v>65</v>
      </c>
      <c r="L148" s="77">
        <v>148</v>
      </c>
      <c r="M148" s="77"/>
      <c r="N148" s="72"/>
      <c r="O148" s="79" t="s">
        <v>176</v>
      </c>
      <c r="P148" s="81">
        <v>43475.376805555556</v>
      </c>
      <c r="Q148" s="79" t="s">
        <v>379</v>
      </c>
      <c r="R148" s="82" t="s">
        <v>514</v>
      </c>
      <c r="S148" s="79" t="s">
        <v>541</v>
      </c>
      <c r="T148" s="79"/>
      <c r="U148" s="79"/>
      <c r="V148" s="82" t="s">
        <v>612</v>
      </c>
      <c r="W148" s="81">
        <v>43475.376805555556</v>
      </c>
      <c r="X148" s="82" t="s">
        <v>747</v>
      </c>
      <c r="Y148" s="79"/>
      <c r="Z148" s="79"/>
      <c r="AA148" s="85" t="s">
        <v>902</v>
      </c>
      <c r="AB148" s="79"/>
      <c r="AC148" s="79" t="b">
        <v>0</v>
      </c>
      <c r="AD148" s="79">
        <v>0</v>
      </c>
      <c r="AE148" s="85" t="s">
        <v>924</v>
      </c>
      <c r="AF148" s="79" t="b">
        <v>0</v>
      </c>
      <c r="AG148" s="79" t="s">
        <v>926</v>
      </c>
      <c r="AH148" s="79"/>
      <c r="AI148" s="85" t="s">
        <v>924</v>
      </c>
      <c r="AJ148" s="79" t="b">
        <v>0</v>
      </c>
      <c r="AK148" s="79">
        <v>0</v>
      </c>
      <c r="AL148" s="85" t="s">
        <v>924</v>
      </c>
      <c r="AM148" s="79" t="s">
        <v>936</v>
      </c>
      <c r="AN148" s="79" t="b">
        <v>0</v>
      </c>
      <c r="AO148" s="85" t="s">
        <v>902</v>
      </c>
      <c r="AP148" s="79" t="s">
        <v>176</v>
      </c>
      <c r="AQ148" s="79">
        <v>0</v>
      </c>
      <c r="AR148" s="79">
        <v>0</v>
      </c>
      <c r="AS148" s="79"/>
      <c r="AT148" s="79"/>
      <c r="AU148" s="79"/>
      <c r="AV148" s="79"/>
      <c r="AW148" s="79"/>
      <c r="AX148" s="79"/>
      <c r="AY148" s="79"/>
      <c r="AZ148" s="79"/>
      <c r="BA148">
        <v>99</v>
      </c>
      <c r="BB148" s="78" t="str">
        <f>REPLACE(INDEX(GroupVertices[Group],MATCH(Edges[[#This Row],[Vertex 1]],GroupVertices[Vertex],0)),1,1,"")</f>
        <v>1</v>
      </c>
      <c r="BC148" s="78" t="str">
        <f>REPLACE(INDEX(GroupVertices[Group],MATCH(Edges[[#This Row],[Vertex 2]],GroupVertices[Vertex],0)),1,1,"")</f>
        <v>1</v>
      </c>
      <c r="BD148" s="48">
        <v>0</v>
      </c>
      <c r="BE148" s="49">
        <v>0</v>
      </c>
      <c r="BF148" s="48">
        <v>0</v>
      </c>
      <c r="BG148" s="49">
        <v>0</v>
      </c>
      <c r="BH148" s="48">
        <v>0</v>
      </c>
      <c r="BI148" s="49">
        <v>0</v>
      </c>
      <c r="BJ148" s="48">
        <v>28</v>
      </c>
      <c r="BK148" s="49">
        <v>100</v>
      </c>
      <c r="BL148" s="48">
        <v>28</v>
      </c>
    </row>
    <row r="149" spans="1:64" ht="15">
      <c r="A149" s="64" t="s">
        <v>238</v>
      </c>
      <c r="B149" s="64" t="s">
        <v>238</v>
      </c>
      <c r="C149" s="65" t="s">
        <v>2040</v>
      </c>
      <c r="D149" s="66">
        <v>10</v>
      </c>
      <c r="E149" s="67" t="s">
        <v>136</v>
      </c>
      <c r="F149" s="68">
        <v>12</v>
      </c>
      <c r="G149" s="65"/>
      <c r="H149" s="69"/>
      <c r="I149" s="70"/>
      <c r="J149" s="70"/>
      <c r="K149" s="34" t="s">
        <v>65</v>
      </c>
      <c r="L149" s="77">
        <v>149</v>
      </c>
      <c r="M149" s="77"/>
      <c r="N149" s="72"/>
      <c r="O149" s="79" t="s">
        <v>176</v>
      </c>
      <c r="P149" s="81">
        <v>43475.46706018518</v>
      </c>
      <c r="Q149" s="79" t="s">
        <v>380</v>
      </c>
      <c r="R149" s="82" t="s">
        <v>515</v>
      </c>
      <c r="S149" s="79" t="s">
        <v>541</v>
      </c>
      <c r="T149" s="79"/>
      <c r="U149" s="79"/>
      <c r="V149" s="82" t="s">
        <v>612</v>
      </c>
      <c r="W149" s="81">
        <v>43475.46706018518</v>
      </c>
      <c r="X149" s="82" t="s">
        <v>748</v>
      </c>
      <c r="Y149" s="79"/>
      <c r="Z149" s="79"/>
      <c r="AA149" s="85" t="s">
        <v>903</v>
      </c>
      <c r="AB149" s="79"/>
      <c r="AC149" s="79" t="b">
        <v>0</v>
      </c>
      <c r="AD149" s="79">
        <v>0</v>
      </c>
      <c r="AE149" s="85" t="s">
        <v>924</v>
      </c>
      <c r="AF149" s="79" t="b">
        <v>0</v>
      </c>
      <c r="AG149" s="79" t="s">
        <v>926</v>
      </c>
      <c r="AH149" s="79"/>
      <c r="AI149" s="85" t="s">
        <v>924</v>
      </c>
      <c r="AJ149" s="79" t="b">
        <v>0</v>
      </c>
      <c r="AK149" s="79">
        <v>0</v>
      </c>
      <c r="AL149" s="85" t="s">
        <v>924</v>
      </c>
      <c r="AM149" s="79" t="s">
        <v>936</v>
      </c>
      <c r="AN149" s="79" t="b">
        <v>0</v>
      </c>
      <c r="AO149" s="85" t="s">
        <v>903</v>
      </c>
      <c r="AP149" s="79" t="s">
        <v>176</v>
      </c>
      <c r="AQ149" s="79">
        <v>0</v>
      </c>
      <c r="AR149" s="79">
        <v>0</v>
      </c>
      <c r="AS149" s="79"/>
      <c r="AT149" s="79"/>
      <c r="AU149" s="79"/>
      <c r="AV149" s="79"/>
      <c r="AW149" s="79"/>
      <c r="AX149" s="79"/>
      <c r="AY149" s="79"/>
      <c r="AZ149" s="79"/>
      <c r="BA149">
        <v>99</v>
      </c>
      <c r="BB149" s="78" t="str">
        <f>REPLACE(INDEX(GroupVertices[Group],MATCH(Edges[[#This Row],[Vertex 1]],GroupVertices[Vertex],0)),1,1,"")</f>
        <v>1</v>
      </c>
      <c r="BC149" s="78" t="str">
        <f>REPLACE(INDEX(GroupVertices[Group],MATCH(Edges[[#This Row],[Vertex 2]],GroupVertices[Vertex],0)),1,1,"")</f>
        <v>1</v>
      </c>
      <c r="BD149" s="48">
        <v>0</v>
      </c>
      <c r="BE149" s="49">
        <v>0</v>
      </c>
      <c r="BF149" s="48">
        <v>0</v>
      </c>
      <c r="BG149" s="49">
        <v>0</v>
      </c>
      <c r="BH149" s="48">
        <v>0</v>
      </c>
      <c r="BI149" s="49">
        <v>0</v>
      </c>
      <c r="BJ149" s="48">
        <v>31</v>
      </c>
      <c r="BK149" s="49">
        <v>100</v>
      </c>
      <c r="BL149" s="48">
        <v>31</v>
      </c>
    </row>
    <row r="150" spans="1:64" ht="15">
      <c r="A150" s="64" t="s">
        <v>238</v>
      </c>
      <c r="B150" s="64" t="s">
        <v>238</v>
      </c>
      <c r="C150" s="65" t="s">
        <v>2040</v>
      </c>
      <c r="D150" s="66">
        <v>10</v>
      </c>
      <c r="E150" s="67" t="s">
        <v>136</v>
      </c>
      <c r="F150" s="68">
        <v>12</v>
      </c>
      <c r="G150" s="65"/>
      <c r="H150" s="69"/>
      <c r="I150" s="70"/>
      <c r="J150" s="70"/>
      <c r="K150" s="34" t="s">
        <v>65</v>
      </c>
      <c r="L150" s="77">
        <v>150</v>
      </c>
      <c r="M150" s="77"/>
      <c r="N150" s="72"/>
      <c r="O150" s="79" t="s">
        <v>176</v>
      </c>
      <c r="P150" s="81">
        <v>43475.67537037037</v>
      </c>
      <c r="Q150" s="79" t="s">
        <v>381</v>
      </c>
      <c r="R150" s="82" t="s">
        <v>516</v>
      </c>
      <c r="S150" s="79" t="s">
        <v>541</v>
      </c>
      <c r="T150" s="79"/>
      <c r="U150" s="79"/>
      <c r="V150" s="82" t="s">
        <v>612</v>
      </c>
      <c r="W150" s="81">
        <v>43475.67537037037</v>
      </c>
      <c r="X150" s="82" t="s">
        <v>749</v>
      </c>
      <c r="Y150" s="79"/>
      <c r="Z150" s="79"/>
      <c r="AA150" s="85" t="s">
        <v>904</v>
      </c>
      <c r="AB150" s="79"/>
      <c r="AC150" s="79" t="b">
        <v>0</v>
      </c>
      <c r="AD150" s="79">
        <v>0</v>
      </c>
      <c r="AE150" s="85" t="s">
        <v>924</v>
      </c>
      <c r="AF150" s="79" t="b">
        <v>0</v>
      </c>
      <c r="AG150" s="79" t="s">
        <v>926</v>
      </c>
      <c r="AH150" s="79"/>
      <c r="AI150" s="85" t="s">
        <v>924</v>
      </c>
      <c r="AJ150" s="79" t="b">
        <v>0</v>
      </c>
      <c r="AK150" s="79">
        <v>0</v>
      </c>
      <c r="AL150" s="85" t="s">
        <v>924</v>
      </c>
      <c r="AM150" s="79" t="s">
        <v>936</v>
      </c>
      <c r="AN150" s="79" t="b">
        <v>0</v>
      </c>
      <c r="AO150" s="85" t="s">
        <v>904</v>
      </c>
      <c r="AP150" s="79" t="s">
        <v>176</v>
      </c>
      <c r="AQ150" s="79">
        <v>0</v>
      </c>
      <c r="AR150" s="79">
        <v>0</v>
      </c>
      <c r="AS150" s="79"/>
      <c r="AT150" s="79"/>
      <c r="AU150" s="79"/>
      <c r="AV150" s="79"/>
      <c r="AW150" s="79"/>
      <c r="AX150" s="79"/>
      <c r="AY150" s="79"/>
      <c r="AZ150" s="79"/>
      <c r="BA150">
        <v>99</v>
      </c>
      <c r="BB150" s="78" t="str">
        <f>REPLACE(INDEX(GroupVertices[Group],MATCH(Edges[[#This Row],[Vertex 1]],GroupVertices[Vertex],0)),1,1,"")</f>
        <v>1</v>
      </c>
      <c r="BC150" s="78" t="str">
        <f>REPLACE(INDEX(GroupVertices[Group],MATCH(Edges[[#This Row],[Vertex 2]],GroupVertices[Vertex],0)),1,1,"")</f>
        <v>1</v>
      </c>
      <c r="BD150" s="48">
        <v>0</v>
      </c>
      <c r="BE150" s="49">
        <v>0</v>
      </c>
      <c r="BF150" s="48">
        <v>1</v>
      </c>
      <c r="BG150" s="49">
        <v>3.7037037037037037</v>
      </c>
      <c r="BH150" s="48">
        <v>0</v>
      </c>
      <c r="BI150" s="49">
        <v>0</v>
      </c>
      <c r="BJ150" s="48">
        <v>26</v>
      </c>
      <c r="BK150" s="49">
        <v>96.29629629629629</v>
      </c>
      <c r="BL150" s="48">
        <v>27</v>
      </c>
    </row>
    <row r="151" spans="1:64" ht="15">
      <c r="A151" s="64" t="s">
        <v>238</v>
      </c>
      <c r="B151" s="64" t="s">
        <v>238</v>
      </c>
      <c r="C151" s="65" t="s">
        <v>2040</v>
      </c>
      <c r="D151" s="66">
        <v>10</v>
      </c>
      <c r="E151" s="67" t="s">
        <v>136</v>
      </c>
      <c r="F151" s="68">
        <v>12</v>
      </c>
      <c r="G151" s="65"/>
      <c r="H151" s="69"/>
      <c r="I151" s="70"/>
      <c r="J151" s="70"/>
      <c r="K151" s="34" t="s">
        <v>65</v>
      </c>
      <c r="L151" s="77">
        <v>151</v>
      </c>
      <c r="M151" s="77"/>
      <c r="N151" s="72"/>
      <c r="O151" s="79" t="s">
        <v>176</v>
      </c>
      <c r="P151" s="81">
        <v>43476.59193287037</v>
      </c>
      <c r="Q151" s="79" t="s">
        <v>382</v>
      </c>
      <c r="R151" s="82" t="s">
        <v>517</v>
      </c>
      <c r="S151" s="79" t="s">
        <v>541</v>
      </c>
      <c r="T151" s="79"/>
      <c r="U151" s="79"/>
      <c r="V151" s="82" t="s">
        <v>612</v>
      </c>
      <c r="W151" s="81">
        <v>43476.59193287037</v>
      </c>
      <c r="X151" s="82" t="s">
        <v>750</v>
      </c>
      <c r="Y151" s="79"/>
      <c r="Z151" s="79"/>
      <c r="AA151" s="85" t="s">
        <v>905</v>
      </c>
      <c r="AB151" s="79"/>
      <c r="AC151" s="79" t="b">
        <v>0</v>
      </c>
      <c r="AD151" s="79">
        <v>0</v>
      </c>
      <c r="AE151" s="85" t="s">
        <v>924</v>
      </c>
      <c r="AF151" s="79" t="b">
        <v>0</v>
      </c>
      <c r="AG151" s="79" t="s">
        <v>926</v>
      </c>
      <c r="AH151" s="79"/>
      <c r="AI151" s="85" t="s">
        <v>924</v>
      </c>
      <c r="AJ151" s="79" t="b">
        <v>0</v>
      </c>
      <c r="AK151" s="79">
        <v>0</v>
      </c>
      <c r="AL151" s="85" t="s">
        <v>924</v>
      </c>
      <c r="AM151" s="79" t="s">
        <v>936</v>
      </c>
      <c r="AN151" s="79" t="b">
        <v>0</v>
      </c>
      <c r="AO151" s="85" t="s">
        <v>905</v>
      </c>
      <c r="AP151" s="79" t="s">
        <v>176</v>
      </c>
      <c r="AQ151" s="79">
        <v>0</v>
      </c>
      <c r="AR151" s="79">
        <v>0</v>
      </c>
      <c r="AS151" s="79"/>
      <c r="AT151" s="79"/>
      <c r="AU151" s="79"/>
      <c r="AV151" s="79"/>
      <c r="AW151" s="79"/>
      <c r="AX151" s="79"/>
      <c r="AY151" s="79"/>
      <c r="AZ151" s="79"/>
      <c r="BA151">
        <v>99</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32</v>
      </c>
      <c r="BK151" s="49">
        <v>100</v>
      </c>
      <c r="BL151" s="48">
        <v>32</v>
      </c>
    </row>
    <row r="152" spans="1:64" ht="15">
      <c r="A152" s="64" t="s">
        <v>238</v>
      </c>
      <c r="B152" s="64" t="s">
        <v>238</v>
      </c>
      <c r="C152" s="65" t="s">
        <v>2040</v>
      </c>
      <c r="D152" s="66">
        <v>10</v>
      </c>
      <c r="E152" s="67" t="s">
        <v>136</v>
      </c>
      <c r="F152" s="68">
        <v>12</v>
      </c>
      <c r="G152" s="65"/>
      <c r="H152" s="69"/>
      <c r="I152" s="70"/>
      <c r="J152" s="70"/>
      <c r="K152" s="34" t="s">
        <v>65</v>
      </c>
      <c r="L152" s="77">
        <v>152</v>
      </c>
      <c r="M152" s="77"/>
      <c r="N152" s="72"/>
      <c r="O152" s="79" t="s">
        <v>176</v>
      </c>
      <c r="P152" s="81">
        <v>43476.616377314815</v>
      </c>
      <c r="Q152" s="79" t="s">
        <v>383</v>
      </c>
      <c r="R152" s="82" t="s">
        <v>518</v>
      </c>
      <c r="S152" s="79" t="s">
        <v>541</v>
      </c>
      <c r="T152" s="79"/>
      <c r="U152" s="79"/>
      <c r="V152" s="82" t="s">
        <v>612</v>
      </c>
      <c r="W152" s="81">
        <v>43476.616377314815</v>
      </c>
      <c r="X152" s="82" t="s">
        <v>751</v>
      </c>
      <c r="Y152" s="79"/>
      <c r="Z152" s="79"/>
      <c r="AA152" s="85" t="s">
        <v>906</v>
      </c>
      <c r="AB152" s="79"/>
      <c r="AC152" s="79" t="b">
        <v>0</v>
      </c>
      <c r="AD152" s="79">
        <v>0</v>
      </c>
      <c r="AE152" s="85" t="s">
        <v>924</v>
      </c>
      <c r="AF152" s="79" t="b">
        <v>0</v>
      </c>
      <c r="AG152" s="79" t="s">
        <v>926</v>
      </c>
      <c r="AH152" s="79"/>
      <c r="AI152" s="85" t="s">
        <v>924</v>
      </c>
      <c r="AJ152" s="79" t="b">
        <v>0</v>
      </c>
      <c r="AK152" s="79">
        <v>0</v>
      </c>
      <c r="AL152" s="85" t="s">
        <v>924</v>
      </c>
      <c r="AM152" s="79" t="s">
        <v>936</v>
      </c>
      <c r="AN152" s="79" t="b">
        <v>0</v>
      </c>
      <c r="AO152" s="85" t="s">
        <v>906</v>
      </c>
      <c r="AP152" s="79" t="s">
        <v>176</v>
      </c>
      <c r="AQ152" s="79">
        <v>0</v>
      </c>
      <c r="AR152" s="79">
        <v>0</v>
      </c>
      <c r="AS152" s="79"/>
      <c r="AT152" s="79"/>
      <c r="AU152" s="79"/>
      <c r="AV152" s="79"/>
      <c r="AW152" s="79"/>
      <c r="AX152" s="79"/>
      <c r="AY152" s="79"/>
      <c r="AZ152" s="79"/>
      <c r="BA152">
        <v>99</v>
      </c>
      <c r="BB152" s="78" t="str">
        <f>REPLACE(INDEX(GroupVertices[Group],MATCH(Edges[[#This Row],[Vertex 1]],GroupVertices[Vertex],0)),1,1,"")</f>
        <v>1</v>
      </c>
      <c r="BC152" s="78" t="str">
        <f>REPLACE(INDEX(GroupVertices[Group],MATCH(Edges[[#This Row],[Vertex 2]],GroupVertices[Vertex],0)),1,1,"")</f>
        <v>1</v>
      </c>
      <c r="BD152" s="48">
        <v>0</v>
      </c>
      <c r="BE152" s="49">
        <v>0</v>
      </c>
      <c r="BF152" s="48">
        <v>1</v>
      </c>
      <c r="BG152" s="49">
        <v>3.4482758620689653</v>
      </c>
      <c r="BH152" s="48">
        <v>0</v>
      </c>
      <c r="BI152" s="49">
        <v>0</v>
      </c>
      <c r="BJ152" s="48">
        <v>28</v>
      </c>
      <c r="BK152" s="49">
        <v>96.55172413793103</v>
      </c>
      <c r="BL152" s="48">
        <v>29</v>
      </c>
    </row>
    <row r="153" spans="1:64" ht="15">
      <c r="A153" s="64" t="s">
        <v>238</v>
      </c>
      <c r="B153" s="64" t="s">
        <v>238</v>
      </c>
      <c r="C153" s="65" t="s">
        <v>2040</v>
      </c>
      <c r="D153" s="66">
        <v>10</v>
      </c>
      <c r="E153" s="67" t="s">
        <v>136</v>
      </c>
      <c r="F153" s="68">
        <v>12</v>
      </c>
      <c r="G153" s="65"/>
      <c r="H153" s="69"/>
      <c r="I153" s="70"/>
      <c r="J153" s="70"/>
      <c r="K153" s="34" t="s">
        <v>65</v>
      </c>
      <c r="L153" s="77">
        <v>153</v>
      </c>
      <c r="M153" s="77"/>
      <c r="N153" s="72"/>
      <c r="O153" s="79" t="s">
        <v>176</v>
      </c>
      <c r="P153" s="81">
        <v>43478.221087962964</v>
      </c>
      <c r="Q153" s="79" t="s">
        <v>384</v>
      </c>
      <c r="R153" s="82" t="s">
        <v>519</v>
      </c>
      <c r="S153" s="79" t="s">
        <v>541</v>
      </c>
      <c r="T153" s="79"/>
      <c r="U153" s="79"/>
      <c r="V153" s="82" t="s">
        <v>612</v>
      </c>
      <c r="W153" s="81">
        <v>43478.221087962964</v>
      </c>
      <c r="X153" s="82" t="s">
        <v>752</v>
      </c>
      <c r="Y153" s="79"/>
      <c r="Z153" s="79"/>
      <c r="AA153" s="85" t="s">
        <v>907</v>
      </c>
      <c r="AB153" s="79"/>
      <c r="AC153" s="79" t="b">
        <v>0</v>
      </c>
      <c r="AD153" s="79">
        <v>0</v>
      </c>
      <c r="AE153" s="85" t="s">
        <v>924</v>
      </c>
      <c r="AF153" s="79" t="b">
        <v>0</v>
      </c>
      <c r="AG153" s="79" t="s">
        <v>926</v>
      </c>
      <c r="AH153" s="79"/>
      <c r="AI153" s="85" t="s">
        <v>924</v>
      </c>
      <c r="AJ153" s="79" t="b">
        <v>0</v>
      </c>
      <c r="AK153" s="79">
        <v>0</v>
      </c>
      <c r="AL153" s="85" t="s">
        <v>924</v>
      </c>
      <c r="AM153" s="79" t="s">
        <v>936</v>
      </c>
      <c r="AN153" s="79" t="b">
        <v>0</v>
      </c>
      <c r="AO153" s="85" t="s">
        <v>907</v>
      </c>
      <c r="AP153" s="79" t="s">
        <v>176</v>
      </c>
      <c r="AQ153" s="79">
        <v>0</v>
      </c>
      <c r="AR153" s="79">
        <v>0</v>
      </c>
      <c r="AS153" s="79"/>
      <c r="AT153" s="79"/>
      <c r="AU153" s="79"/>
      <c r="AV153" s="79"/>
      <c r="AW153" s="79"/>
      <c r="AX153" s="79"/>
      <c r="AY153" s="79"/>
      <c r="AZ153" s="79"/>
      <c r="BA153">
        <v>99</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29</v>
      </c>
      <c r="BK153" s="49">
        <v>100</v>
      </c>
      <c r="BL153" s="48">
        <v>29</v>
      </c>
    </row>
    <row r="154" spans="1:64" ht="15">
      <c r="A154" s="64" t="s">
        <v>238</v>
      </c>
      <c r="B154" s="64" t="s">
        <v>238</v>
      </c>
      <c r="C154" s="65" t="s">
        <v>2040</v>
      </c>
      <c r="D154" s="66">
        <v>10</v>
      </c>
      <c r="E154" s="67" t="s">
        <v>136</v>
      </c>
      <c r="F154" s="68">
        <v>12</v>
      </c>
      <c r="G154" s="65"/>
      <c r="H154" s="69"/>
      <c r="I154" s="70"/>
      <c r="J154" s="70"/>
      <c r="K154" s="34" t="s">
        <v>65</v>
      </c>
      <c r="L154" s="77">
        <v>154</v>
      </c>
      <c r="M154" s="77"/>
      <c r="N154" s="72"/>
      <c r="O154" s="79" t="s">
        <v>176</v>
      </c>
      <c r="P154" s="81">
        <v>43478.31496527778</v>
      </c>
      <c r="Q154" s="79" t="s">
        <v>385</v>
      </c>
      <c r="R154" s="82" t="s">
        <v>520</v>
      </c>
      <c r="S154" s="79" t="s">
        <v>541</v>
      </c>
      <c r="T154" s="79"/>
      <c r="U154" s="79"/>
      <c r="V154" s="82" t="s">
        <v>612</v>
      </c>
      <c r="W154" s="81">
        <v>43478.31496527778</v>
      </c>
      <c r="X154" s="82" t="s">
        <v>753</v>
      </c>
      <c r="Y154" s="79"/>
      <c r="Z154" s="79"/>
      <c r="AA154" s="85" t="s">
        <v>908</v>
      </c>
      <c r="AB154" s="79"/>
      <c r="AC154" s="79" t="b">
        <v>0</v>
      </c>
      <c r="AD154" s="79">
        <v>0</v>
      </c>
      <c r="AE154" s="85" t="s">
        <v>924</v>
      </c>
      <c r="AF154" s="79" t="b">
        <v>0</v>
      </c>
      <c r="AG154" s="79" t="s">
        <v>926</v>
      </c>
      <c r="AH154" s="79"/>
      <c r="AI154" s="85" t="s">
        <v>924</v>
      </c>
      <c r="AJ154" s="79" t="b">
        <v>0</v>
      </c>
      <c r="AK154" s="79">
        <v>0</v>
      </c>
      <c r="AL154" s="85" t="s">
        <v>924</v>
      </c>
      <c r="AM154" s="79" t="s">
        <v>936</v>
      </c>
      <c r="AN154" s="79" t="b">
        <v>0</v>
      </c>
      <c r="AO154" s="85" t="s">
        <v>908</v>
      </c>
      <c r="AP154" s="79" t="s">
        <v>176</v>
      </c>
      <c r="AQ154" s="79">
        <v>0</v>
      </c>
      <c r="AR154" s="79">
        <v>0</v>
      </c>
      <c r="AS154" s="79"/>
      <c r="AT154" s="79"/>
      <c r="AU154" s="79"/>
      <c r="AV154" s="79"/>
      <c r="AW154" s="79"/>
      <c r="AX154" s="79"/>
      <c r="AY154" s="79"/>
      <c r="AZ154" s="79"/>
      <c r="BA154">
        <v>99</v>
      </c>
      <c r="BB154" s="78" t="str">
        <f>REPLACE(INDEX(GroupVertices[Group],MATCH(Edges[[#This Row],[Vertex 1]],GroupVertices[Vertex],0)),1,1,"")</f>
        <v>1</v>
      </c>
      <c r="BC154" s="78" t="str">
        <f>REPLACE(INDEX(GroupVertices[Group],MATCH(Edges[[#This Row],[Vertex 2]],GroupVertices[Vertex],0)),1,1,"")</f>
        <v>1</v>
      </c>
      <c r="BD154" s="48">
        <v>0</v>
      </c>
      <c r="BE154" s="49">
        <v>0</v>
      </c>
      <c r="BF154" s="48">
        <v>0</v>
      </c>
      <c r="BG154" s="49">
        <v>0</v>
      </c>
      <c r="BH154" s="48">
        <v>0</v>
      </c>
      <c r="BI154" s="49">
        <v>0</v>
      </c>
      <c r="BJ154" s="48">
        <v>32</v>
      </c>
      <c r="BK154" s="49">
        <v>100</v>
      </c>
      <c r="BL154" s="48">
        <v>32</v>
      </c>
    </row>
    <row r="155" spans="1:64" ht="15">
      <c r="A155" s="64" t="s">
        <v>238</v>
      </c>
      <c r="B155" s="64" t="s">
        <v>238</v>
      </c>
      <c r="C155" s="65" t="s">
        <v>2040</v>
      </c>
      <c r="D155" s="66">
        <v>10</v>
      </c>
      <c r="E155" s="67" t="s">
        <v>136</v>
      </c>
      <c r="F155" s="68">
        <v>12</v>
      </c>
      <c r="G155" s="65"/>
      <c r="H155" s="69"/>
      <c r="I155" s="70"/>
      <c r="J155" s="70"/>
      <c r="K155" s="34" t="s">
        <v>65</v>
      </c>
      <c r="L155" s="77">
        <v>155</v>
      </c>
      <c r="M155" s="77"/>
      <c r="N155" s="72"/>
      <c r="O155" s="79" t="s">
        <v>176</v>
      </c>
      <c r="P155" s="81">
        <v>43478.523148148146</v>
      </c>
      <c r="Q155" s="79" t="s">
        <v>386</v>
      </c>
      <c r="R155" s="82" t="s">
        <v>521</v>
      </c>
      <c r="S155" s="79" t="s">
        <v>541</v>
      </c>
      <c r="T155" s="79" t="s">
        <v>555</v>
      </c>
      <c r="U155" s="79"/>
      <c r="V155" s="82" t="s">
        <v>612</v>
      </c>
      <c r="W155" s="81">
        <v>43478.523148148146</v>
      </c>
      <c r="X155" s="82" t="s">
        <v>754</v>
      </c>
      <c r="Y155" s="79"/>
      <c r="Z155" s="79"/>
      <c r="AA155" s="85" t="s">
        <v>909</v>
      </c>
      <c r="AB155" s="79"/>
      <c r="AC155" s="79" t="b">
        <v>0</v>
      </c>
      <c r="AD155" s="79">
        <v>0</v>
      </c>
      <c r="AE155" s="85" t="s">
        <v>924</v>
      </c>
      <c r="AF155" s="79" t="b">
        <v>0</v>
      </c>
      <c r="AG155" s="79" t="s">
        <v>926</v>
      </c>
      <c r="AH155" s="79"/>
      <c r="AI155" s="85" t="s">
        <v>924</v>
      </c>
      <c r="AJ155" s="79" t="b">
        <v>0</v>
      </c>
      <c r="AK155" s="79">
        <v>0</v>
      </c>
      <c r="AL155" s="85" t="s">
        <v>924</v>
      </c>
      <c r="AM155" s="79" t="s">
        <v>936</v>
      </c>
      <c r="AN155" s="79" t="b">
        <v>0</v>
      </c>
      <c r="AO155" s="85" t="s">
        <v>909</v>
      </c>
      <c r="AP155" s="79" t="s">
        <v>176</v>
      </c>
      <c r="AQ155" s="79">
        <v>0</v>
      </c>
      <c r="AR155" s="79">
        <v>0</v>
      </c>
      <c r="AS155" s="79"/>
      <c r="AT155" s="79"/>
      <c r="AU155" s="79"/>
      <c r="AV155" s="79"/>
      <c r="AW155" s="79"/>
      <c r="AX155" s="79"/>
      <c r="AY155" s="79"/>
      <c r="AZ155" s="79"/>
      <c r="BA155">
        <v>99</v>
      </c>
      <c r="BB155" s="78" t="str">
        <f>REPLACE(INDEX(GroupVertices[Group],MATCH(Edges[[#This Row],[Vertex 1]],GroupVertices[Vertex],0)),1,1,"")</f>
        <v>1</v>
      </c>
      <c r="BC155" s="78" t="str">
        <f>REPLACE(INDEX(GroupVertices[Group],MATCH(Edges[[#This Row],[Vertex 2]],GroupVertices[Vertex],0)),1,1,"")</f>
        <v>1</v>
      </c>
      <c r="BD155" s="48">
        <v>0</v>
      </c>
      <c r="BE155" s="49">
        <v>0</v>
      </c>
      <c r="BF155" s="48">
        <v>0</v>
      </c>
      <c r="BG155" s="49">
        <v>0</v>
      </c>
      <c r="BH155" s="48">
        <v>0</v>
      </c>
      <c r="BI155" s="49">
        <v>0</v>
      </c>
      <c r="BJ155" s="48">
        <v>27</v>
      </c>
      <c r="BK155" s="49">
        <v>100</v>
      </c>
      <c r="BL155" s="48">
        <v>27</v>
      </c>
    </row>
    <row r="156" spans="1:64" ht="15">
      <c r="A156" s="64" t="s">
        <v>238</v>
      </c>
      <c r="B156" s="64" t="s">
        <v>238</v>
      </c>
      <c r="C156" s="65" t="s">
        <v>2040</v>
      </c>
      <c r="D156" s="66">
        <v>10</v>
      </c>
      <c r="E156" s="67" t="s">
        <v>136</v>
      </c>
      <c r="F156" s="68">
        <v>12</v>
      </c>
      <c r="G156" s="65"/>
      <c r="H156" s="69"/>
      <c r="I156" s="70"/>
      <c r="J156" s="70"/>
      <c r="K156" s="34" t="s">
        <v>65</v>
      </c>
      <c r="L156" s="77">
        <v>156</v>
      </c>
      <c r="M156" s="77"/>
      <c r="N156" s="72"/>
      <c r="O156" s="79" t="s">
        <v>176</v>
      </c>
      <c r="P156" s="81">
        <v>43479.318344907406</v>
      </c>
      <c r="Q156" s="79" t="s">
        <v>387</v>
      </c>
      <c r="R156" s="82" t="s">
        <v>522</v>
      </c>
      <c r="S156" s="79" t="s">
        <v>541</v>
      </c>
      <c r="T156" s="79"/>
      <c r="U156" s="79"/>
      <c r="V156" s="82" t="s">
        <v>612</v>
      </c>
      <c r="W156" s="81">
        <v>43479.318344907406</v>
      </c>
      <c r="X156" s="82" t="s">
        <v>755</v>
      </c>
      <c r="Y156" s="79"/>
      <c r="Z156" s="79"/>
      <c r="AA156" s="85" t="s">
        <v>910</v>
      </c>
      <c r="AB156" s="79"/>
      <c r="AC156" s="79" t="b">
        <v>0</v>
      </c>
      <c r="AD156" s="79">
        <v>0</v>
      </c>
      <c r="AE156" s="85" t="s">
        <v>924</v>
      </c>
      <c r="AF156" s="79" t="b">
        <v>0</v>
      </c>
      <c r="AG156" s="79" t="s">
        <v>926</v>
      </c>
      <c r="AH156" s="79"/>
      <c r="AI156" s="85" t="s">
        <v>924</v>
      </c>
      <c r="AJ156" s="79" t="b">
        <v>0</v>
      </c>
      <c r="AK156" s="79">
        <v>0</v>
      </c>
      <c r="AL156" s="85" t="s">
        <v>924</v>
      </c>
      <c r="AM156" s="79" t="s">
        <v>936</v>
      </c>
      <c r="AN156" s="79" t="b">
        <v>0</v>
      </c>
      <c r="AO156" s="85" t="s">
        <v>910</v>
      </c>
      <c r="AP156" s="79" t="s">
        <v>176</v>
      </c>
      <c r="AQ156" s="79">
        <v>0</v>
      </c>
      <c r="AR156" s="79">
        <v>0</v>
      </c>
      <c r="AS156" s="79"/>
      <c r="AT156" s="79"/>
      <c r="AU156" s="79"/>
      <c r="AV156" s="79"/>
      <c r="AW156" s="79"/>
      <c r="AX156" s="79"/>
      <c r="AY156" s="79"/>
      <c r="AZ156" s="79"/>
      <c r="BA156">
        <v>99</v>
      </c>
      <c r="BB156" s="78" t="str">
        <f>REPLACE(INDEX(GroupVertices[Group],MATCH(Edges[[#This Row],[Vertex 1]],GroupVertices[Vertex],0)),1,1,"")</f>
        <v>1</v>
      </c>
      <c r="BC156" s="78" t="str">
        <f>REPLACE(INDEX(GroupVertices[Group],MATCH(Edges[[#This Row],[Vertex 2]],GroupVertices[Vertex],0)),1,1,"")</f>
        <v>1</v>
      </c>
      <c r="BD156" s="48">
        <v>0</v>
      </c>
      <c r="BE156" s="49">
        <v>0</v>
      </c>
      <c r="BF156" s="48">
        <v>0</v>
      </c>
      <c r="BG156" s="49">
        <v>0</v>
      </c>
      <c r="BH156" s="48">
        <v>0</v>
      </c>
      <c r="BI156" s="49">
        <v>0</v>
      </c>
      <c r="BJ156" s="48">
        <v>33</v>
      </c>
      <c r="BK156" s="49">
        <v>100</v>
      </c>
      <c r="BL156" s="48">
        <v>33</v>
      </c>
    </row>
    <row r="157" spans="1:64" ht="15">
      <c r="A157" s="64" t="s">
        <v>238</v>
      </c>
      <c r="B157" s="64" t="s">
        <v>238</v>
      </c>
      <c r="C157" s="65" t="s">
        <v>2040</v>
      </c>
      <c r="D157" s="66">
        <v>10</v>
      </c>
      <c r="E157" s="67" t="s">
        <v>136</v>
      </c>
      <c r="F157" s="68">
        <v>12</v>
      </c>
      <c r="G157" s="65"/>
      <c r="H157" s="69"/>
      <c r="I157" s="70"/>
      <c r="J157" s="70"/>
      <c r="K157" s="34" t="s">
        <v>65</v>
      </c>
      <c r="L157" s="77">
        <v>157</v>
      </c>
      <c r="M157" s="77"/>
      <c r="N157" s="72"/>
      <c r="O157" s="79" t="s">
        <v>176</v>
      </c>
      <c r="P157" s="81">
        <v>43479.512974537036</v>
      </c>
      <c r="Q157" s="79" t="s">
        <v>388</v>
      </c>
      <c r="R157" s="82" t="s">
        <v>523</v>
      </c>
      <c r="S157" s="79" t="s">
        <v>541</v>
      </c>
      <c r="T157" s="79"/>
      <c r="U157" s="79"/>
      <c r="V157" s="82" t="s">
        <v>612</v>
      </c>
      <c r="W157" s="81">
        <v>43479.512974537036</v>
      </c>
      <c r="X157" s="82" t="s">
        <v>756</v>
      </c>
      <c r="Y157" s="79"/>
      <c r="Z157" s="79"/>
      <c r="AA157" s="85" t="s">
        <v>911</v>
      </c>
      <c r="AB157" s="79"/>
      <c r="AC157" s="79" t="b">
        <v>0</v>
      </c>
      <c r="AD157" s="79">
        <v>0</v>
      </c>
      <c r="AE157" s="85" t="s">
        <v>924</v>
      </c>
      <c r="AF157" s="79" t="b">
        <v>0</v>
      </c>
      <c r="AG157" s="79" t="s">
        <v>926</v>
      </c>
      <c r="AH157" s="79"/>
      <c r="AI157" s="85" t="s">
        <v>924</v>
      </c>
      <c r="AJ157" s="79" t="b">
        <v>0</v>
      </c>
      <c r="AK157" s="79">
        <v>0</v>
      </c>
      <c r="AL157" s="85" t="s">
        <v>924</v>
      </c>
      <c r="AM157" s="79" t="s">
        <v>936</v>
      </c>
      <c r="AN157" s="79" t="b">
        <v>0</v>
      </c>
      <c r="AO157" s="85" t="s">
        <v>911</v>
      </c>
      <c r="AP157" s="79" t="s">
        <v>176</v>
      </c>
      <c r="AQ157" s="79">
        <v>0</v>
      </c>
      <c r="AR157" s="79">
        <v>0</v>
      </c>
      <c r="AS157" s="79"/>
      <c r="AT157" s="79"/>
      <c r="AU157" s="79"/>
      <c r="AV157" s="79"/>
      <c r="AW157" s="79"/>
      <c r="AX157" s="79"/>
      <c r="AY157" s="79"/>
      <c r="AZ157" s="79"/>
      <c r="BA157">
        <v>99</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36</v>
      </c>
      <c r="BK157" s="49">
        <v>100</v>
      </c>
      <c r="BL157" s="48">
        <v>36</v>
      </c>
    </row>
    <row r="158" spans="1:64" ht="15">
      <c r="A158" s="64" t="s">
        <v>238</v>
      </c>
      <c r="B158" s="64" t="s">
        <v>238</v>
      </c>
      <c r="C158" s="65" t="s">
        <v>2040</v>
      </c>
      <c r="D158" s="66">
        <v>10</v>
      </c>
      <c r="E158" s="67" t="s">
        <v>136</v>
      </c>
      <c r="F158" s="68">
        <v>12</v>
      </c>
      <c r="G158" s="65"/>
      <c r="H158" s="69"/>
      <c r="I158" s="70"/>
      <c r="J158" s="70"/>
      <c r="K158" s="34" t="s">
        <v>65</v>
      </c>
      <c r="L158" s="77">
        <v>158</v>
      </c>
      <c r="M158" s="77"/>
      <c r="N158" s="72"/>
      <c r="O158" s="79" t="s">
        <v>176</v>
      </c>
      <c r="P158" s="81">
        <v>43481.76349537037</v>
      </c>
      <c r="Q158" s="79" t="s">
        <v>389</v>
      </c>
      <c r="R158" s="82" t="s">
        <v>524</v>
      </c>
      <c r="S158" s="79" t="s">
        <v>541</v>
      </c>
      <c r="T158" s="79"/>
      <c r="U158" s="79"/>
      <c r="V158" s="82" t="s">
        <v>612</v>
      </c>
      <c r="W158" s="81">
        <v>43481.76349537037</v>
      </c>
      <c r="X158" s="82" t="s">
        <v>757</v>
      </c>
      <c r="Y158" s="79"/>
      <c r="Z158" s="79"/>
      <c r="AA158" s="85" t="s">
        <v>912</v>
      </c>
      <c r="AB158" s="79"/>
      <c r="AC158" s="79" t="b">
        <v>0</v>
      </c>
      <c r="AD158" s="79">
        <v>0</v>
      </c>
      <c r="AE158" s="85" t="s">
        <v>924</v>
      </c>
      <c r="AF158" s="79" t="b">
        <v>0</v>
      </c>
      <c r="AG158" s="79" t="s">
        <v>926</v>
      </c>
      <c r="AH158" s="79"/>
      <c r="AI158" s="85" t="s">
        <v>924</v>
      </c>
      <c r="AJ158" s="79" t="b">
        <v>0</v>
      </c>
      <c r="AK158" s="79">
        <v>0</v>
      </c>
      <c r="AL158" s="85" t="s">
        <v>924</v>
      </c>
      <c r="AM158" s="79" t="s">
        <v>936</v>
      </c>
      <c r="AN158" s="79" t="b">
        <v>0</v>
      </c>
      <c r="AO158" s="85" t="s">
        <v>912</v>
      </c>
      <c r="AP158" s="79" t="s">
        <v>176</v>
      </c>
      <c r="AQ158" s="79">
        <v>0</v>
      </c>
      <c r="AR158" s="79">
        <v>0</v>
      </c>
      <c r="AS158" s="79"/>
      <c r="AT158" s="79"/>
      <c r="AU158" s="79"/>
      <c r="AV158" s="79"/>
      <c r="AW158" s="79"/>
      <c r="AX158" s="79"/>
      <c r="AY158" s="79"/>
      <c r="AZ158" s="79"/>
      <c r="BA158">
        <v>99</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32</v>
      </c>
      <c r="BK158" s="49">
        <v>100</v>
      </c>
      <c r="BL158" s="48">
        <v>32</v>
      </c>
    </row>
    <row r="159" spans="1:64" ht="15">
      <c r="A159" s="64" t="s">
        <v>238</v>
      </c>
      <c r="B159" s="64" t="s">
        <v>238</v>
      </c>
      <c r="C159" s="65" t="s">
        <v>2040</v>
      </c>
      <c r="D159" s="66">
        <v>10</v>
      </c>
      <c r="E159" s="67" t="s">
        <v>136</v>
      </c>
      <c r="F159" s="68">
        <v>12</v>
      </c>
      <c r="G159" s="65"/>
      <c r="H159" s="69"/>
      <c r="I159" s="70"/>
      <c r="J159" s="70"/>
      <c r="K159" s="34" t="s">
        <v>65</v>
      </c>
      <c r="L159" s="77">
        <v>159</v>
      </c>
      <c r="M159" s="77"/>
      <c r="N159" s="72"/>
      <c r="O159" s="79" t="s">
        <v>176</v>
      </c>
      <c r="P159" s="81">
        <v>43482.30159722222</v>
      </c>
      <c r="Q159" s="79" t="s">
        <v>390</v>
      </c>
      <c r="R159" s="82" t="s">
        <v>525</v>
      </c>
      <c r="S159" s="79" t="s">
        <v>541</v>
      </c>
      <c r="T159" s="79"/>
      <c r="U159" s="79"/>
      <c r="V159" s="82" t="s">
        <v>612</v>
      </c>
      <c r="W159" s="81">
        <v>43482.30159722222</v>
      </c>
      <c r="X159" s="82" t="s">
        <v>758</v>
      </c>
      <c r="Y159" s="79"/>
      <c r="Z159" s="79"/>
      <c r="AA159" s="85" t="s">
        <v>913</v>
      </c>
      <c r="AB159" s="79"/>
      <c r="AC159" s="79" t="b">
        <v>0</v>
      </c>
      <c r="AD159" s="79">
        <v>0</v>
      </c>
      <c r="AE159" s="85" t="s">
        <v>924</v>
      </c>
      <c r="AF159" s="79" t="b">
        <v>0</v>
      </c>
      <c r="AG159" s="79" t="s">
        <v>926</v>
      </c>
      <c r="AH159" s="79"/>
      <c r="AI159" s="85" t="s">
        <v>924</v>
      </c>
      <c r="AJ159" s="79" t="b">
        <v>0</v>
      </c>
      <c r="AK159" s="79">
        <v>0</v>
      </c>
      <c r="AL159" s="85" t="s">
        <v>924</v>
      </c>
      <c r="AM159" s="79" t="s">
        <v>936</v>
      </c>
      <c r="AN159" s="79" t="b">
        <v>0</v>
      </c>
      <c r="AO159" s="85" t="s">
        <v>913</v>
      </c>
      <c r="AP159" s="79" t="s">
        <v>176</v>
      </c>
      <c r="AQ159" s="79">
        <v>0</v>
      </c>
      <c r="AR159" s="79">
        <v>0</v>
      </c>
      <c r="AS159" s="79"/>
      <c r="AT159" s="79"/>
      <c r="AU159" s="79"/>
      <c r="AV159" s="79"/>
      <c r="AW159" s="79"/>
      <c r="AX159" s="79"/>
      <c r="AY159" s="79"/>
      <c r="AZ159" s="79"/>
      <c r="BA159">
        <v>99</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30</v>
      </c>
      <c r="BK159" s="49">
        <v>100</v>
      </c>
      <c r="BL159" s="48">
        <v>30</v>
      </c>
    </row>
    <row r="160" spans="1:64" ht="15">
      <c r="A160" s="64" t="s">
        <v>238</v>
      </c>
      <c r="B160" s="64" t="s">
        <v>238</v>
      </c>
      <c r="C160" s="65" t="s">
        <v>2040</v>
      </c>
      <c r="D160" s="66">
        <v>10</v>
      </c>
      <c r="E160" s="67" t="s">
        <v>136</v>
      </c>
      <c r="F160" s="68">
        <v>12</v>
      </c>
      <c r="G160" s="65"/>
      <c r="H160" s="69"/>
      <c r="I160" s="70"/>
      <c r="J160" s="70"/>
      <c r="K160" s="34" t="s">
        <v>65</v>
      </c>
      <c r="L160" s="77">
        <v>160</v>
      </c>
      <c r="M160" s="77"/>
      <c r="N160" s="72"/>
      <c r="O160" s="79" t="s">
        <v>176</v>
      </c>
      <c r="P160" s="81">
        <v>43482.398981481485</v>
      </c>
      <c r="Q160" s="79" t="s">
        <v>391</v>
      </c>
      <c r="R160" s="82" t="s">
        <v>526</v>
      </c>
      <c r="S160" s="79" t="s">
        <v>541</v>
      </c>
      <c r="T160" s="79"/>
      <c r="U160" s="79"/>
      <c r="V160" s="82" t="s">
        <v>612</v>
      </c>
      <c r="W160" s="81">
        <v>43482.398981481485</v>
      </c>
      <c r="X160" s="82" t="s">
        <v>759</v>
      </c>
      <c r="Y160" s="79"/>
      <c r="Z160" s="79"/>
      <c r="AA160" s="85" t="s">
        <v>914</v>
      </c>
      <c r="AB160" s="79"/>
      <c r="AC160" s="79" t="b">
        <v>0</v>
      </c>
      <c r="AD160" s="79">
        <v>0</v>
      </c>
      <c r="AE160" s="85" t="s">
        <v>924</v>
      </c>
      <c r="AF160" s="79" t="b">
        <v>0</v>
      </c>
      <c r="AG160" s="79" t="s">
        <v>926</v>
      </c>
      <c r="AH160" s="79"/>
      <c r="AI160" s="85" t="s">
        <v>924</v>
      </c>
      <c r="AJ160" s="79" t="b">
        <v>0</v>
      </c>
      <c r="AK160" s="79">
        <v>0</v>
      </c>
      <c r="AL160" s="85" t="s">
        <v>924</v>
      </c>
      <c r="AM160" s="79" t="s">
        <v>936</v>
      </c>
      <c r="AN160" s="79" t="b">
        <v>0</v>
      </c>
      <c r="AO160" s="85" t="s">
        <v>914</v>
      </c>
      <c r="AP160" s="79" t="s">
        <v>176</v>
      </c>
      <c r="AQ160" s="79">
        <v>0</v>
      </c>
      <c r="AR160" s="79">
        <v>0</v>
      </c>
      <c r="AS160" s="79"/>
      <c r="AT160" s="79"/>
      <c r="AU160" s="79"/>
      <c r="AV160" s="79"/>
      <c r="AW160" s="79"/>
      <c r="AX160" s="79"/>
      <c r="AY160" s="79"/>
      <c r="AZ160" s="79"/>
      <c r="BA160">
        <v>99</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30</v>
      </c>
      <c r="BK160" s="49">
        <v>100</v>
      </c>
      <c r="BL160" s="48">
        <v>30</v>
      </c>
    </row>
    <row r="161" spans="1:64" ht="15">
      <c r="A161" s="64" t="s">
        <v>238</v>
      </c>
      <c r="B161" s="64" t="s">
        <v>238</v>
      </c>
      <c r="C161" s="65" t="s">
        <v>2040</v>
      </c>
      <c r="D161" s="66">
        <v>10</v>
      </c>
      <c r="E161" s="67" t="s">
        <v>136</v>
      </c>
      <c r="F161" s="68">
        <v>12</v>
      </c>
      <c r="G161" s="65"/>
      <c r="H161" s="69"/>
      <c r="I161" s="70"/>
      <c r="J161" s="70"/>
      <c r="K161" s="34" t="s">
        <v>65</v>
      </c>
      <c r="L161" s="77">
        <v>161</v>
      </c>
      <c r="M161" s="77"/>
      <c r="N161" s="72"/>
      <c r="O161" s="79" t="s">
        <v>176</v>
      </c>
      <c r="P161" s="81">
        <v>43483.312372685185</v>
      </c>
      <c r="Q161" s="79" t="s">
        <v>392</v>
      </c>
      <c r="R161" s="82" t="s">
        <v>527</v>
      </c>
      <c r="S161" s="79" t="s">
        <v>541</v>
      </c>
      <c r="T161" s="79"/>
      <c r="U161" s="79"/>
      <c r="V161" s="82" t="s">
        <v>612</v>
      </c>
      <c r="W161" s="81">
        <v>43483.312372685185</v>
      </c>
      <c r="X161" s="82" t="s">
        <v>760</v>
      </c>
      <c r="Y161" s="79"/>
      <c r="Z161" s="79"/>
      <c r="AA161" s="85" t="s">
        <v>915</v>
      </c>
      <c r="AB161" s="79"/>
      <c r="AC161" s="79" t="b">
        <v>0</v>
      </c>
      <c r="AD161" s="79">
        <v>0</v>
      </c>
      <c r="AE161" s="85" t="s">
        <v>924</v>
      </c>
      <c r="AF161" s="79" t="b">
        <v>0</v>
      </c>
      <c r="AG161" s="79" t="s">
        <v>926</v>
      </c>
      <c r="AH161" s="79"/>
      <c r="AI161" s="85" t="s">
        <v>924</v>
      </c>
      <c r="AJ161" s="79" t="b">
        <v>0</v>
      </c>
      <c r="AK161" s="79">
        <v>0</v>
      </c>
      <c r="AL161" s="85" t="s">
        <v>924</v>
      </c>
      <c r="AM161" s="79" t="s">
        <v>936</v>
      </c>
      <c r="AN161" s="79" t="b">
        <v>0</v>
      </c>
      <c r="AO161" s="85" t="s">
        <v>915</v>
      </c>
      <c r="AP161" s="79" t="s">
        <v>176</v>
      </c>
      <c r="AQ161" s="79">
        <v>0</v>
      </c>
      <c r="AR161" s="79">
        <v>0</v>
      </c>
      <c r="AS161" s="79"/>
      <c r="AT161" s="79"/>
      <c r="AU161" s="79"/>
      <c r="AV161" s="79"/>
      <c r="AW161" s="79"/>
      <c r="AX161" s="79"/>
      <c r="AY161" s="79"/>
      <c r="AZ161" s="79"/>
      <c r="BA161">
        <v>99</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32</v>
      </c>
      <c r="BK161" s="49">
        <v>100</v>
      </c>
      <c r="BL161" s="48">
        <v>32</v>
      </c>
    </row>
    <row r="162" spans="1:64" ht="15">
      <c r="A162" s="64" t="s">
        <v>238</v>
      </c>
      <c r="B162" s="64" t="s">
        <v>238</v>
      </c>
      <c r="C162" s="65" t="s">
        <v>2040</v>
      </c>
      <c r="D162" s="66">
        <v>10</v>
      </c>
      <c r="E162" s="67" t="s">
        <v>136</v>
      </c>
      <c r="F162" s="68">
        <v>12</v>
      </c>
      <c r="G162" s="65"/>
      <c r="H162" s="69"/>
      <c r="I162" s="70"/>
      <c r="J162" s="70"/>
      <c r="K162" s="34" t="s">
        <v>65</v>
      </c>
      <c r="L162" s="77">
        <v>162</v>
      </c>
      <c r="M162" s="77"/>
      <c r="N162" s="72"/>
      <c r="O162" s="79" t="s">
        <v>176</v>
      </c>
      <c r="P162" s="81">
        <v>43483.443923611114</v>
      </c>
      <c r="Q162" s="79" t="s">
        <v>393</v>
      </c>
      <c r="R162" s="82" t="s">
        <v>528</v>
      </c>
      <c r="S162" s="79" t="s">
        <v>541</v>
      </c>
      <c r="T162" s="79"/>
      <c r="U162" s="79"/>
      <c r="V162" s="82" t="s">
        <v>612</v>
      </c>
      <c r="W162" s="81">
        <v>43483.443923611114</v>
      </c>
      <c r="X162" s="82" t="s">
        <v>761</v>
      </c>
      <c r="Y162" s="79"/>
      <c r="Z162" s="79"/>
      <c r="AA162" s="85" t="s">
        <v>916</v>
      </c>
      <c r="AB162" s="79"/>
      <c r="AC162" s="79" t="b">
        <v>0</v>
      </c>
      <c r="AD162" s="79">
        <v>0</v>
      </c>
      <c r="AE162" s="85" t="s">
        <v>924</v>
      </c>
      <c r="AF162" s="79" t="b">
        <v>0</v>
      </c>
      <c r="AG162" s="79" t="s">
        <v>926</v>
      </c>
      <c r="AH162" s="79"/>
      <c r="AI162" s="85" t="s">
        <v>924</v>
      </c>
      <c r="AJ162" s="79" t="b">
        <v>0</v>
      </c>
      <c r="AK162" s="79">
        <v>0</v>
      </c>
      <c r="AL162" s="85" t="s">
        <v>924</v>
      </c>
      <c r="AM162" s="79" t="s">
        <v>936</v>
      </c>
      <c r="AN162" s="79" t="b">
        <v>0</v>
      </c>
      <c r="AO162" s="85" t="s">
        <v>916</v>
      </c>
      <c r="AP162" s="79" t="s">
        <v>176</v>
      </c>
      <c r="AQ162" s="79">
        <v>0</v>
      </c>
      <c r="AR162" s="79">
        <v>0</v>
      </c>
      <c r="AS162" s="79"/>
      <c r="AT162" s="79"/>
      <c r="AU162" s="79"/>
      <c r="AV162" s="79"/>
      <c r="AW162" s="79"/>
      <c r="AX162" s="79"/>
      <c r="AY162" s="79"/>
      <c r="AZ162" s="79"/>
      <c r="BA162">
        <v>99</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26</v>
      </c>
      <c r="BK162" s="49">
        <v>100</v>
      </c>
      <c r="BL162" s="48">
        <v>26</v>
      </c>
    </row>
    <row r="163" spans="1:64" ht="15">
      <c r="A163" s="64" t="s">
        <v>238</v>
      </c>
      <c r="B163" s="64" t="s">
        <v>238</v>
      </c>
      <c r="C163" s="65" t="s">
        <v>2040</v>
      </c>
      <c r="D163" s="66">
        <v>10</v>
      </c>
      <c r="E163" s="67" t="s">
        <v>136</v>
      </c>
      <c r="F163" s="68">
        <v>12</v>
      </c>
      <c r="G163" s="65"/>
      <c r="H163" s="69"/>
      <c r="I163" s="70"/>
      <c r="J163" s="70"/>
      <c r="K163" s="34" t="s">
        <v>65</v>
      </c>
      <c r="L163" s="77">
        <v>163</v>
      </c>
      <c r="M163" s="77"/>
      <c r="N163" s="72"/>
      <c r="O163" s="79" t="s">
        <v>176</v>
      </c>
      <c r="P163" s="81">
        <v>43483.68760416667</v>
      </c>
      <c r="Q163" s="79" t="s">
        <v>394</v>
      </c>
      <c r="R163" s="82" t="s">
        <v>529</v>
      </c>
      <c r="S163" s="79" t="s">
        <v>541</v>
      </c>
      <c r="T163" s="79" t="s">
        <v>567</v>
      </c>
      <c r="U163" s="79"/>
      <c r="V163" s="82" t="s">
        <v>612</v>
      </c>
      <c r="W163" s="81">
        <v>43483.68760416667</v>
      </c>
      <c r="X163" s="82" t="s">
        <v>762</v>
      </c>
      <c r="Y163" s="79"/>
      <c r="Z163" s="79"/>
      <c r="AA163" s="85" t="s">
        <v>917</v>
      </c>
      <c r="AB163" s="79"/>
      <c r="AC163" s="79" t="b">
        <v>0</v>
      </c>
      <c r="AD163" s="79">
        <v>0</v>
      </c>
      <c r="AE163" s="85" t="s">
        <v>924</v>
      </c>
      <c r="AF163" s="79" t="b">
        <v>0</v>
      </c>
      <c r="AG163" s="79" t="s">
        <v>926</v>
      </c>
      <c r="AH163" s="79"/>
      <c r="AI163" s="85" t="s">
        <v>924</v>
      </c>
      <c r="AJ163" s="79" t="b">
        <v>0</v>
      </c>
      <c r="AK163" s="79">
        <v>0</v>
      </c>
      <c r="AL163" s="85" t="s">
        <v>924</v>
      </c>
      <c r="AM163" s="79" t="s">
        <v>936</v>
      </c>
      <c r="AN163" s="79" t="b">
        <v>0</v>
      </c>
      <c r="AO163" s="85" t="s">
        <v>917</v>
      </c>
      <c r="AP163" s="79" t="s">
        <v>176</v>
      </c>
      <c r="AQ163" s="79">
        <v>0</v>
      </c>
      <c r="AR163" s="79">
        <v>0</v>
      </c>
      <c r="AS163" s="79"/>
      <c r="AT163" s="79"/>
      <c r="AU163" s="79"/>
      <c r="AV163" s="79"/>
      <c r="AW163" s="79"/>
      <c r="AX163" s="79"/>
      <c r="AY163" s="79"/>
      <c r="AZ163" s="79"/>
      <c r="BA163">
        <v>99</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29</v>
      </c>
      <c r="BK163" s="49">
        <v>100</v>
      </c>
      <c r="BL163" s="48">
        <v>29</v>
      </c>
    </row>
    <row r="164" spans="1:64" ht="15">
      <c r="A164" s="64" t="s">
        <v>238</v>
      </c>
      <c r="B164" s="64" t="s">
        <v>238</v>
      </c>
      <c r="C164" s="65" t="s">
        <v>2040</v>
      </c>
      <c r="D164" s="66">
        <v>10</v>
      </c>
      <c r="E164" s="67" t="s">
        <v>136</v>
      </c>
      <c r="F164" s="68">
        <v>12</v>
      </c>
      <c r="G164" s="65"/>
      <c r="H164" s="69"/>
      <c r="I164" s="70"/>
      <c r="J164" s="70"/>
      <c r="K164" s="34" t="s">
        <v>65</v>
      </c>
      <c r="L164" s="77">
        <v>164</v>
      </c>
      <c r="M164" s="77"/>
      <c r="N164" s="72"/>
      <c r="O164" s="79" t="s">
        <v>176</v>
      </c>
      <c r="P164" s="81">
        <v>43487.21271990741</v>
      </c>
      <c r="Q164" s="79" t="s">
        <v>395</v>
      </c>
      <c r="R164" s="82" t="s">
        <v>530</v>
      </c>
      <c r="S164" s="79" t="s">
        <v>541</v>
      </c>
      <c r="T164" s="79"/>
      <c r="U164" s="79"/>
      <c r="V164" s="82" t="s">
        <v>612</v>
      </c>
      <c r="W164" s="81">
        <v>43487.21271990741</v>
      </c>
      <c r="X164" s="82" t="s">
        <v>763</v>
      </c>
      <c r="Y164" s="79"/>
      <c r="Z164" s="79"/>
      <c r="AA164" s="85" t="s">
        <v>918</v>
      </c>
      <c r="AB164" s="79"/>
      <c r="AC164" s="79" t="b">
        <v>0</v>
      </c>
      <c r="AD164" s="79">
        <v>0</v>
      </c>
      <c r="AE164" s="85" t="s">
        <v>924</v>
      </c>
      <c r="AF164" s="79" t="b">
        <v>0</v>
      </c>
      <c r="AG164" s="79" t="s">
        <v>926</v>
      </c>
      <c r="AH164" s="79"/>
      <c r="AI164" s="85" t="s">
        <v>924</v>
      </c>
      <c r="AJ164" s="79" t="b">
        <v>0</v>
      </c>
      <c r="AK164" s="79">
        <v>0</v>
      </c>
      <c r="AL164" s="85" t="s">
        <v>924</v>
      </c>
      <c r="AM164" s="79" t="s">
        <v>936</v>
      </c>
      <c r="AN164" s="79" t="b">
        <v>0</v>
      </c>
      <c r="AO164" s="85" t="s">
        <v>918</v>
      </c>
      <c r="AP164" s="79" t="s">
        <v>176</v>
      </c>
      <c r="AQ164" s="79">
        <v>0</v>
      </c>
      <c r="AR164" s="79">
        <v>0</v>
      </c>
      <c r="AS164" s="79"/>
      <c r="AT164" s="79"/>
      <c r="AU164" s="79"/>
      <c r="AV164" s="79"/>
      <c r="AW164" s="79"/>
      <c r="AX164" s="79"/>
      <c r="AY164" s="79"/>
      <c r="AZ164" s="79"/>
      <c r="BA164">
        <v>99</v>
      </c>
      <c r="BB164" s="78" t="str">
        <f>REPLACE(INDEX(GroupVertices[Group],MATCH(Edges[[#This Row],[Vertex 1]],GroupVertices[Vertex],0)),1,1,"")</f>
        <v>1</v>
      </c>
      <c r="BC164" s="78" t="str">
        <f>REPLACE(INDEX(GroupVertices[Group],MATCH(Edges[[#This Row],[Vertex 2]],GroupVertices[Vertex],0)),1,1,"")</f>
        <v>1</v>
      </c>
      <c r="BD164" s="48">
        <v>0</v>
      </c>
      <c r="BE164" s="49">
        <v>0</v>
      </c>
      <c r="BF164" s="48">
        <v>0</v>
      </c>
      <c r="BG164" s="49">
        <v>0</v>
      </c>
      <c r="BH164" s="48">
        <v>0</v>
      </c>
      <c r="BI164" s="49">
        <v>0</v>
      </c>
      <c r="BJ164" s="48">
        <v>26</v>
      </c>
      <c r="BK164" s="49">
        <v>100</v>
      </c>
      <c r="BL164" s="48">
        <v>26</v>
      </c>
    </row>
    <row r="165" spans="1:64" ht="15">
      <c r="A165" s="64" t="s">
        <v>238</v>
      </c>
      <c r="B165" s="64" t="s">
        <v>238</v>
      </c>
      <c r="C165" s="65" t="s">
        <v>2040</v>
      </c>
      <c r="D165" s="66">
        <v>10</v>
      </c>
      <c r="E165" s="67" t="s">
        <v>136</v>
      </c>
      <c r="F165" s="68">
        <v>12</v>
      </c>
      <c r="G165" s="65"/>
      <c r="H165" s="69"/>
      <c r="I165" s="70"/>
      <c r="J165" s="70"/>
      <c r="K165" s="34" t="s">
        <v>65</v>
      </c>
      <c r="L165" s="77">
        <v>165</v>
      </c>
      <c r="M165" s="77"/>
      <c r="N165" s="72"/>
      <c r="O165" s="79" t="s">
        <v>176</v>
      </c>
      <c r="P165" s="81">
        <v>43487.320289351854</v>
      </c>
      <c r="Q165" s="79" t="s">
        <v>396</v>
      </c>
      <c r="R165" s="82" t="s">
        <v>531</v>
      </c>
      <c r="S165" s="79" t="s">
        <v>541</v>
      </c>
      <c r="T165" s="79" t="s">
        <v>568</v>
      </c>
      <c r="U165" s="79"/>
      <c r="V165" s="82" t="s">
        <v>612</v>
      </c>
      <c r="W165" s="81">
        <v>43487.320289351854</v>
      </c>
      <c r="X165" s="82" t="s">
        <v>764</v>
      </c>
      <c r="Y165" s="79"/>
      <c r="Z165" s="79"/>
      <c r="AA165" s="85" t="s">
        <v>919</v>
      </c>
      <c r="AB165" s="79"/>
      <c r="AC165" s="79" t="b">
        <v>0</v>
      </c>
      <c r="AD165" s="79">
        <v>0</v>
      </c>
      <c r="AE165" s="85" t="s">
        <v>924</v>
      </c>
      <c r="AF165" s="79" t="b">
        <v>0</v>
      </c>
      <c r="AG165" s="79" t="s">
        <v>926</v>
      </c>
      <c r="AH165" s="79"/>
      <c r="AI165" s="85" t="s">
        <v>924</v>
      </c>
      <c r="AJ165" s="79" t="b">
        <v>0</v>
      </c>
      <c r="AK165" s="79">
        <v>0</v>
      </c>
      <c r="AL165" s="85" t="s">
        <v>924</v>
      </c>
      <c r="AM165" s="79" t="s">
        <v>936</v>
      </c>
      <c r="AN165" s="79" t="b">
        <v>0</v>
      </c>
      <c r="AO165" s="85" t="s">
        <v>919</v>
      </c>
      <c r="AP165" s="79" t="s">
        <v>176</v>
      </c>
      <c r="AQ165" s="79">
        <v>0</v>
      </c>
      <c r="AR165" s="79">
        <v>0</v>
      </c>
      <c r="AS165" s="79"/>
      <c r="AT165" s="79"/>
      <c r="AU165" s="79"/>
      <c r="AV165" s="79"/>
      <c r="AW165" s="79"/>
      <c r="AX165" s="79"/>
      <c r="AY165" s="79"/>
      <c r="AZ165" s="79"/>
      <c r="BA165">
        <v>99</v>
      </c>
      <c r="BB165" s="78" t="str">
        <f>REPLACE(INDEX(GroupVertices[Group],MATCH(Edges[[#This Row],[Vertex 1]],GroupVertices[Vertex],0)),1,1,"")</f>
        <v>1</v>
      </c>
      <c r="BC165" s="78" t="str">
        <f>REPLACE(INDEX(GroupVertices[Group],MATCH(Edges[[#This Row],[Vertex 2]],GroupVertices[Vertex],0)),1,1,"")</f>
        <v>1</v>
      </c>
      <c r="BD165" s="48">
        <v>0</v>
      </c>
      <c r="BE165" s="49">
        <v>0</v>
      </c>
      <c r="BF165" s="48">
        <v>0</v>
      </c>
      <c r="BG165" s="49">
        <v>0</v>
      </c>
      <c r="BH165" s="48">
        <v>0</v>
      </c>
      <c r="BI165" s="49">
        <v>0</v>
      </c>
      <c r="BJ165" s="48">
        <v>29</v>
      </c>
      <c r="BK165" s="49">
        <v>100</v>
      </c>
      <c r="BL165" s="48">
        <v>29</v>
      </c>
    </row>
    <row r="166" spans="1:64" ht="15">
      <c r="A166" s="64" t="s">
        <v>238</v>
      </c>
      <c r="B166" s="64" t="s">
        <v>238</v>
      </c>
      <c r="C166" s="65" t="s">
        <v>2040</v>
      </c>
      <c r="D166" s="66">
        <v>10</v>
      </c>
      <c r="E166" s="67" t="s">
        <v>136</v>
      </c>
      <c r="F166" s="68">
        <v>12</v>
      </c>
      <c r="G166" s="65"/>
      <c r="H166" s="69"/>
      <c r="I166" s="70"/>
      <c r="J166" s="70"/>
      <c r="K166" s="34" t="s">
        <v>65</v>
      </c>
      <c r="L166" s="77">
        <v>166</v>
      </c>
      <c r="M166" s="77"/>
      <c r="N166" s="72"/>
      <c r="O166" s="79" t="s">
        <v>176</v>
      </c>
      <c r="P166" s="81">
        <v>43487.44542824074</v>
      </c>
      <c r="Q166" s="79" t="s">
        <v>397</v>
      </c>
      <c r="R166" s="82" t="s">
        <v>532</v>
      </c>
      <c r="S166" s="79" t="s">
        <v>541</v>
      </c>
      <c r="T166" s="79"/>
      <c r="U166" s="79"/>
      <c r="V166" s="82" t="s">
        <v>612</v>
      </c>
      <c r="W166" s="81">
        <v>43487.44542824074</v>
      </c>
      <c r="X166" s="82" t="s">
        <v>765</v>
      </c>
      <c r="Y166" s="79"/>
      <c r="Z166" s="79"/>
      <c r="AA166" s="85" t="s">
        <v>920</v>
      </c>
      <c r="AB166" s="79"/>
      <c r="AC166" s="79" t="b">
        <v>0</v>
      </c>
      <c r="AD166" s="79">
        <v>0</v>
      </c>
      <c r="AE166" s="85" t="s">
        <v>924</v>
      </c>
      <c r="AF166" s="79" t="b">
        <v>0</v>
      </c>
      <c r="AG166" s="79" t="s">
        <v>926</v>
      </c>
      <c r="AH166" s="79"/>
      <c r="AI166" s="85" t="s">
        <v>924</v>
      </c>
      <c r="AJ166" s="79" t="b">
        <v>0</v>
      </c>
      <c r="AK166" s="79">
        <v>0</v>
      </c>
      <c r="AL166" s="85" t="s">
        <v>924</v>
      </c>
      <c r="AM166" s="79" t="s">
        <v>936</v>
      </c>
      <c r="AN166" s="79" t="b">
        <v>0</v>
      </c>
      <c r="AO166" s="85" t="s">
        <v>920</v>
      </c>
      <c r="AP166" s="79" t="s">
        <v>176</v>
      </c>
      <c r="AQ166" s="79">
        <v>0</v>
      </c>
      <c r="AR166" s="79">
        <v>0</v>
      </c>
      <c r="AS166" s="79"/>
      <c r="AT166" s="79"/>
      <c r="AU166" s="79"/>
      <c r="AV166" s="79"/>
      <c r="AW166" s="79"/>
      <c r="AX166" s="79"/>
      <c r="AY166" s="79"/>
      <c r="AZ166" s="79"/>
      <c r="BA166">
        <v>99</v>
      </c>
      <c r="BB166" s="78" t="str">
        <f>REPLACE(INDEX(GroupVertices[Group],MATCH(Edges[[#This Row],[Vertex 1]],GroupVertices[Vertex],0)),1,1,"")</f>
        <v>1</v>
      </c>
      <c r="BC166" s="78" t="str">
        <f>REPLACE(INDEX(GroupVertices[Group],MATCH(Edges[[#This Row],[Vertex 2]],GroupVertices[Vertex],0)),1,1,"")</f>
        <v>1</v>
      </c>
      <c r="BD166" s="48">
        <v>0</v>
      </c>
      <c r="BE166" s="49">
        <v>0</v>
      </c>
      <c r="BF166" s="48">
        <v>0</v>
      </c>
      <c r="BG166" s="49">
        <v>0</v>
      </c>
      <c r="BH166" s="48">
        <v>0</v>
      </c>
      <c r="BI166" s="49">
        <v>0</v>
      </c>
      <c r="BJ166" s="48">
        <v>29</v>
      </c>
      <c r="BK166" s="49">
        <v>100</v>
      </c>
      <c r="BL166" s="48">
        <v>29</v>
      </c>
    </row>
    <row r="167" spans="1:64" ht="15">
      <c r="A167" s="64" t="s">
        <v>238</v>
      </c>
      <c r="B167" s="64" t="s">
        <v>238</v>
      </c>
      <c r="C167" s="65" t="s">
        <v>2040</v>
      </c>
      <c r="D167" s="66">
        <v>10</v>
      </c>
      <c r="E167" s="67" t="s">
        <v>136</v>
      </c>
      <c r="F167" s="68">
        <v>12</v>
      </c>
      <c r="G167" s="65"/>
      <c r="H167" s="69"/>
      <c r="I167" s="70"/>
      <c r="J167" s="70"/>
      <c r="K167" s="34" t="s">
        <v>65</v>
      </c>
      <c r="L167" s="77">
        <v>167</v>
      </c>
      <c r="M167" s="77"/>
      <c r="N167" s="72"/>
      <c r="O167" s="79" t="s">
        <v>176</v>
      </c>
      <c r="P167" s="81">
        <v>43487.615798611114</v>
      </c>
      <c r="Q167" s="79" t="s">
        <v>398</v>
      </c>
      <c r="R167" s="82" t="s">
        <v>533</v>
      </c>
      <c r="S167" s="79" t="s">
        <v>541</v>
      </c>
      <c r="T167" s="79"/>
      <c r="U167" s="79"/>
      <c r="V167" s="82" t="s">
        <v>612</v>
      </c>
      <c r="W167" s="81">
        <v>43487.615798611114</v>
      </c>
      <c r="X167" s="82" t="s">
        <v>766</v>
      </c>
      <c r="Y167" s="79"/>
      <c r="Z167" s="79"/>
      <c r="AA167" s="85" t="s">
        <v>921</v>
      </c>
      <c r="AB167" s="79"/>
      <c r="AC167" s="79" t="b">
        <v>0</v>
      </c>
      <c r="AD167" s="79">
        <v>0</v>
      </c>
      <c r="AE167" s="85" t="s">
        <v>924</v>
      </c>
      <c r="AF167" s="79" t="b">
        <v>0</v>
      </c>
      <c r="AG167" s="79" t="s">
        <v>926</v>
      </c>
      <c r="AH167" s="79"/>
      <c r="AI167" s="85" t="s">
        <v>924</v>
      </c>
      <c r="AJ167" s="79" t="b">
        <v>0</v>
      </c>
      <c r="AK167" s="79">
        <v>0</v>
      </c>
      <c r="AL167" s="85" t="s">
        <v>924</v>
      </c>
      <c r="AM167" s="79" t="s">
        <v>936</v>
      </c>
      <c r="AN167" s="79" t="b">
        <v>0</v>
      </c>
      <c r="AO167" s="85" t="s">
        <v>921</v>
      </c>
      <c r="AP167" s="79" t="s">
        <v>176</v>
      </c>
      <c r="AQ167" s="79">
        <v>0</v>
      </c>
      <c r="AR167" s="79">
        <v>0</v>
      </c>
      <c r="AS167" s="79"/>
      <c r="AT167" s="79"/>
      <c r="AU167" s="79"/>
      <c r="AV167" s="79"/>
      <c r="AW167" s="79"/>
      <c r="AX167" s="79"/>
      <c r="AY167" s="79"/>
      <c r="AZ167" s="79"/>
      <c r="BA167">
        <v>99</v>
      </c>
      <c r="BB167" s="78" t="str">
        <f>REPLACE(INDEX(GroupVertices[Group],MATCH(Edges[[#This Row],[Vertex 1]],GroupVertices[Vertex],0)),1,1,"")</f>
        <v>1</v>
      </c>
      <c r="BC167" s="78" t="str">
        <f>REPLACE(INDEX(GroupVertices[Group],MATCH(Edges[[#This Row],[Vertex 2]],GroupVertices[Vertex],0)),1,1,"")</f>
        <v>1</v>
      </c>
      <c r="BD167" s="48">
        <v>0</v>
      </c>
      <c r="BE167" s="49">
        <v>0</v>
      </c>
      <c r="BF167" s="48">
        <v>0</v>
      </c>
      <c r="BG167" s="49">
        <v>0</v>
      </c>
      <c r="BH167" s="48">
        <v>0</v>
      </c>
      <c r="BI167" s="49">
        <v>0</v>
      </c>
      <c r="BJ167" s="48">
        <v>23</v>
      </c>
      <c r="BK167" s="49">
        <v>100</v>
      </c>
      <c r="BL167" s="48">
        <v>23</v>
      </c>
    </row>
    <row r="168" spans="1:64" ht="15">
      <c r="A168" s="64" t="s">
        <v>238</v>
      </c>
      <c r="B168" s="64" t="s">
        <v>238</v>
      </c>
      <c r="C168" s="65" t="s">
        <v>2040</v>
      </c>
      <c r="D168" s="66">
        <v>10</v>
      </c>
      <c r="E168" s="67" t="s">
        <v>136</v>
      </c>
      <c r="F168" s="68">
        <v>12</v>
      </c>
      <c r="G168" s="65"/>
      <c r="H168" s="69"/>
      <c r="I168" s="70"/>
      <c r="J168" s="70"/>
      <c r="K168" s="34" t="s">
        <v>65</v>
      </c>
      <c r="L168" s="77">
        <v>168</v>
      </c>
      <c r="M168" s="77"/>
      <c r="N168" s="72"/>
      <c r="O168" s="79" t="s">
        <v>176</v>
      </c>
      <c r="P168" s="81">
        <v>43487.72712962963</v>
      </c>
      <c r="Q168" s="79" t="s">
        <v>399</v>
      </c>
      <c r="R168" s="82" t="s">
        <v>534</v>
      </c>
      <c r="S168" s="79" t="s">
        <v>541</v>
      </c>
      <c r="T168" s="79"/>
      <c r="U168" s="79"/>
      <c r="V168" s="82" t="s">
        <v>612</v>
      </c>
      <c r="W168" s="81">
        <v>43487.72712962963</v>
      </c>
      <c r="X168" s="82" t="s">
        <v>767</v>
      </c>
      <c r="Y168" s="79"/>
      <c r="Z168" s="79"/>
      <c r="AA168" s="85" t="s">
        <v>922</v>
      </c>
      <c r="AB168" s="79"/>
      <c r="AC168" s="79" t="b">
        <v>0</v>
      </c>
      <c r="AD168" s="79">
        <v>0</v>
      </c>
      <c r="AE168" s="85" t="s">
        <v>924</v>
      </c>
      <c r="AF168" s="79" t="b">
        <v>0</v>
      </c>
      <c r="AG168" s="79" t="s">
        <v>926</v>
      </c>
      <c r="AH168" s="79"/>
      <c r="AI168" s="85" t="s">
        <v>924</v>
      </c>
      <c r="AJ168" s="79" t="b">
        <v>0</v>
      </c>
      <c r="AK168" s="79">
        <v>0</v>
      </c>
      <c r="AL168" s="85" t="s">
        <v>924</v>
      </c>
      <c r="AM168" s="79" t="s">
        <v>936</v>
      </c>
      <c r="AN168" s="79" t="b">
        <v>0</v>
      </c>
      <c r="AO168" s="85" t="s">
        <v>922</v>
      </c>
      <c r="AP168" s="79" t="s">
        <v>176</v>
      </c>
      <c r="AQ168" s="79">
        <v>0</v>
      </c>
      <c r="AR168" s="79">
        <v>0</v>
      </c>
      <c r="AS168" s="79"/>
      <c r="AT168" s="79"/>
      <c r="AU168" s="79"/>
      <c r="AV168" s="79"/>
      <c r="AW168" s="79"/>
      <c r="AX168" s="79"/>
      <c r="AY168" s="79"/>
      <c r="AZ168" s="79"/>
      <c r="BA168">
        <v>99</v>
      </c>
      <c r="BB168" s="78" t="str">
        <f>REPLACE(INDEX(GroupVertices[Group],MATCH(Edges[[#This Row],[Vertex 1]],GroupVertices[Vertex],0)),1,1,"")</f>
        <v>1</v>
      </c>
      <c r="BC168" s="78" t="str">
        <f>REPLACE(INDEX(GroupVertices[Group],MATCH(Edges[[#This Row],[Vertex 2]],GroupVertices[Vertex],0)),1,1,"")</f>
        <v>1</v>
      </c>
      <c r="BD168" s="48">
        <v>0</v>
      </c>
      <c r="BE168" s="49">
        <v>0</v>
      </c>
      <c r="BF168" s="48">
        <v>0</v>
      </c>
      <c r="BG168" s="49">
        <v>0</v>
      </c>
      <c r="BH168" s="48">
        <v>0</v>
      </c>
      <c r="BI168" s="49">
        <v>0</v>
      </c>
      <c r="BJ168" s="48">
        <v>30</v>
      </c>
      <c r="BK168" s="49">
        <v>100</v>
      </c>
      <c r="BL168"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ErrorMessage="1" sqref="N2:N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Color" prompt="To select an optional edge color, right-click and select Select Color on the right-click menu." sqref="C3:C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Opacity" prompt="Enter an optional edge opacity between 0 (transparent) and 100 (opaque)." errorTitle="Invalid Edge Opacity" error="The optional edge opacity must be a whole number between 0 and 10." sqref="F3:F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showErrorMessage="1" promptTitle="Vertex 1 Name" prompt="Enter the name of the edge's first vertex." sqref="A3:A168"/>
    <dataValidation allowBlank="1" showInputMessage="1" showErrorMessage="1" promptTitle="Vertex 2 Name" prompt="Enter the name of the edge's second vertex." sqref="B3:B168"/>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8"/>
  </dataValidations>
  <hyperlinks>
    <hyperlink ref="R4" r:id="rId1" display="https://wo2-hoekschewaard.nl/herdenking/2018-herdenkingsceremonie-veterans-day/"/>
    <hyperlink ref="R5" r:id="rId2" display="https://wo2-hoekschewaard.nl/herdenking/2018-herdenkingsceremonie-veterans-day/"/>
    <hyperlink ref="R9" r:id="rId3" display="https://hoekschewaard.vvd.nl/nieuws/32330/stichting-nu-dorpsheld-van-numansdorp"/>
    <hyperlink ref="R12" r:id="rId4" display="https://indebuurt.nl/hoekschewaard/sinterklaas/openingstijden-van-het-sinterklaashuis-in-oud-beijerland~52661/?utm_source=twitter&amp;utm_medium=socialbuttons-top&amp;utm_campaign=sharing"/>
    <hyperlink ref="R29" r:id="rId5" display="https://hoekschewaard.vvd.nl/info/2660/conny-verbaas-een-vitaal-centrum-met-haven"/>
    <hyperlink ref="R30" r:id="rId6" display="https://hoekschewaard.vvd.nl/info/2661/ronald-schoffelmeer-op-historische-grond"/>
    <hyperlink ref="R31" r:id="rId7" display="https://hoekschewaard.vvd.nl/nieuws/32412/conny-verbaas-nummer-10-stelt-zich-voor"/>
    <hyperlink ref="R32" r:id="rId8" display="https://hoekschewaard.vvd.nl/mensen/7958/gert-jan-stapper"/>
    <hyperlink ref="R35" r:id="rId9" display="https://hoekschewaard.vvd.nl/standpunten/6044/doen-initiatieven-in-de-dorpen"/>
    <hyperlink ref="R37" r:id="rId10" display="https://indebuurt.nl/hoekschewaard/doen/fotos-kerstmarkt-in-oud-beijerland-en-dit-is-wat-we-hebben-gespot~53476/?utm_source=twitter&amp;utm_medium=tweet"/>
    <hyperlink ref="R38" r:id="rId11" display="https://indebuurt.nl/hoekschewaard/doen/fotos-kerstmarkt-in-oud-beijerland-en-dit-is-wat-we-hebben-gespot~53476/?utm_source=twitter&amp;utm_medium=socialbuttons-bottom&amp;utm_campaign=sharing"/>
    <hyperlink ref="R39" r:id="rId12" display="https://indebuurt.nl/hoekschewaard/wonen/er-komen-7-tiny-houses-in-oud-beijerland-dit-is-waar-en-wanneer~53698/?utm_source=dlvr.it&amp;utm_medium=twitter"/>
    <hyperlink ref="R40" r:id="rId13" display="https://indebuurt.nl/hoekschewaard/wonen/er-komen-7-tiny-houses-in-oud-beijerland-dit-is-waar-en-wanneer~53698/?utm_source=twitter&amp;utm_medium=socialbuttons-bottom&amp;utm_campaign=sharing"/>
    <hyperlink ref="R41" r:id="rId14" display="https://indebuurt.nl/hoekschewaard/genieten-van-hoeksche-waard/tof-wij-hebben-een-joris-kerstboom~53783/?utm_source=twitter&amp;utm_medium=socialbuttons-top&amp;utm_campaign=sharing"/>
    <hyperlink ref="R42" r:id="rId15" display="https://www.ad.nl/hoeksche-waard/langgekoesterde-wens-van-gemeente-oud-beijerland-komt-uit~aecd02db/"/>
    <hyperlink ref="R43" r:id="rId16" display="https://www.hoekschnieuws.nl/2018/11/12/aanrijding-tussen-fietser-en-auto-op-de-sabinarotonde-in-oud-beijerland/"/>
    <hyperlink ref="R44" r:id="rId17" display="https://www.hoekschnieuws.nl/2019/01/02/lezing-muziek-en-het-brein-in-de-bibliotheek-van-oud-beijerland/"/>
    <hyperlink ref="R45" r:id="rId18" display="https://indebuurt.nl/hoekschewaard/nieuws/de-oude-rabo-in-oud-beijerland-wordt-gesloopt-en-dit-komt-er-voor-terug~53842/?utm_source=twitter&amp;utm_medium=tweet"/>
    <hyperlink ref="R46" r:id="rId19" display="https://indebuurt.nl/hoekschewaard/bedrijvigheid/het-verhaal-van-deze-oliegigant-begon-in-oud-beijerland~54751/?utm_source=twitter&amp;utm_medium=tweet"/>
    <hyperlink ref="R47" r:id="rId20" display="https://indebuurt.nl/hoekschewaard/wonen/8-x-leuke-huizen-in-oud-beijerland-die-nu-te-koop-staan~52148/?utm_source=twitter&amp;utm_medium=tweet"/>
    <hyperlink ref="R48" r:id="rId21" display="https://indebuurt.nl/hoekschewaard/nieuws/de-oude-rabo-in-oud-beijerland-wordt-gesloopt-en-dit-komt-er-voor-terug~53842/?utm_source=twitter&amp;utm_medium=socialbuttons-top&amp;utm_campaign=sharing"/>
    <hyperlink ref="R49" r:id="rId22" display="https://indebuurt.nl/hoekschewaard/nieuws/tof-in-oud-beijerland-opent-een-verzamelplaats-voor-mensen-met-een-creatief-beroep~54896/?utm_source=twitter&amp;utm_medium=socialbuttons-top&amp;utm_campaign=sharing"/>
    <hyperlink ref="R50" r:id="rId23" display="https://indebuurt.nl/hoekschewaard/hoeksche-waarders/favorieten-van/leuk-volgens-jolanda-leff-in-oud-beijerland-is-mijn-favoriete-restaurant~52108/?utm_source=twitter&amp;utm_medium=tweet"/>
    <hyperlink ref="R51" r:id="rId24" display="https://indebuurt.nl/hoekschewaard/wonen/8-x-leuke-huizen-in-oud-beijerland-die-nu-te-koop-staan~52148/?utm_source=twitter&amp;utm_medium=tweet"/>
    <hyperlink ref="R52" r:id="rId25" display="https://indebuurt.nl/hoekschewaard/winkelen/snik-deze-kledingwinkel-in-oud-beijerland-stopt-er-mee-en-geeft-korting~52490/?utm_source=twitter&amp;utm_medium=tweet"/>
    <hyperlink ref="R53" r:id="rId26" display="https://indebuurt.nl/hoekschewaard/sinterklaas/openingstijden-van-het-sinterklaashuis-in-oud-beijerland~52661/?utm_source=twitter&amp;utm_medium=tweet"/>
    <hyperlink ref="R54" r:id="rId27" display="https://indebuurt.nl/hoekschewaard/nieuws/de-opbouw-van-de-ijsbaan-in-oud-beijerland-begon-vandaag~52998/?utm_source=twitter&amp;utm_medium=tweet"/>
    <hyperlink ref="R55" r:id="rId28" display="https://indebuurt.nl/hoekschewaard/doen/kerstmarkt-in-oud-beijerland-dit-is-handig-om-te-weten~53171/?utm_source=twitter&amp;utm_medium=tweet"/>
    <hyperlink ref="R56" r:id="rId29" display="https://indebuurt.nl/hoekschewaard/gemeente/oud-beijerland-heeft-3-nieuwe-straatnamen-nodig~53227/?utm_source=twitter&amp;utm_medium=tweet"/>
    <hyperlink ref="R57" r:id="rId30" display="https://indebuurt.nl/hoekschewaard/doen/wil-je-schaatsen-handige-info-over-de-ijsbaan-in-oud-beijerland-op-een-rij~53184/?utm_source=twitter&amp;utm_medium=tweet"/>
    <hyperlink ref="R58" r:id="rId31" display="https://indebuurt.nl/hoekschewaard/doen/fotos-kerstmarkt-in-oud-beijerland-en-dit-is-wat-we-hebben-gespot~53476/?utm_source=twitter&amp;utm_medium=tweet"/>
    <hyperlink ref="R59" r:id="rId32" display="https://indebuurt.nl/hoekschewaard/wonen/er-komen-7-tiny-houses-in-oud-beijerland-dit-is-waar-en-wanneer~53698/?utm_source=twitter&amp;utm_medium=tweet"/>
    <hyperlink ref="R60" r:id="rId33" display="https://indebuurt.nl/hoekschewaard/genieten-van-hoeksche-waard/tof-wij-hebben-een-joris-kerstboom~53783/?utm_source=twitter&amp;utm_medium=tweet"/>
    <hyperlink ref="R61" r:id="rId34" display="https://indebuurt.nl/hoekschewaard/nieuws/de-oude-rabo-in-oud-beijerland-wordt-gesloopt-en-dit-komt-er-voor-terug~53842/?utm_source=twitter&amp;utm_medium=tweet"/>
    <hyperlink ref="R62" r:id="rId35" display="https://indebuurt.nl/hoekschewaard/hoeksche-waarders/maria-is-ijsmeester-en-leert-kinderen-in-een-half-uur-schaatsen~53741/?utm_source=twitter&amp;utm_medium=tweet"/>
    <hyperlink ref="R63" r:id="rId36" display="https://indebuurt.nl/hoekschewaard/doen/laatste-kans-de-ijsbaan-in-oud-beijerland-gaat-binnenkort-dicht~54430/?utm_source=twitter&amp;utm_medium=tweet"/>
    <hyperlink ref="R64" r:id="rId37" display="https://indebuurt.nl/hoekschewaard/bedrijvigheid/het-verhaal-van-deze-oliegigant-begon-in-oud-beijerland~54751/?utm_source=twitter&amp;utm_medium=tweet"/>
    <hyperlink ref="R65" r:id="rId38" display="https://indebuurt.nl/hoekschewaard/nieuws/tof-in-oud-beijerland-opent-een-verzamelplaats-voor-mensen-met-een-creatief-beroep~54896/?utm_source=twitter&amp;utm_medium=tweet"/>
    <hyperlink ref="R66" r:id="rId39" display="https://indebuurt.nl/hoekschewaard/nieuws/tof-in-oud-beijerland-opent-een-verzamelplaats-voor-mensen-met-een-creatief-beroep~54896/?utm_source=twitter&amp;utm_medium=tweet"/>
    <hyperlink ref="R67" r:id="rId40" display="https://www.hoekschewaard.nl/nl/nieuws/kerstmarkt-in-oud-beijerland/2903"/>
    <hyperlink ref="R68" r:id="rId41" display="https://www.hoekschewaard.nl/nl/nieuws/start-cursus-eerste-hulp-aan-kinderen-in-oud-beijerland/2992"/>
    <hyperlink ref="R69" r:id="rId42" display="https://www.hoekschewaard.nl/nl/nieuws/dames-dvo-uit-oud-beijerland-zijn-het-nieuwe-jaar-goed-gestart/3018"/>
    <hyperlink ref="R70" r:id="rId43" display="https://drimble.nl/regio/zuid-holland/hoeksche-waard/55404235/stichting-nu-uitgeroepen-tot-de-dorpsheld-van-numansdorp.html"/>
    <hyperlink ref="R71" r:id="rId44" display="https://drimble.nl/regio/zuid-holland/hoeksche-waard/55419024/ondertekening-intentieverklaring-multifunctionele-accommodatie-boezem-co.html"/>
    <hyperlink ref="R72" r:id="rId45" display="https://drimble.nl/regio/zuid-holland/hoeksche-waard/55501762/progressief-hw-maak-ijsbaan-gratis-voor-iedereen.html"/>
    <hyperlink ref="R73" r:id="rId46" display="https://drimble.nl/regio/zuid-holland/hoeksche-waard/55515593/minister-carola-schouten-serieus-tussen-het-fruit-olijk-op-het-schoolplein.html"/>
    <hyperlink ref="R74" r:id="rId47" display="https://drimble.nl/regio/zuid-holland/hoeksche-waard/55601259/drie-nieuwe-winkels-in-voorwinden-pand.html"/>
    <hyperlink ref="R75" r:id="rId48" display="https://drimble.nl/regio/zuid-holland/hoeksche-waard/55616421/luchtoorlog-monument-in-oud-beijerland-opgeknapt.html"/>
    <hyperlink ref="R76" r:id="rId49" display="https://drimble.nl/regio/zuid-holland/hoeksche-waard/55631731/nationale-vlaggen-als-eerbetoon-gesneuvelde-piloten-in-de-tweede-wereldoorlog.html"/>
    <hyperlink ref="R77" r:id="rId50" display="https://drimble.nl/regio/zuid-holland/hoeksche-waard/55680325/akkerbouw-en-duurzaamheid-hoe-zit-dat-precies.html"/>
    <hyperlink ref="R78" r:id="rId51" display="https://drimble.nl/regio/zuid-holland/hoeksche-waard/55683931/jongeren-kiezen-6-partijen-uit-voor-het-jongerendebat-hoeksche-waard-6-partijen-mogen-niet-mee-doen-cromstrijen-98-hw-gaf-geen.html"/>
    <hyperlink ref="R79" r:id="rId52" display="https://drimble.nl/regio/zuid-holland/hoeksche-waard/55686750/auto-te-water-aan-de-hbs-laan-in-oud-beijerland.html"/>
    <hyperlink ref="R80" r:id="rId53" display="https://drimble.nl/regio/zuid-holland/hoeksche-waard/55707060/kranslegging-tijdens-herdenking-bij-het-luchtoorlog-hoeksche-waard-40-45-monument.html"/>
    <hyperlink ref="R81" r:id="rId54" display="https://drimble.nl/regio/zuid-holland/hoeksche-waard/55774067/politie-controleert-op-drugs-en-vuurwerk-op-willem-van-oranje-en-actief-college.html"/>
    <hyperlink ref="R82" r:id="rId55" display="https://drimble.nl/regio/zuid-holland/hoeksche-waard/55793310/vvd-wil-taxis-en-groepsvervoer-over-busbaan-n217-laten-rijden.html"/>
    <hyperlink ref="R83" r:id="rId56" display="https://drimble.nl/regio/zuid-holland/hoeksche-waard/55797718/informatieavond-ijsbaan-oud-beijerland.html"/>
    <hyperlink ref="R84" r:id="rId57" display="https://drimble.nl/regio/zuid-holland/hoeksche-waard/55839501/ijsbaan-oud-beijerland-is-de-halve-kerstvakantie-gratis.html"/>
    <hyperlink ref="R85" r:id="rId58" display="https://drimble.nl/regio/zuid-holland/hoeksche-waard/55843575/hoeksche-waard-naar-de-stembus-wie-wil-wat.html"/>
    <hyperlink ref="R86" r:id="rId59" display="https://drimble.nl/regio/zuid-holland/hoeksche-waard/55847035/sinterklaas-morgen-al-in-vier-dorpen.html"/>
    <hyperlink ref="R87" r:id="rId60" display="https://drimble.nl/regio/zuid-holland/hoeksche-waard/55874195/intocht-sinterklaas-in-oud-beijerland-geslaagd.html"/>
    <hyperlink ref="R88" r:id="rId61" display="https://drimble.nl/regio/zuid-holland/hoeksche-waard/55888523/inbreker-aangehouden-in-buurtschap-zinkweg-nabij-oud-beijerland.html"/>
    <hyperlink ref="R89" r:id="rId62" display="https://drimble.nl/regio/zuid-holland/hoeksche-waard/55907101/saxofonist-julian-17-wint-twee-awards.html"/>
    <hyperlink ref="R90" r:id="rId63" display="https://drimble.nl/regio/zuid-holland/hoeksche-waard/55937393/kees-van-pelt-van-christenunie-hoeksche-waard-roken-rondom-sportvelden-moet-snel-verboden-worden.html"/>
    <hyperlink ref="R91" r:id="rId64" display="https://drimble.nl/regio/zuid-holland/hoeksche-waard/55960685/n217-tussen-oud-beijerland-en-puttershoek-is-dicht-vanwege-een-ongeluk.html"/>
    <hyperlink ref="R92" r:id="rId65" display="https://drimble.nl/regio/zuid-holland/hoeksche-waard/55973226/woonwagenbewoners-in-oud-beijerland-willen-vaste-standplaats.html"/>
    <hyperlink ref="R93" r:id="rId66" display="https://drimble.nl/regio/zuid-holland/hoeksche-waard/56002138/grote-streetart-expositie-oud-beijerland.html"/>
    <hyperlink ref="R94" r:id="rId67" display="https://drimble.nl/regio/zuid-holland/hoeksche-waard/56003303/wim-de-kievit-nieuwe-dichter-hoeksche-waard.html"/>
    <hyperlink ref="R95" r:id="rId68" display="https://drimble.nl/regio/zuid-holland/hoeksche-waard/56082231/groenteboer-kees-geeft-na-50-jaar-het-stokje-door.html"/>
    <hyperlink ref="R96" r:id="rId69" display="https://drimble.nl/regio/zuid-holland/hoeksche-waard/56116091/wim-de-kievit-76-is-uitgeroepen-tot-dichter-van-de-hoeksche-waard.html"/>
    <hyperlink ref="R97" r:id="rId70" display="https://drimble.nl/regio/zuid-holland/hoeksche-waard/56124287/koninklijke-onderscheiding-hugo-crucq-uit-oud-beijerland-benoemd-tot-lid-in-de-orde-van-oranje-nassau.html"/>
    <hyperlink ref="R98" r:id="rId71" display="https://drimble.nl/regio/zuid-holland/hoeksche-waard/56132218/afval-naast-de-prullenbak-uur-werken-als-bekeuring.html"/>
    <hyperlink ref="R99" r:id="rId72" display="https://drimble.nl/regio/zuid-holland/hoeksche-waard/56304170/kerstmarkt-in-oud-beijerland.html"/>
    <hyperlink ref="R100" r:id="rId73" display="https://drimble.nl/regio/zuid-holland/hoeksche-waard/56313749/warme-kerst-in-de-bibliotheek-met-joris-kerstboom.html"/>
    <hyperlink ref="R101" r:id="rId74" display="https://drimble.nl/regio/zuid-holland/hoeksche-waard/56374788/ook-hoogtij-in-oud-beijerland.html"/>
    <hyperlink ref="R102" r:id="rId75" display="https://drimble.nl/regio/zuid-holland/hoeksche-waard/56389340/speciale-kerstactie-vanuit-natuurbezoekerscentrum-klein-profijt-in-oud-beijerland-op-tweede-kerstdag.html"/>
    <hyperlink ref="R103" r:id="rId76" display="https://drimble.nl/regio/zuid-holland/hoeksche-waard/56411431/oud-beijerland-reikt-laatste-vrijwilligersspelden-uit.html"/>
    <hyperlink ref="R104" r:id="rId77" display="https://drimble.nl/regio/zuid-holland/hoeksche-waard/56421827/bewonersavond-energie-besparen-zoomwijck-oud-beijerland-groot-succes.html"/>
    <hyperlink ref="R105" r:id="rId78" display="https://drimble.nl/regio/zuid-holland/hoeksche-waard/56466244/boom-vol-boodschappen-met-kerstgedachten.html"/>
    <hyperlink ref="R106" r:id="rId79" display="https://drimble.nl/regio/zuid-holland/hoeksche-waard/56475692/bewoners-blij-er-komt-voorlopig-geen-fietsbrug-in-oud-bijerland.html"/>
    <hyperlink ref="R107" r:id="rId80" display="https://drimble.nl/regio/zuid-holland/hoeksche-waard/56479691/twee-gewonden-na-ongeval-n217.html"/>
    <hyperlink ref="R108" r:id="rId81" display="https://drimble.nl/regio/zuid-holland/hoeksche-waard/56488481/aurelie-van-kleef-uit-mijnsheerenland-winnaar-spijkerbroekactie.html"/>
    <hyperlink ref="R109" r:id="rId82" display="https://drimble.nl/regio/zuid-holland/hoeksche-waard/56534292/15e-en-laatste-vrijwilligersprijs-van-oud-beijerland-uitgereikt.html"/>
    <hyperlink ref="R110" r:id="rId83" display="https://drimble.nl/regio/zuid-holland/hoeksche-waard/56535211/honderden-kerstmannen-rennen-santa-run.html"/>
    <hyperlink ref="R111" r:id="rId84" display="https://drimble.nl/regio/zuid-holland/hoeksche-waard/56539544/zo-moet-er-een-einde-komen-aan-gestuntel-op-vierwiekenplein.html"/>
    <hyperlink ref="R112" r:id="rId85" display="https://drimble.nl/regio/zuid-holland/hoeksche-waard/56548946/hoe-de-tiny-woonwijk-in-oud-beijerland-eruit-komt-te-zien.html"/>
    <hyperlink ref="R113" r:id="rId86" display="https://drimble.nl/regio/zuid-holland/hoeksche-waard/56550994/huizen-en-horeca-op-oude-mebin-terrein.html"/>
    <hyperlink ref="R114" r:id="rId87" display="https://drimble.nl/regio/zuid-holland/hoeksche-waard/56553733/doorkomstcomite-roparun-schenkt-duizenden-euros-aan-zieke-ouders.html"/>
    <hyperlink ref="R115" r:id="rId88" display="https://drimble.nl/regio/zuid-holland/hoeksche-waard/56555683/start-nieuwbouwontwikkeling-wonen-wandelen-en-genieten-aan-het-spuifront.html"/>
    <hyperlink ref="R116" r:id="rId89" display="https://drimble.nl/regio/zuid-holland/hoeksche-waard/56555684/naturalisaties-in-oud-beijerland.html"/>
    <hyperlink ref="R117" r:id="rId90" display="https://drimble.nl/regio/zuid-holland/hoeksche-waard/56556261/het-doorkomstcomite-roparun-oud-beijerland-schenkt-12500-aan-stichting-droomdag.html"/>
    <hyperlink ref="R118" r:id="rId91" display="https://drimble.nl/regio/zuid-holland/hoeksche-waard/56566589/cheque-van-roparun-voor-stichting-droomdag.html"/>
    <hyperlink ref="R119" r:id="rId92" display="https://drimble.nl/regio/zuid-holland/hoeksche-waard/56593049/osv-oud-beijerland-ook-op-finaleavond-zaalvoetbaltoernooi.html"/>
    <hyperlink ref="R120" r:id="rId93" display="https://drimble.nl/regio/zuid-holland/hoeksche-waard/56600215/geen-vuurwerkvrije-zones-in-spuidorp.html"/>
    <hyperlink ref="R121" r:id="rId94" display="https://drimble.nl/regio/zuid-holland/hoeksche-waard/56606456/nu-al-meer-dan-7000-bezoekers-op-ijsbaan.html"/>
    <hyperlink ref="R122" r:id="rId95" display="https://drimble.nl/regio/zuid-holland/hoeksche-waard/56621502/kerstboom-in-oud-beijerlandse-bieb-steeds-voller-met-wensen.html"/>
    <hyperlink ref="R123" r:id="rId96" display="https://drimble.nl/regio/zuid-holland/hoeksche-waard/56625117/hoofdlijnenakkoord-getekend-voor-de-ontwikkeling-van-stougjesdijk-oost-voor-bouw-van-1500-tot-2000-woningen.html"/>
    <hyperlink ref="R124" r:id="rId97" display="https://drimble.nl/regio/zuid-holland/hoeksche-waard/56626338/installatiebedrijf-da-vermaas-uit-oud-beijerland-overgenomen-door-van-rennes-elektro-installatietechniek.html"/>
    <hyperlink ref="R125" r:id="rId98" display="https://drimble.nl/regio/zuid-holland/hoeksche-waard/56627393/servicepunten-gemeente-hoeksche-waard-vanaf-8-januari-geopend.html"/>
    <hyperlink ref="R126" r:id="rId99" display="https://drimble.nl/regio/zuid-holland/hoeksche-waard/56628373/servicepunten-gemeente-hoeksche-waard-vanaf-8-januari-geopend.html"/>
    <hyperlink ref="R127" r:id="rId100" display="https://drimble.nl/regio/zuid-holland/hoeksche-waard/56636180/in-het-oude-rabobank-gebouw-in-oud-beijerland-komen-44-apartementen.html"/>
    <hyperlink ref="R128" r:id="rId101" display="https://drimble.nl/regio/zuid-holland/hoeksche-waard/56719450/bewoners-rembrandt-in-oud-beijerland-krijgen-kachel.html"/>
    <hyperlink ref="R129" r:id="rId102" display="https://drimble.nl/regio/zuid-holland/hoeksche-waard/56724889/werkzaamheden-a29-bergen-op-zoom-rotterdam-van-oud-beijerland-naar-barendrecht-dit-weekend.html"/>
    <hyperlink ref="R130" r:id="rId103" display="https://drimble.nl/regio/zuid-holland/hoeksche-waard/56730232/ontwerp-nieuwe-ambtsketen-gemeente-hoeksche-waard-in-handen-van-els-en-pieter-jan-in-t-veld-van-in-t-veld-partners.html"/>
    <hyperlink ref="R131" r:id="rId104" display="https://drimble.nl/regio/zuid-holland/hoeksche-waard/56735122/hoeksewaard-op-1-januari-gefuseerd.html"/>
    <hyperlink ref="R132" r:id="rId105" display="https://drimble.nl/regio/zuid-holland/hoeksche-waard/56735124/hoeksewaard-op-1-januari-gefuseerd.html"/>
    <hyperlink ref="R133" r:id="rId106" display="https://drimble.nl/regio/zuid-holland/hoeksche-waard/56741955/kacheltjes-voor-bewoners-van-woongebouw-rembrandt.html"/>
    <hyperlink ref="R134" r:id="rId107" display="https://drimble.nl/regio/zuid-holland/hoeksche-waard/56781432/woninginbraken-in-numansdorp-en-oud-beijerland.html"/>
    <hyperlink ref="R135" r:id="rId108" display="https://drimble.nl/regio/zuid-holland/hoeksche-waard/56801619/mourik-nieuwjaarsloop-bij-av-spirit.html"/>
    <hyperlink ref="R136" r:id="rId109" display="https://drimble.nl/regio/zuid-holland/hoeksche-waard/56832246/zonnepanelen-en-warmtepomp-alle-woningen-spuifront-duurzaam.html"/>
    <hyperlink ref="R137" r:id="rId110" display="https://drimble.nl/regio/zuid-holland/hoeksche-waard/56839514/projecties-van-van-gogh-op-straat-in-oud-beijerland.html"/>
    <hyperlink ref="R138" r:id="rId111" display="https://drimble.nl/regio/zuid-holland/hoeksche-waard/56848260/ouders-van-autistische-pepijn-18-zitten-met-handen-in-het-haar-hij-is-een-gevaar-voor-zichzelf-en-zijn-omgeving.html"/>
    <hyperlink ref="R139" r:id="rId112" display="https://drimble.nl/regio/zuid-holland/hoeksche-waard/56852780/gemeenteraad-hoeksche-waard-verre-van-eensgezind-van-start.html"/>
    <hyperlink ref="R140" r:id="rId113" display="https://drimble.nl/regio/zuid-holland/hoeksche-waard/56881124/gratis-fit-test-voor-senioren-in-puttershoek-oud-beijerland-en-numansdorp.html"/>
    <hyperlink ref="R141" r:id="rId114" display="https://drimble.nl/regio/zuid-holland/hoeksche-waard/56886961/nieuwe-te-koop-staande-woning-in-oud-beijerland-05-01-2019.html"/>
    <hyperlink ref="R142" r:id="rId115" display="https://drimble.nl/regio/zuid-holland/hoeksche-waard/56893414/oud-beijerland-bindt-voor-de-allerlaatste-keer-de-schaatsen-onder.html"/>
    <hyperlink ref="R143" r:id="rId116" display="https://drimble.nl/regio/zuid-holland/hoeksche-waard/57026914/grote-puinhoop-voor-papiercontainers-van-sho-dit-kan-zo-niet-langer.html"/>
    <hyperlink ref="R144" r:id="rId117" display="https://drimble.nl/regio/zuid-holland/hoeksche-waard/57028095/vvv-oud-beijerland-verhuist-naar-molendijk.html"/>
    <hyperlink ref="R145" r:id="rId118" display="https://drimble.nl/regio/zuid-holland/hoeksche-waard/57037320/nieuwe-te-koop-staande-woning-in-oud-beijerland-08-01-2019.html"/>
    <hyperlink ref="R146" r:id="rId119" display="https://drimble.nl/regio/zuid-holland/hoeksche-waard/57050408/hoog-waterpeil-keersluizen-numansdorp-en-oud-beijerland-dicht.html"/>
    <hyperlink ref="R147" r:id="rId120" display="https://drimble.nl/regio/zuid-holland/hoeksche-waard/57070736/veel-deelnemers-tijdens-de-mourik-nieuwjaarsloop.html"/>
    <hyperlink ref="R148" r:id="rId121" display="https://drimble.nl/regio/zuid-holland/hoeksche-waard/57090978/van-nellefabriek-in-de-hoeksche-waard.html"/>
    <hyperlink ref="R149" r:id="rId122" display="https://drimble.nl/regio/zuid-holland/hoeksche-waard/57095446/komt-er-een-van-nellefabriek-in-de-hoeksche-waard.html"/>
    <hyperlink ref="R150" r:id="rId123" display="https://drimble.nl/regio/zuid-holland/hoeksche-waard/57104738/programmeren-is-de-nieuwe-taal-die-kinderen-wereldwijd-leren-spreken.html"/>
    <hyperlink ref="R151" r:id="rId124" display="https://drimble.nl/regio/zuid-holland/hoeksche-waard/57126560/expositie-in-het-servicepunt-gemeente-hoeksche-waard-in-oud-beijerland-gemeentehuis-oud-beijerland.html"/>
    <hyperlink ref="R152" r:id="rId125" display="https://drimble.nl/regio/zuid-holland/hoeksche-waard/57127330/zes-maanden-cel-voor-roemeense-dief-die-al-stelend-door-de-eu-trok.html"/>
    <hyperlink ref="R153" r:id="rId126" display="https://drimble.nl/regio/zuid-holland/hoeksche-waard/57150746/van-beenprotheses-tot-kookboeken-leerlingen-actief-college-presenteren-hun-profielwerkstukken.html"/>
    <hyperlink ref="R154" r:id="rId127" display="https://drimble.nl/regio/zuid-holland/hoeksche-waard/57151834/vier-nieuwe-te-koop-staande-woningen-in-oud-beijerland-13-01-2019.html"/>
    <hyperlink ref="R155" r:id="rId128" display="https://drimble.nl/regio/zuid-holland/hoeksche-waard/57156338/stoeptegels-door-veertien-ruiten-van-actief-college-in-oud-beijerland.html"/>
    <hyperlink ref="R156" r:id="rId129" display="https://drimble.nl/regio/zuid-holland/hoeksche-waard/57168647/twee-nieuwe-te-koop-staande-woningen-in-oud-beijerland-14-01-2019.html"/>
    <hyperlink ref="R157" r:id="rId130" display="https://drimble.nl/regio/zuid-holland/hoeksche-waard/57177949/oud-beijerlander-ton-l-verdacht-van-doden-en-bestelen-mona-baartmans.html"/>
    <hyperlink ref="R158" r:id="rId131" display="https://drimble.nl/regio/zuid-holland/hoeksche-waard/57238397/brand-boven-plafond-bij-pand-aan-de-oost-voorstraat-in-oud-beijerland.html"/>
    <hyperlink ref="R159" r:id="rId132" display="https://drimble.nl/regio/zuid-holland/hoeksche-waard/57245052/nieuwe-te-koop-staande-woning-in-oud-beijerland-17-01-2019.html"/>
    <hyperlink ref="R160" r:id="rId133" display="https://drimble.nl/regio/zuid-holland/hoeksche-waard/57249222/midden-in-de-nacht-sporten-waarom-niet.html"/>
    <hyperlink ref="R161" r:id="rId134" display="https://drimble.nl/regio/zuid-holland/hoeksche-waard/57272101/vier-nieuwe-te-koop-staande-woningen-in-oud-beijerland-18-01-2019.html"/>
    <hyperlink ref="R162" r:id="rId135" display="https://drimble.nl/regio/zuid-holland/hoeksche-waard/57277959/bestuurder-haalt-nat-pak-op-poortlaan-in-oud-beijerland.html"/>
    <hyperlink ref="R163" r:id="rId136" display="https://drimble.nl/regio/zuid-holland/hoeksche-waard/57288992/mini-supermarkt-voedselbank-hoeksche-waard-schot-in-de-roos.html"/>
    <hyperlink ref="R164" r:id="rId137" display="https://drimble.nl/regio/zuid-holland/hoeksche-waard/57355458/mollen-ruineren-gras-van-terrein-voetbalclub-sho.html"/>
    <hyperlink ref="R165" r:id="rId138" display="https://drimble.nl/regio/zuid-holland/hoeksche-waard/57357737/brandweer-zoekt-met-warmtecamera-naar-brandhaard-in-supermarkt-oud-beijerland.html"/>
    <hyperlink ref="R166" r:id="rId139" display="https://drimble.nl/regio/zuid-holland/hoeksche-waard/57362848/gasten-aan-tafel-in-de-open-hof.html"/>
    <hyperlink ref="R167" r:id="rId140" display="https://drimble.nl/regio/zuid-holland/hoeksche-waard/57371192/wijkspreekuur-heeft-voortaan-bakkie-in-de-buurt.html"/>
    <hyperlink ref="R168" r:id="rId141" display="https://drimble.nl/regio/zuid-holland/hoeksche-waard/57375740/druk-bezocht-intercultureel-diner-in-de-open-hof.html"/>
    <hyperlink ref="U4" r:id="rId142" display="https://pbs.twimg.com/media/DrYgxphXQAAV9Q-.jpg"/>
    <hyperlink ref="U5" r:id="rId143" display="https://pbs.twimg.com/media/DrYgxphXQAAV9Q-.jpg"/>
    <hyperlink ref="U9" r:id="rId144" display="https://pbs.twimg.com/media/DrP0gv1XQAA0Y6F.jpg"/>
    <hyperlink ref="U13" r:id="rId145" display="https://pbs.twimg.com/media/DsNmPerXgAAm5cf.jpg"/>
    <hyperlink ref="U14" r:id="rId146" display="https://pbs.twimg.com/media/DsNmPerXgAAm5cf.jpg"/>
    <hyperlink ref="U21" r:id="rId147" display="https://pbs.twimg.com/media/DsN0AnFXQAA-IEK.jpg"/>
    <hyperlink ref="U23" r:id="rId148" display="https://pbs.twimg.com/media/DsN0AnFXQAA-IEK.jpg"/>
    <hyperlink ref="U25" r:id="rId149" display="https://pbs.twimg.com/media/DsN0AnFXQAA-IEK.jpg"/>
    <hyperlink ref="U27" r:id="rId150" display="https://pbs.twimg.com/media/DsN0AnFXQAA-IEK.jpg"/>
    <hyperlink ref="U31" r:id="rId151" display="https://pbs.twimg.com/media/DrunKjxXQAEPwDK.jpg"/>
    <hyperlink ref="U32" r:id="rId152" display="https://pbs.twimg.com/media/Dr8ITWBWkAEFpf3.jpg"/>
    <hyperlink ref="U36" r:id="rId153" display="https://pbs.twimg.com/media/DsioZ4lWoAA7Ppw.jpg"/>
    <hyperlink ref="U37" r:id="rId154" display="https://pbs.twimg.com/media/Dt1vqVsWkAAhCnd.jpg"/>
    <hyperlink ref="U45" r:id="rId155" display="https://pbs.twimg.com/media/Dun7pptXgAAvknI.jpg"/>
    <hyperlink ref="U46" r:id="rId156" display="https://pbs.twimg.com/media/DwzEMktW0AIFub3.jpg"/>
    <hyperlink ref="U47" r:id="rId157" display="https://pbs.twimg.com/media/DrPrf1XWwAAlEf3.jpg"/>
    <hyperlink ref="U50" r:id="rId158" display="https://pbs.twimg.com/media/DrFwJmuXcAAR5lF.jpg"/>
    <hyperlink ref="U51" r:id="rId159" display="https://pbs.twimg.com/media/DrPrf1XWwAAlEf3.jpg"/>
    <hyperlink ref="U52" r:id="rId160" display="https://pbs.twimg.com/media/Dr4ZJ2WX4AE2dZO.jpg"/>
    <hyperlink ref="U53" r:id="rId161" display="https://pbs.twimg.com/media/DsHGvcnX4AA59ji.jpg"/>
    <hyperlink ref="U54" r:id="rId162" display="https://pbs.twimg.com/media/DstVmb0XgAEzZCG.jpg"/>
    <hyperlink ref="U55" r:id="rId163" display="https://pbs.twimg.com/media/DtLSy-SWoAAkTT1.jpg"/>
    <hyperlink ref="U56" r:id="rId164" display="https://pbs.twimg.com/media/DtUEjaDWwAE16BO.jpg"/>
    <hyperlink ref="U57" r:id="rId165" display="https://pbs.twimg.com/media/DtkDuomWwAAOU7Z.jpg"/>
    <hyperlink ref="U58" r:id="rId166" display="https://pbs.twimg.com/media/Dt1vqVsWkAAhCnd.jpg"/>
    <hyperlink ref="U59" r:id="rId167" display="https://pbs.twimg.com/media/DuTN9pzWoAI09rF.jpg"/>
    <hyperlink ref="U60" r:id="rId168" display="https://pbs.twimg.com/media/DuiXkKNW4AAyhk_.jpg"/>
    <hyperlink ref="U61" r:id="rId169" display="https://pbs.twimg.com/media/Dun7pptXgAAvknI.jpg"/>
    <hyperlink ref="U62" r:id="rId170" display="https://pbs.twimg.com/media/DusPHYnWwAAVmAr.jpg"/>
    <hyperlink ref="U63" r:id="rId171" display="https://pbs.twimg.com/media/Dv-LUKqWwAE-V7z.jpg"/>
    <hyperlink ref="U64" r:id="rId172" display="https://pbs.twimg.com/media/DwzEMktW0AIFub3.jpg"/>
    <hyperlink ref="U65" r:id="rId173" display="https://pbs.twimg.com/media/Dw4TeheWsAAebnG.jpg"/>
    <hyperlink ref="U67" r:id="rId174" display="https://pbs.twimg.com/media/DtwI1_FWwAA-qlq.jpg"/>
    <hyperlink ref="U68" r:id="rId175" display="https://pbs.twimg.com/media/DwZp7sXXcAAoq9e.jpg"/>
    <hyperlink ref="U69" r:id="rId176" display="https://pbs.twimg.com/media/DxCJNcRXgAAz4CS.jpg"/>
    <hyperlink ref="V3" r:id="rId177" display="http://pbs.twimg.com/profile_images/864968876714545152/SzvXg9R9_normal.jpg"/>
    <hyperlink ref="V4" r:id="rId178" display="https://pbs.twimg.com/media/DrYgxphXQAAV9Q-.jpg"/>
    <hyperlink ref="V5" r:id="rId179" display="https://pbs.twimg.com/media/DrYgxphXQAAV9Q-.jpg"/>
    <hyperlink ref="V6" r:id="rId180" display="http://pbs.twimg.com/profile_images/421351567321608193/J9wuhHtb_normal.jpeg"/>
    <hyperlink ref="V7" r:id="rId181" display="http://pbs.twimg.com/profile_images/421351567321608193/J9wuhHtb_normal.jpeg"/>
    <hyperlink ref="V8" r:id="rId182" display="http://pbs.twimg.com/profile_images/421351567321608193/J9wuhHtb_normal.jpeg"/>
    <hyperlink ref="V9" r:id="rId183" display="https://pbs.twimg.com/media/DrP0gv1XQAA0Y6F.jpg"/>
    <hyperlink ref="V10" r:id="rId184" display="http://pbs.twimg.com/profile_images/888395500227108865/PHQWzJ7U_normal.jpg"/>
    <hyperlink ref="V11" r:id="rId185" display="http://pbs.twimg.com/profile_images/888395500227108865/PHQWzJ7U_normal.jpg"/>
    <hyperlink ref="V12" r:id="rId186" display="http://pbs.twimg.com/profile_images/675593796583890944/1mevulh-_normal.jpg"/>
    <hyperlink ref="V13" r:id="rId187" display="https://pbs.twimg.com/media/DsNmPerXgAAm5cf.jpg"/>
    <hyperlink ref="V14" r:id="rId188" display="https://pbs.twimg.com/media/DsNmPerXgAAm5cf.jpg"/>
    <hyperlink ref="V15" r:id="rId189" display="http://pbs.twimg.com/profile_images/1073554197147201537/2IVy8PNR_normal.jpg"/>
    <hyperlink ref="V16" r:id="rId190" display="http://pbs.twimg.com/profile_images/3108554519/85a1457d11eb38e3ebac7bca7a60202c_normal.jpeg"/>
    <hyperlink ref="V17" r:id="rId191" display="http://pbs.twimg.com/profile_images/3108554519/85a1457d11eb38e3ebac7bca7a60202c_normal.jpeg"/>
    <hyperlink ref="V18" r:id="rId192" display="http://pbs.twimg.com/profile_images/3108554519/85a1457d11eb38e3ebac7bca7a60202c_normal.jpeg"/>
    <hyperlink ref="V19" r:id="rId193" display="http://pbs.twimg.com/profile_images/3108554519/85a1457d11eb38e3ebac7bca7a60202c_normal.jpeg"/>
    <hyperlink ref="V20" r:id="rId194" display="http://pbs.twimg.com/profile_images/3108554519/85a1457d11eb38e3ebac7bca7a60202c_normal.jpeg"/>
    <hyperlink ref="V21" r:id="rId195" display="https://pbs.twimg.com/media/DsN0AnFXQAA-IEK.jpg"/>
    <hyperlink ref="V22" r:id="rId196" display="http://pbs.twimg.com/profile_images/473211780991574016/AenxuEdh_normal.jpeg"/>
    <hyperlink ref="V23" r:id="rId197" display="https://pbs.twimg.com/media/DsN0AnFXQAA-IEK.jpg"/>
    <hyperlink ref="V24" r:id="rId198" display="http://pbs.twimg.com/profile_images/473211780991574016/AenxuEdh_normal.jpeg"/>
    <hyperlink ref="V25" r:id="rId199" display="https://pbs.twimg.com/media/DsN0AnFXQAA-IEK.jpg"/>
    <hyperlink ref="V26" r:id="rId200" display="http://pbs.twimg.com/profile_images/473211780991574016/AenxuEdh_normal.jpeg"/>
    <hyperlink ref="V27" r:id="rId201" display="https://pbs.twimg.com/media/DsN0AnFXQAA-IEK.jpg"/>
    <hyperlink ref="V28" r:id="rId202" display="http://pbs.twimg.com/profile_images/473211780991574016/AenxuEdh_normal.jpeg"/>
    <hyperlink ref="V29" r:id="rId203" display="http://pbs.twimg.com/profile_images/1037411907253272579/n7blnL5U_normal.jpg"/>
    <hyperlink ref="V30" r:id="rId204" display="http://pbs.twimg.com/profile_images/1037411907253272579/n7blnL5U_normal.jpg"/>
    <hyperlink ref="V31" r:id="rId205" display="https://pbs.twimg.com/media/DrunKjxXQAEPwDK.jpg"/>
    <hyperlink ref="V32" r:id="rId206" display="https://pbs.twimg.com/media/Dr8ITWBWkAEFpf3.jpg"/>
    <hyperlink ref="V33" r:id="rId207" display="http://pbs.twimg.com/profile_images/1011881747351572480/7pZHTrjn_normal.jpg"/>
    <hyperlink ref="V34" r:id="rId208" display="http://pbs.twimg.com/profile_images/1011881747351572480/7pZHTrjn_normal.jpg"/>
    <hyperlink ref="V35" r:id="rId209" display="http://pbs.twimg.com/profile_images/1011881747351572480/7pZHTrjn_normal.jpg"/>
    <hyperlink ref="V36" r:id="rId210" display="https://pbs.twimg.com/media/DsioZ4lWoAA7Ppw.jpg"/>
    <hyperlink ref="V37" r:id="rId211" display="https://pbs.twimg.com/media/Dt1vqVsWkAAhCnd.jpg"/>
    <hyperlink ref="V38" r:id="rId212" display="http://pbs.twimg.com/profile_images/959596562879041536/CIPzG43g_normal.jpg"/>
    <hyperlink ref="V39" r:id="rId213" display="http://pbs.twimg.com/profile_images/2455274973/sztua7fccovbj6rqewrx_normal.jpeg"/>
    <hyperlink ref="V40" r:id="rId214" display="http://pbs.twimg.com/profile_images/1073425483306553344/OtVw5NQi_normal.jpg"/>
    <hyperlink ref="V41" r:id="rId215" display="http://pbs.twimg.com/profile_images/1056545071993098241/ondDVx2b_normal.jpg"/>
    <hyperlink ref="V42" r:id="rId216" display="http://pbs.twimg.com/profile_images/1070707872810582017/VNKb1VKh_normal.jpg"/>
    <hyperlink ref="V43" r:id="rId217" display="http://pbs.twimg.com/profile_images/1045048124811751425/daqkHURm_normal.jpg"/>
    <hyperlink ref="V44" r:id="rId218" display="http://pbs.twimg.com/profile_images/1045048124811751425/daqkHURm_normal.jpg"/>
    <hyperlink ref="V45" r:id="rId219" display="https://pbs.twimg.com/media/Dun7pptXgAAvknI.jpg"/>
    <hyperlink ref="V46" r:id="rId220" display="https://pbs.twimg.com/media/DwzEMktW0AIFub3.jpg"/>
    <hyperlink ref="V47" r:id="rId221" display="https://pbs.twimg.com/media/DrPrf1XWwAAlEf3.jpg"/>
    <hyperlink ref="V48" r:id="rId222" display="http://pbs.twimg.com/profile_images/898452928255598592/LifjSnhc_normal.jpg"/>
    <hyperlink ref="V49" r:id="rId223" display="http://pbs.twimg.com/profile_images/898452928255598592/LifjSnhc_normal.jpg"/>
    <hyperlink ref="V50" r:id="rId224" display="https://pbs.twimg.com/media/DrFwJmuXcAAR5lF.jpg"/>
    <hyperlink ref="V51" r:id="rId225" display="https://pbs.twimg.com/media/DrPrf1XWwAAlEf3.jpg"/>
    <hyperlink ref="V52" r:id="rId226" display="https://pbs.twimg.com/media/Dr4ZJ2WX4AE2dZO.jpg"/>
    <hyperlink ref="V53" r:id="rId227" display="https://pbs.twimg.com/media/DsHGvcnX4AA59ji.jpg"/>
    <hyperlink ref="V54" r:id="rId228" display="https://pbs.twimg.com/media/DstVmb0XgAEzZCG.jpg"/>
    <hyperlink ref="V55" r:id="rId229" display="https://pbs.twimg.com/media/DtLSy-SWoAAkTT1.jpg"/>
    <hyperlink ref="V56" r:id="rId230" display="https://pbs.twimg.com/media/DtUEjaDWwAE16BO.jpg"/>
    <hyperlink ref="V57" r:id="rId231" display="https://pbs.twimg.com/media/DtkDuomWwAAOU7Z.jpg"/>
    <hyperlink ref="V58" r:id="rId232" display="https://pbs.twimg.com/media/Dt1vqVsWkAAhCnd.jpg"/>
    <hyperlink ref="V59" r:id="rId233" display="https://pbs.twimg.com/media/DuTN9pzWoAI09rF.jpg"/>
    <hyperlink ref="V60" r:id="rId234" display="https://pbs.twimg.com/media/DuiXkKNW4AAyhk_.jpg"/>
    <hyperlink ref="V61" r:id="rId235" display="https://pbs.twimg.com/media/Dun7pptXgAAvknI.jpg"/>
    <hyperlink ref="V62" r:id="rId236" display="https://pbs.twimg.com/media/DusPHYnWwAAVmAr.jpg"/>
    <hyperlink ref="V63" r:id="rId237" display="https://pbs.twimg.com/media/Dv-LUKqWwAE-V7z.jpg"/>
    <hyperlink ref="V64" r:id="rId238" display="https://pbs.twimg.com/media/DwzEMktW0AIFub3.jpg"/>
    <hyperlink ref="V65" r:id="rId239" display="https://pbs.twimg.com/media/Dw4TeheWsAAebnG.jpg"/>
    <hyperlink ref="V66" r:id="rId240" display="http://pbs.twimg.com/profile_images/986854228441387009/PZSWMXq-_normal.jpg"/>
    <hyperlink ref="V67" r:id="rId241" display="https://pbs.twimg.com/media/DtwI1_FWwAA-qlq.jpg"/>
    <hyperlink ref="V68" r:id="rId242" display="https://pbs.twimg.com/media/DwZp7sXXcAAoq9e.jpg"/>
    <hyperlink ref="V69" r:id="rId243" display="https://pbs.twimg.com/media/DxCJNcRXgAAz4CS.jpg"/>
    <hyperlink ref="V70" r:id="rId244" display="http://pbs.twimg.com/profile_images/1258862154/hoekschewaard_normal.jpg"/>
    <hyperlink ref="V71" r:id="rId245" display="http://pbs.twimg.com/profile_images/1258862154/hoekschewaard_normal.jpg"/>
    <hyperlink ref="V72" r:id="rId246" display="http://pbs.twimg.com/profile_images/1258862154/hoekschewaard_normal.jpg"/>
    <hyperlink ref="V73" r:id="rId247" display="http://pbs.twimg.com/profile_images/1258862154/hoekschewaard_normal.jpg"/>
    <hyperlink ref="V74" r:id="rId248" display="http://pbs.twimg.com/profile_images/1258862154/hoekschewaard_normal.jpg"/>
    <hyperlink ref="V75" r:id="rId249" display="http://pbs.twimg.com/profile_images/1258862154/hoekschewaard_normal.jpg"/>
    <hyperlink ref="V76" r:id="rId250" display="http://pbs.twimg.com/profile_images/1258862154/hoekschewaard_normal.jpg"/>
    <hyperlink ref="V77" r:id="rId251" display="http://pbs.twimg.com/profile_images/1258862154/hoekschewaard_normal.jpg"/>
    <hyperlink ref="V78" r:id="rId252" display="http://pbs.twimg.com/profile_images/1258862154/hoekschewaard_normal.jpg"/>
    <hyperlink ref="V79" r:id="rId253" display="http://pbs.twimg.com/profile_images/1258862154/hoekschewaard_normal.jpg"/>
    <hyperlink ref="V80" r:id="rId254" display="http://pbs.twimg.com/profile_images/1258862154/hoekschewaard_normal.jpg"/>
    <hyperlink ref="V81" r:id="rId255" display="http://pbs.twimg.com/profile_images/1258862154/hoekschewaard_normal.jpg"/>
    <hyperlink ref="V82" r:id="rId256" display="http://pbs.twimg.com/profile_images/1258862154/hoekschewaard_normal.jpg"/>
    <hyperlink ref="V83" r:id="rId257" display="http://pbs.twimg.com/profile_images/1258862154/hoekschewaard_normal.jpg"/>
    <hyperlink ref="V84" r:id="rId258" display="http://pbs.twimg.com/profile_images/1258862154/hoekschewaard_normal.jpg"/>
    <hyperlink ref="V85" r:id="rId259" display="http://pbs.twimg.com/profile_images/1258862154/hoekschewaard_normal.jpg"/>
    <hyperlink ref="V86" r:id="rId260" display="http://pbs.twimg.com/profile_images/1258862154/hoekschewaard_normal.jpg"/>
    <hyperlink ref="V87" r:id="rId261" display="http://pbs.twimg.com/profile_images/1258862154/hoekschewaard_normal.jpg"/>
    <hyperlink ref="V88" r:id="rId262" display="http://pbs.twimg.com/profile_images/1258862154/hoekschewaard_normal.jpg"/>
    <hyperlink ref="V89" r:id="rId263" display="http://pbs.twimg.com/profile_images/1258862154/hoekschewaard_normal.jpg"/>
    <hyperlink ref="V90" r:id="rId264" display="http://pbs.twimg.com/profile_images/1258862154/hoekschewaard_normal.jpg"/>
    <hyperlink ref="V91" r:id="rId265" display="http://pbs.twimg.com/profile_images/1258862154/hoekschewaard_normal.jpg"/>
    <hyperlink ref="V92" r:id="rId266" display="http://pbs.twimg.com/profile_images/1258862154/hoekschewaard_normal.jpg"/>
    <hyperlink ref="V93" r:id="rId267" display="http://pbs.twimg.com/profile_images/1258862154/hoekschewaard_normal.jpg"/>
    <hyperlink ref="V94" r:id="rId268" display="http://pbs.twimg.com/profile_images/1258862154/hoekschewaard_normal.jpg"/>
    <hyperlink ref="V95" r:id="rId269" display="http://pbs.twimg.com/profile_images/1258862154/hoekschewaard_normal.jpg"/>
    <hyperlink ref="V96" r:id="rId270" display="http://pbs.twimg.com/profile_images/1258862154/hoekschewaard_normal.jpg"/>
    <hyperlink ref="V97" r:id="rId271" display="http://pbs.twimg.com/profile_images/1258862154/hoekschewaard_normal.jpg"/>
    <hyperlink ref="V98" r:id="rId272" display="http://pbs.twimg.com/profile_images/1258862154/hoekschewaard_normal.jpg"/>
    <hyperlink ref="V99" r:id="rId273" display="http://pbs.twimg.com/profile_images/1258862154/hoekschewaard_normal.jpg"/>
    <hyperlink ref="V100" r:id="rId274" display="http://pbs.twimg.com/profile_images/1258862154/hoekschewaard_normal.jpg"/>
    <hyperlink ref="V101" r:id="rId275" display="http://pbs.twimg.com/profile_images/1258862154/hoekschewaard_normal.jpg"/>
    <hyperlink ref="V102" r:id="rId276" display="http://pbs.twimg.com/profile_images/1258862154/hoekschewaard_normal.jpg"/>
    <hyperlink ref="V103" r:id="rId277" display="http://pbs.twimg.com/profile_images/1258862154/hoekschewaard_normal.jpg"/>
    <hyperlink ref="V104" r:id="rId278" display="http://pbs.twimg.com/profile_images/1258862154/hoekschewaard_normal.jpg"/>
    <hyperlink ref="V105" r:id="rId279" display="http://pbs.twimg.com/profile_images/1258862154/hoekschewaard_normal.jpg"/>
    <hyperlink ref="V106" r:id="rId280" display="http://pbs.twimg.com/profile_images/1258862154/hoekschewaard_normal.jpg"/>
    <hyperlink ref="V107" r:id="rId281" display="http://pbs.twimg.com/profile_images/1258862154/hoekschewaard_normal.jpg"/>
    <hyperlink ref="V108" r:id="rId282" display="http://pbs.twimg.com/profile_images/1258862154/hoekschewaard_normal.jpg"/>
    <hyperlink ref="V109" r:id="rId283" display="http://pbs.twimg.com/profile_images/1258862154/hoekschewaard_normal.jpg"/>
    <hyperlink ref="V110" r:id="rId284" display="http://pbs.twimg.com/profile_images/1258862154/hoekschewaard_normal.jpg"/>
    <hyperlink ref="V111" r:id="rId285" display="http://pbs.twimg.com/profile_images/1258862154/hoekschewaard_normal.jpg"/>
    <hyperlink ref="V112" r:id="rId286" display="http://pbs.twimg.com/profile_images/1258862154/hoekschewaard_normal.jpg"/>
    <hyperlink ref="V113" r:id="rId287" display="http://pbs.twimg.com/profile_images/1258862154/hoekschewaard_normal.jpg"/>
    <hyperlink ref="V114" r:id="rId288" display="http://pbs.twimg.com/profile_images/1258862154/hoekschewaard_normal.jpg"/>
    <hyperlink ref="V115" r:id="rId289" display="http://pbs.twimg.com/profile_images/1258862154/hoekschewaard_normal.jpg"/>
    <hyperlink ref="V116" r:id="rId290" display="http://pbs.twimg.com/profile_images/1258862154/hoekschewaard_normal.jpg"/>
    <hyperlink ref="V117" r:id="rId291" display="http://pbs.twimg.com/profile_images/1258862154/hoekschewaard_normal.jpg"/>
    <hyperlink ref="V118" r:id="rId292" display="http://pbs.twimg.com/profile_images/1258862154/hoekschewaard_normal.jpg"/>
    <hyperlink ref="V119" r:id="rId293" display="http://pbs.twimg.com/profile_images/1258862154/hoekschewaard_normal.jpg"/>
    <hyperlink ref="V120" r:id="rId294" display="http://pbs.twimg.com/profile_images/1258862154/hoekschewaard_normal.jpg"/>
    <hyperlink ref="V121" r:id="rId295" display="http://pbs.twimg.com/profile_images/1258862154/hoekschewaard_normal.jpg"/>
    <hyperlink ref="V122" r:id="rId296" display="http://pbs.twimg.com/profile_images/1258862154/hoekschewaard_normal.jpg"/>
    <hyperlink ref="V123" r:id="rId297" display="http://pbs.twimg.com/profile_images/1258862154/hoekschewaard_normal.jpg"/>
    <hyperlink ref="V124" r:id="rId298" display="http://pbs.twimg.com/profile_images/1258862154/hoekschewaard_normal.jpg"/>
    <hyperlink ref="V125" r:id="rId299" display="http://pbs.twimg.com/profile_images/1258862154/hoekschewaard_normal.jpg"/>
    <hyperlink ref="V126" r:id="rId300" display="http://pbs.twimg.com/profile_images/1258862154/hoekschewaard_normal.jpg"/>
    <hyperlink ref="V127" r:id="rId301" display="http://pbs.twimg.com/profile_images/1258862154/hoekschewaard_normal.jpg"/>
    <hyperlink ref="V128" r:id="rId302" display="http://pbs.twimg.com/profile_images/1258862154/hoekschewaard_normal.jpg"/>
    <hyperlink ref="V129" r:id="rId303" display="http://pbs.twimg.com/profile_images/1258862154/hoekschewaard_normal.jpg"/>
    <hyperlink ref="V130" r:id="rId304" display="http://pbs.twimg.com/profile_images/1258862154/hoekschewaard_normal.jpg"/>
    <hyperlink ref="V131" r:id="rId305" display="http://pbs.twimg.com/profile_images/1258862154/hoekschewaard_normal.jpg"/>
    <hyperlink ref="V132" r:id="rId306" display="http://pbs.twimg.com/profile_images/1258862154/hoekschewaard_normal.jpg"/>
    <hyperlink ref="V133" r:id="rId307" display="http://pbs.twimg.com/profile_images/1258862154/hoekschewaard_normal.jpg"/>
    <hyperlink ref="V134" r:id="rId308" display="http://pbs.twimg.com/profile_images/1258862154/hoekschewaard_normal.jpg"/>
    <hyperlink ref="V135" r:id="rId309" display="http://pbs.twimg.com/profile_images/1258862154/hoekschewaard_normal.jpg"/>
    <hyperlink ref="V136" r:id="rId310" display="http://pbs.twimg.com/profile_images/1258862154/hoekschewaard_normal.jpg"/>
    <hyperlink ref="V137" r:id="rId311" display="http://pbs.twimg.com/profile_images/1258862154/hoekschewaard_normal.jpg"/>
    <hyperlink ref="V138" r:id="rId312" display="http://pbs.twimg.com/profile_images/1258862154/hoekschewaard_normal.jpg"/>
    <hyperlink ref="V139" r:id="rId313" display="http://pbs.twimg.com/profile_images/1258862154/hoekschewaard_normal.jpg"/>
    <hyperlink ref="V140" r:id="rId314" display="http://pbs.twimg.com/profile_images/1258862154/hoekschewaard_normal.jpg"/>
    <hyperlink ref="V141" r:id="rId315" display="http://pbs.twimg.com/profile_images/1258862154/hoekschewaard_normal.jpg"/>
    <hyperlink ref="V142" r:id="rId316" display="http://pbs.twimg.com/profile_images/1258862154/hoekschewaard_normal.jpg"/>
    <hyperlink ref="V143" r:id="rId317" display="http://pbs.twimg.com/profile_images/1258862154/hoekschewaard_normal.jpg"/>
    <hyperlink ref="V144" r:id="rId318" display="http://pbs.twimg.com/profile_images/1258862154/hoekschewaard_normal.jpg"/>
    <hyperlink ref="V145" r:id="rId319" display="http://pbs.twimg.com/profile_images/1258862154/hoekschewaard_normal.jpg"/>
    <hyperlink ref="V146" r:id="rId320" display="http://pbs.twimg.com/profile_images/1258862154/hoekschewaard_normal.jpg"/>
    <hyperlink ref="V147" r:id="rId321" display="http://pbs.twimg.com/profile_images/1258862154/hoekschewaard_normal.jpg"/>
    <hyperlink ref="V148" r:id="rId322" display="http://pbs.twimg.com/profile_images/1258862154/hoekschewaard_normal.jpg"/>
    <hyperlink ref="V149" r:id="rId323" display="http://pbs.twimg.com/profile_images/1258862154/hoekschewaard_normal.jpg"/>
    <hyperlink ref="V150" r:id="rId324" display="http://pbs.twimg.com/profile_images/1258862154/hoekschewaard_normal.jpg"/>
    <hyperlink ref="V151" r:id="rId325" display="http://pbs.twimg.com/profile_images/1258862154/hoekschewaard_normal.jpg"/>
    <hyperlink ref="V152" r:id="rId326" display="http://pbs.twimg.com/profile_images/1258862154/hoekschewaard_normal.jpg"/>
    <hyperlink ref="V153" r:id="rId327" display="http://pbs.twimg.com/profile_images/1258862154/hoekschewaard_normal.jpg"/>
    <hyperlink ref="V154" r:id="rId328" display="http://pbs.twimg.com/profile_images/1258862154/hoekschewaard_normal.jpg"/>
    <hyperlink ref="V155" r:id="rId329" display="http://pbs.twimg.com/profile_images/1258862154/hoekschewaard_normal.jpg"/>
    <hyperlink ref="V156" r:id="rId330" display="http://pbs.twimg.com/profile_images/1258862154/hoekschewaard_normal.jpg"/>
    <hyperlink ref="V157" r:id="rId331" display="http://pbs.twimg.com/profile_images/1258862154/hoekschewaard_normal.jpg"/>
    <hyperlink ref="V158" r:id="rId332" display="http://pbs.twimg.com/profile_images/1258862154/hoekschewaard_normal.jpg"/>
    <hyperlink ref="V159" r:id="rId333" display="http://pbs.twimg.com/profile_images/1258862154/hoekschewaard_normal.jpg"/>
    <hyperlink ref="V160" r:id="rId334" display="http://pbs.twimg.com/profile_images/1258862154/hoekschewaard_normal.jpg"/>
    <hyperlink ref="V161" r:id="rId335" display="http://pbs.twimg.com/profile_images/1258862154/hoekschewaard_normal.jpg"/>
    <hyperlink ref="V162" r:id="rId336" display="http://pbs.twimg.com/profile_images/1258862154/hoekschewaard_normal.jpg"/>
    <hyperlink ref="V163" r:id="rId337" display="http://pbs.twimg.com/profile_images/1258862154/hoekschewaard_normal.jpg"/>
    <hyperlink ref="V164" r:id="rId338" display="http://pbs.twimg.com/profile_images/1258862154/hoekschewaard_normal.jpg"/>
    <hyperlink ref="V165" r:id="rId339" display="http://pbs.twimg.com/profile_images/1258862154/hoekschewaard_normal.jpg"/>
    <hyperlink ref="V166" r:id="rId340" display="http://pbs.twimg.com/profile_images/1258862154/hoekschewaard_normal.jpg"/>
    <hyperlink ref="V167" r:id="rId341" display="http://pbs.twimg.com/profile_images/1258862154/hoekschewaard_normal.jpg"/>
    <hyperlink ref="V168" r:id="rId342" display="http://pbs.twimg.com/profile_images/1258862154/hoekschewaard_normal.jpg"/>
    <hyperlink ref="X3" r:id="rId343" display="https://twitter.com/#!/odilasibrijns/status/1059459638008135681"/>
    <hyperlink ref="X4" r:id="rId344" display="https://twitter.com/#!/wo2hwnl/status/1060070876157300736"/>
    <hyperlink ref="X5" r:id="rId345" display="https://twitter.com/#!/piershilcom/status/1060070987746734080"/>
    <hyperlink ref="X6" r:id="rId346" display="https://twitter.com/#!/marijkeboorsma/status/1059730187494023168"/>
    <hyperlink ref="X7" r:id="rId347" display="https://twitter.com/#!/marijkeboorsma/status/1059916667906605057"/>
    <hyperlink ref="X8" r:id="rId348" display="https://twitter.com/#!/marijkeboorsma/status/1061634353598476293"/>
    <hyperlink ref="X9" r:id="rId349" display="https://twitter.com/#!/hwvvd/status/1059459467354537984"/>
    <hyperlink ref="X10" r:id="rId350" display="https://twitter.com/#!/leonvannoort/status/1061894604386131968"/>
    <hyperlink ref="X11" r:id="rId351" display="https://twitter.com/#!/leonvannoort/status/1062586611043569664"/>
    <hyperlink ref="X12" r:id="rId352" display="https://twitter.com/#!/jon_hermans/status/1063428630494306305"/>
    <hyperlink ref="X13" r:id="rId353" display="https://twitter.com/#!/d66hw/status/1063806391343828992"/>
    <hyperlink ref="X14" r:id="rId354" display="https://twitter.com/#!/d66hw/status/1063806391343828992"/>
    <hyperlink ref="X15" r:id="rId355" display="https://twitter.com/#!/miranda3286/status/1063839902033428480"/>
    <hyperlink ref="X16" r:id="rId356" display="https://twitter.com/#!/apis1apis/status/1063848952238403584"/>
    <hyperlink ref="X17" r:id="rId357" display="https://twitter.com/#!/apis1apis/status/1063848952238403584"/>
    <hyperlink ref="X18" r:id="rId358" display="https://twitter.com/#!/apis1apis/status/1063848952238403584"/>
    <hyperlink ref="X19" r:id="rId359" display="https://twitter.com/#!/apis1apis/status/1063848952238403584"/>
    <hyperlink ref="X20" r:id="rId360" display="https://twitter.com/#!/apis1apis/status/1063848952238403584"/>
    <hyperlink ref="X21" r:id="rId361" display="https://twitter.com/#!/bernyschop/status/1063821507636408320"/>
    <hyperlink ref="X22" r:id="rId362" display="https://twitter.com/#!/mooieluchten/status/1063858636194283520"/>
    <hyperlink ref="X23" r:id="rId363" display="https://twitter.com/#!/bernyschop/status/1063821507636408320"/>
    <hyperlink ref="X24" r:id="rId364" display="https://twitter.com/#!/mooieluchten/status/1063858636194283520"/>
    <hyperlink ref="X25" r:id="rId365" display="https://twitter.com/#!/bernyschop/status/1063821507636408320"/>
    <hyperlink ref="X26" r:id="rId366" display="https://twitter.com/#!/mooieluchten/status/1063858636194283520"/>
    <hyperlink ref="X27" r:id="rId367" display="https://twitter.com/#!/bernyschop/status/1063821507636408320"/>
    <hyperlink ref="X28" r:id="rId368" display="https://twitter.com/#!/mooieluchten/status/1063858636194283520"/>
    <hyperlink ref="X29" r:id="rId369" display="https://twitter.com/#!/hwvvd/status/1059714614580166657"/>
    <hyperlink ref="X30" r:id="rId370" display="https://twitter.com/#!/hwvvd/status/1059892313491759104"/>
    <hyperlink ref="X31" r:id="rId371" display="https://twitter.com/#!/hwvvd/status/1061626274005823488"/>
    <hyperlink ref="X32" r:id="rId372" display="https://twitter.com/#!/hwvvd/status/1062577172798423040"/>
    <hyperlink ref="X33" r:id="rId373" display="https://twitter.com/#!/leonhoekvvd/status/1060095727542718464"/>
    <hyperlink ref="X34" r:id="rId374" display="https://twitter.com/#!/leonhoekvvd/status/1061626429455122433"/>
    <hyperlink ref="X35" r:id="rId375" display="https://twitter.com/#!/leonhoekvvd/status/1064052631302230016"/>
    <hyperlink ref="X36" r:id="rId376" display="https://twitter.com/#!/sannewaldekker/status/1065286485925081088"/>
    <hyperlink ref="X37" r:id="rId377" display="https://twitter.com/#!/oudbeijerland/status/1071135155350331392"/>
    <hyperlink ref="X38" r:id="rId378" display="https://twitter.com/#!/ernestmaas55/status/1071451097242451968"/>
    <hyperlink ref="X39" r:id="rId379" display="https://twitter.com/#!/huizentweetsnl/status/1073221015218450433"/>
    <hyperlink ref="X40" r:id="rId380" display="https://twitter.com/#!/ariegoudswaard4/status/1073489229634768897"/>
    <hyperlink ref="X41" r:id="rId381" display="https://twitter.com/#!/leonard1972/status/1074305708986908675"/>
    <hyperlink ref="X42" r:id="rId382" display="https://twitter.com/#!/edkrokket/status/1076896345229791232"/>
    <hyperlink ref="X43" r:id="rId383" display="https://twitter.com/#!/hoekschnieuws/status/1061943463917297664"/>
    <hyperlink ref="X44" r:id="rId384" display="https://twitter.com/#!/hoekschnieuws/status/1080480813152649216"/>
    <hyperlink ref="X45" r:id="rId385" display="https://twitter.com/#!/jumboboa/status/1074672606228434945"/>
    <hyperlink ref="X46" r:id="rId386" display="https://twitter.com/#!/jumboboa/status/1084461514768203776"/>
    <hyperlink ref="X47" r:id="rId387" display="https://twitter.com/#!/jveverdingen/status/1059453710852648961"/>
    <hyperlink ref="X48" r:id="rId388" display="https://twitter.com/#!/jveverdingen/status/1074671240588247040"/>
    <hyperlink ref="X49" r:id="rId389" display="https://twitter.com/#!/jveverdingen/status/1084830425766391809"/>
    <hyperlink ref="X50" r:id="rId390" display="https://twitter.com/#!/indebuurt0186/status/1058750700832911361"/>
    <hyperlink ref="X51" r:id="rId391" display="https://twitter.com/#!/indebuurt0186/status/1059449271634800640"/>
    <hyperlink ref="X52" r:id="rId392" display="https://twitter.com/#!/indebuurt0186/status/1062314221688549378"/>
    <hyperlink ref="X53" r:id="rId393" display="https://twitter.com/#!/indebuurt0186/status/1063349507813986304"/>
    <hyperlink ref="X54" r:id="rId394" display="https://twitter.com/#!/indebuurt0186/status/1066039859012386818"/>
    <hyperlink ref="X55" r:id="rId395" display="https://twitter.com/#!/indebuurt0186/status/1068147837085630469"/>
    <hyperlink ref="X56" r:id="rId396" display="https://twitter.com/#!/indebuurt0186/status/1068765495116087297"/>
    <hyperlink ref="X57" r:id="rId397" display="https://twitter.com/#!/indebuurt0186/status/1069890488357044225"/>
    <hyperlink ref="X58" r:id="rId398" display="https://twitter.com/#!/indebuurt0186/status/1071135062253547521"/>
    <hyperlink ref="X59" r:id="rId399" display="https://twitter.com/#!/indebuurt0186/status/1073209072948834304"/>
    <hyperlink ref="X60" r:id="rId400" display="https://twitter.com/#!/indebuurt0186/status/1074275160415526913"/>
    <hyperlink ref="X61" r:id="rId401" display="https://twitter.com/#!/indebuurt0186/status/1074666681102934017"/>
    <hyperlink ref="X62" r:id="rId402" display="https://twitter.com/#!/indebuurt0186/status/1074969557469667328"/>
    <hyperlink ref="X63" r:id="rId403" display="https://twitter.com/#!/indebuurt0186/status/1080735616457949184"/>
    <hyperlink ref="X64" r:id="rId404" display="https://twitter.com/#!/indebuurt0186/status/1084457332715737089"/>
    <hyperlink ref="X65" r:id="rId405" display="https://twitter.com/#!/indebuurt0186/status/1084825977564352514"/>
    <hyperlink ref="X66" r:id="rId406" display="https://twitter.com/#!/3goudzoekers/status/1084875422255538178"/>
    <hyperlink ref="X67" r:id="rId407" display="https://twitter.com/#!/hoekschewaardnl/status/1070740537051963394"/>
    <hyperlink ref="X68" r:id="rId408" display="https://twitter.com/#!/hoekschewaardnl/status/1082669236911247365"/>
    <hyperlink ref="X69" r:id="rId409" display="https://twitter.com/#!/hoekschewaardnl/status/1085518376368254976"/>
    <hyperlink ref="X70" r:id="rId410" display="https://twitter.com/#!/hoekschewaard_n/status/1057838722945814528"/>
    <hyperlink ref="X71" r:id="rId411" display="https://twitter.com/#!/hoekschewaard_n/status/1057983456930603009"/>
    <hyperlink ref="X72" r:id="rId412" display="https://twitter.com/#!/hoekschewaard_n/status/1059401752481533954"/>
    <hyperlink ref="X73" r:id="rId413" display="https://twitter.com/#!/hoekschewaard_n/status/1059527634525282304"/>
    <hyperlink ref="X74" r:id="rId414" display="https://twitter.com/#!/hoekschewaard_n/status/1059764134705852416"/>
    <hyperlink ref="X75" r:id="rId415" display="https://twitter.com/#!/hoekschewaard_n/status/1059906500313997312"/>
    <hyperlink ref="X76" r:id="rId416" display="https://twitter.com/#!/hoekschewaard_n/status/1060149401090490370"/>
    <hyperlink ref="X77" r:id="rId417" display="https://twitter.com/#!/hoekschewaard_n/status/1060845265790427137"/>
    <hyperlink ref="X78" r:id="rId418" display="https://twitter.com/#!/hoekschewaard_n/status/1060867928566968331"/>
    <hyperlink ref="X79" r:id="rId419" display="https://twitter.com/#!/hoekschewaard_n/status/1060894399910080513"/>
    <hyperlink ref="X80" r:id="rId420" display="https://twitter.com/#!/hoekschewaard_n/status/1061245509946499072"/>
    <hyperlink ref="X81" r:id="rId421" display="https://twitter.com/#!/hoekschewaard_n/status/1062358724499685377"/>
    <hyperlink ref="X82" r:id="rId422" display="https://twitter.com/#!/hoekschewaard_n/status/1062665253421543424"/>
    <hyperlink ref="X83" r:id="rId423" display="https://twitter.com/#!/hoekschewaard_n/status/1062701802267627520"/>
    <hyperlink ref="X84" r:id="rId424" display="https://twitter.com/#!/hoekschewaard_n/status/1063352409068617728"/>
    <hyperlink ref="X85" r:id="rId425" display="https://twitter.com/#!/hoekschewaard_n/status/1063383816277028865"/>
    <hyperlink ref="X86" r:id="rId426" display="https://twitter.com/#!/hoekschewaard_n/status/1063411395629330433"/>
    <hyperlink ref="X87" r:id="rId427" display="https://twitter.com/#!/hoekschewaard_n/status/1063923337360011264"/>
    <hyperlink ref="X88" r:id="rId428" display="https://twitter.com/#!/hoekschewaard_n/status/1064317287438659584"/>
    <hyperlink ref="X89" r:id="rId429" display="https://twitter.com/#!/hoekschewaard_n/status/1064551751007768577"/>
    <hyperlink ref="X90" r:id="rId430" display="https://twitter.com/#!/hoekschewaard_n/status/1064974591410487296"/>
    <hyperlink ref="X91" r:id="rId431" display="https://twitter.com/#!/hoekschewaard_n/status/1065306877972615169"/>
    <hyperlink ref="X92" r:id="rId432" display="https://twitter.com/#!/hoekschewaard_n/status/1065553265989963776"/>
    <hyperlink ref="X93" r:id="rId433" display="https://twitter.com/#!/hoekschewaard_n/status/1065945642143494144"/>
    <hyperlink ref="X94" r:id="rId434" display="https://twitter.com/#!/hoekschewaard_n/status/1065953638105923584"/>
    <hyperlink ref="X95" r:id="rId435" display="https://twitter.com/#!/hoekschewaard_n/status/1067360011624620032"/>
    <hyperlink ref="X96" r:id="rId436" display="https://twitter.com/#!/hoekschewaard_n/status/1067781580503072773"/>
    <hyperlink ref="X97" r:id="rId437" display="https://twitter.com/#!/hoekschewaard_n/status/1067877632946184193"/>
    <hyperlink ref="X98" r:id="rId438" display="https://twitter.com/#!/hoekschewaard_n/status/1068070191886729216"/>
    <hyperlink ref="X99" r:id="rId439" display="https://twitter.com/#!/hoekschewaard_n/status/1070748095867162627"/>
    <hyperlink ref="X100" r:id="rId440" display="https://twitter.com/#!/hoekschewaard_n/status/1070959451774115840"/>
    <hyperlink ref="X101" r:id="rId441" display="https://twitter.com/#!/hoekschewaard_n/status/1072059306793730049"/>
    <hyperlink ref="X102" r:id="rId442" display="https://twitter.com/#!/hoekschewaard_n/status/1072169934724235264"/>
    <hyperlink ref="X103" r:id="rId443" display="https://twitter.com/#!/hoekschewaard_n/status/1072496795878653954"/>
    <hyperlink ref="X104" r:id="rId444" display="https://twitter.com/#!/hoekschewaard_n/status/1072666683205189639"/>
    <hyperlink ref="X105" r:id="rId445" display="https://twitter.com/#!/hoekschewaard_n/status/1073234146758144001"/>
    <hyperlink ref="X106" r:id="rId446" display="https://twitter.com/#!/hoekschewaard_n/status/1073444492995411968"/>
    <hyperlink ref="X107" r:id="rId447" display="https://twitter.com/#!/hoekschewaard_n/status/1073501148634587136"/>
    <hyperlink ref="X108" r:id="rId448" display="https://twitter.com/#!/hoekschewaard_n/status/1073566669652533248"/>
    <hyperlink ref="X109" r:id="rId449" display="https://twitter.com/#!/hoekschewaard_n/status/1074446862135029760"/>
    <hyperlink ref="X110" r:id="rId450" display="https://twitter.com/#!/hoekschewaard_n/status/1074539985775312898"/>
    <hyperlink ref="X111" r:id="rId451" display="https://twitter.com/#!/hoekschewaard_n/status/1074592826636288000"/>
    <hyperlink ref="X112" r:id="rId452" display="https://twitter.com/#!/hoekschewaard_n/status/1074659610324332544"/>
    <hyperlink ref="X113" r:id="rId453" display="https://twitter.com/#!/hoekschewaard_n/status/1074674638465187840"/>
    <hyperlink ref="X114" r:id="rId454" display="https://twitter.com/#!/hoekschewaard_n/status/1074703699111501824"/>
    <hyperlink ref="X115" r:id="rId455" display="https://twitter.com/#!/hoekschewaard_n/status/1074719999284166656"/>
    <hyperlink ref="X116" r:id="rId456" display="https://twitter.com/#!/hoekschewaard_n/status/1074720002706735104"/>
    <hyperlink ref="X117" r:id="rId457" display="https://twitter.com/#!/hoekschewaard_n/status/1074722510023901186"/>
    <hyperlink ref="X118" r:id="rId458" display="https://twitter.com/#!/hoekschewaard_n/status/1074956496109256704"/>
    <hyperlink ref="X119" r:id="rId459" display="https://twitter.com/#!/hoekschewaard_n/status/1075306290946154496"/>
    <hyperlink ref="X120" r:id="rId460" display="https://twitter.com/#!/hoekschewaard_n/status/1075359185800437760"/>
    <hyperlink ref="X121" r:id="rId461" display="https://twitter.com/#!/hoekschewaard_n/status/1075409564361809921"/>
    <hyperlink ref="X122" r:id="rId462" display="https://twitter.com/#!/hoekschewaard_n/status/1075678781849907200"/>
    <hyperlink ref="X123" r:id="rId463" display="https://twitter.com/#!/hoekschewaard_n/status/1075705220481630209"/>
    <hyperlink ref="X124" r:id="rId464" display="https://twitter.com/#!/hoekschewaard_n/status/1075712782140628993"/>
    <hyperlink ref="X125" r:id="rId465" display="https://twitter.com/#!/hoekschewaard_n/status/1075720300485099520"/>
    <hyperlink ref="X126" r:id="rId466" display="https://twitter.com/#!/hoekschewaard_n/status/1075731743599222784"/>
    <hyperlink ref="X127" r:id="rId467" display="https://twitter.com/#!/hoekschewaard_n/status/1075787123024953345"/>
    <hyperlink ref="X128" r:id="rId468" display="https://twitter.com/#!/hoekschewaard_n/status/1077461014701064192"/>
    <hyperlink ref="X129" r:id="rId469" display="https://twitter.com/#!/hoekschewaard_n/status/1077609530165547010"/>
    <hyperlink ref="X130" r:id="rId470" display="https://twitter.com/#!/hoekschewaard_n/status/1077899621534445571"/>
    <hyperlink ref="X131" r:id="rId471" display="https://twitter.com/#!/hoekschewaard_n/status/1078084598037397504"/>
    <hyperlink ref="X132" r:id="rId472" display="https://twitter.com/#!/hoekschewaard_n/status/1078084600595955714"/>
    <hyperlink ref="X133" r:id="rId473" display="https://twitter.com/#!/hoekschewaard_n/status/1078246968256839680"/>
    <hyperlink ref="X134" r:id="rId474" display="https://twitter.com/#!/hoekschewaard_n/status/1079041700876742661"/>
    <hyperlink ref="X135" r:id="rId475" display="https://twitter.com/#!/hoekschewaard_n/status/1079674571387793410"/>
    <hyperlink ref="X136" r:id="rId476" display="https://twitter.com/#!/hoekschewaard_n/status/1080421560102596609"/>
    <hyperlink ref="X137" r:id="rId477" display="https://twitter.com/#!/hoekschewaard_n/status/1080501131166523392"/>
    <hyperlink ref="X138" r:id="rId478" display="https://twitter.com/#!/hoekschewaard_n/status/1080748712702500864"/>
    <hyperlink ref="X139" r:id="rId479" display="https://twitter.com/#!/hoekschewaard_n/status/1080788928658137088"/>
    <hyperlink ref="X140" r:id="rId480" display="https://twitter.com/#!/hoekschewaard_n/status/1081238747910422529"/>
    <hyperlink ref="X141" r:id="rId481" display="https://twitter.com/#!/hoekschewaard_n/status/1081451324246495238"/>
    <hyperlink ref="X142" r:id="rId482" display="https://twitter.com/#!/hoekschewaard_n/status/1081579686906470401"/>
    <hyperlink ref="X143" r:id="rId483" display="https://twitter.com/#!/hoekschewaard_n/status/1082301195056758784"/>
    <hyperlink ref="X144" r:id="rId484" display="https://twitter.com/#!/hoekschewaard_n/status/1082310062843006977"/>
    <hyperlink ref="X145" r:id="rId485" display="https://twitter.com/#!/hoekschewaard_n/status/1082538948700917761"/>
    <hyperlink ref="X146" r:id="rId486" display="https://twitter.com/#!/hoekschewaard_n/status/1082648512813297665"/>
    <hyperlink ref="X147" r:id="rId487" display="https://twitter.com/#!/hoekschewaard_n/status/1082964315462950913"/>
    <hyperlink ref="X148" r:id="rId488" display="https://twitter.com/#!/hoekschewaard_n/status/1083287982747070464"/>
    <hyperlink ref="X149" r:id="rId489" display="https://twitter.com/#!/hoekschewaard_n/status/1083320692370755584"/>
    <hyperlink ref="X150" r:id="rId490" display="https://twitter.com/#!/hoekschewaard_n/status/1083396177998028808"/>
    <hyperlink ref="X151" r:id="rId491" display="https://twitter.com/#!/hoekschewaard_n/status/1083728333211385856"/>
    <hyperlink ref="X152" r:id="rId492" display="https://twitter.com/#!/hoekschewaard_n/status/1083737188066607105"/>
    <hyperlink ref="X153" r:id="rId493" display="https://twitter.com/#!/hoekschewaard_n/status/1084318715750031361"/>
    <hyperlink ref="X154" r:id="rId494" display="https://twitter.com/#!/hoekschewaard_n/status/1084352736542494720"/>
    <hyperlink ref="X155" r:id="rId495" display="https://twitter.com/#!/hoekschewaard_n/status/1084428179291467776"/>
    <hyperlink ref="X156" r:id="rId496" display="https://twitter.com/#!/hoekschewaard_n/status/1084716348670988288"/>
    <hyperlink ref="X157" r:id="rId497" display="https://twitter.com/#!/hoekschewaard_n/status/1084786882867879936"/>
    <hyperlink ref="X158" r:id="rId498" display="https://twitter.com/#!/hoekschewaard_n/status/1085602444476862467"/>
    <hyperlink ref="X159" r:id="rId499" display="https://twitter.com/#!/hoekschewaard_n/status/1085797442757578752"/>
    <hyperlink ref="X160" r:id="rId500" display="https://twitter.com/#!/hoekschewaard_n/status/1085832736646950913"/>
    <hyperlink ref="X161" r:id="rId501" display="https://twitter.com/#!/hoekschewaard_n/status/1086163735843094530"/>
    <hyperlink ref="X162" r:id="rId502" display="https://twitter.com/#!/hoekschewaard_n/status/1086211411267805184"/>
    <hyperlink ref="X163" r:id="rId503" display="https://twitter.com/#!/hoekschewaard_n/status/1086299714855804928"/>
    <hyperlink ref="X164" r:id="rId504" display="https://twitter.com/#!/hoekschewaard_n/status/1087577173710553088"/>
    <hyperlink ref="X165" r:id="rId505" display="https://twitter.com/#!/hoekschewaard_n/status/1087616156607922177"/>
    <hyperlink ref="X166" r:id="rId506" display="https://twitter.com/#!/hoekschewaard_n/status/1087661506890788864"/>
    <hyperlink ref="X167" r:id="rId507" display="https://twitter.com/#!/hoekschewaard_n/status/1087723246924038147"/>
    <hyperlink ref="X168" r:id="rId508" display="https://twitter.com/#!/hoekschewaard_n/status/1087763589866446849"/>
    <hyperlink ref="AZ21" r:id="rId509" display="https://api.twitter.com/1.1/geo/id/3095a52a41901e55.json"/>
    <hyperlink ref="AZ23" r:id="rId510" display="https://api.twitter.com/1.1/geo/id/3095a52a41901e55.json"/>
    <hyperlink ref="AZ25" r:id="rId511" display="https://api.twitter.com/1.1/geo/id/3095a52a41901e55.json"/>
    <hyperlink ref="AZ27" r:id="rId512" display="https://api.twitter.com/1.1/geo/id/3095a52a41901e55.json"/>
  </hyperlinks>
  <printOptions/>
  <pageMargins left="0.7" right="0.7" top="0.75" bottom="0.75" header="0.3" footer="0.3"/>
  <pageSetup horizontalDpi="600" verticalDpi="600" orientation="portrait" r:id="rId516"/>
  <legacyDrawing r:id="rId514"/>
  <tableParts>
    <tablePart r:id="rId5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1556</v>
      </c>
      <c r="B1" s="13" t="s">
        <v>1925</v>
      </c>
      <c r="C1" s="13" t="s">
        <v>1926</v>
      </c>
      <c r="D1" s="13" t="s">
        <v>144</v>
      </c>
      <c r="E1" s="13" t="s">
        <v>1928</v>
      </c>
      <c r="F1" s="13" t="s">
        <v>1929</v>
      </c>
      <c r="G1" s="13" t="s">
        <v>1930</v>
      </c>
    </row>
    <row r="2" spans="1:7" ht="15">
      <c r="A2" s="78" t="s">
        <v>1304</v>
      </c>
      <c r="B2" s="78">
        <v>8</v>
      </c>
      <c r="C2" s="121">
        <v>0.0021441972661484857</v>
      </c>
      <c r="D2" s="78" t="s">
        <v>1927</v>
      </c>
      <c r="E2" s="78"/>
      <c r="F2" s="78"/>
      <c r="G2" s="78"/>
    </row>
    <row r="3" spans="1:7" ht="15">
      <c r="A3" s="78" t="s">
        <v>1305</v>
      </c>
      <c r="B3" s="78">
        <v>5</v>
      </c>
      <c r="C3" s="121">
        <v>0.0013401232913428035</v>
      </c>
      <c r="D3" s="78" t="s">
        <v>1927</v>
      </c>
      <c r="E3" s="78"/>
      <c r="F3" s="78"/>
      <c r="G3" s="78"/>
    </row>
    <row r="4" spans="1:7" ht="15">
      <c r="A4" s="78" t="s">
        <v>1306</v>
      </c>
      <c r="B4" s="78">
        <v>0</v>
      </c>
      <c r="C4" s="121">
        <v>0</v>
      </c>
      <c r="D4" s="78" t="s">
        <v>1927</v>
      </c>
      <c r="E4" s="78"/>
      <c r="F4" s="78"/>
      <c r="G4" s="78"/>
    </row>
    <row r="5" spans="1:7" ht="15">
      <c r="A5" s="78" t="s">
        <v>1307</v>
      </c>
      <c r="B5" s="78">
        <v>3718</v>
      </c>
      <c r="C5" s="121">
        <v>0.9965156794425087</v>
      </c>
      <c r="D5" s="78" t="s">
        <v>1927</v>
      </c>
      <c r="E5" s="78"/>
      <c r="F5" s="78"/>
      <c r="G5" s="78"/>
    </row>
    <row r="6" spans="1:7" ht="15">
      <c r="A6" s="78" t="s">
        <v>1308</v>
      </c>
      <c r="B6" s="78">
        <v>3731</v>
      </c>
      <c r="C6" s="121">
        <v>1</v>
      </c>
      <c r="D6" s="78" t="s">
        <v>1927</v>
      </c>
      <c r="E6" s="78"/>
      <c r="F6" s="78"/>
      <c r="G6" s="78"/>
    </row>
    <row r="7" spans="1:7" ht="15">
      <c r="A7" s="84" t="s">
        <v>1309</v>
      </c>
      <c r="B7" s="84">
        <v>212</v>
      </c>
      <c r="C7" s="122">
        <v>0</v>
      </c>
      <c r="D7" s="84" t="s">
        <v>1927</v>
      </c>
      <c r="E7" s="84" t="b">
        <v>0</v>
      </c>
      <c r="F7" s="84" t="b">
        <v>0</v>
      </c>
      <c r="G7" s="84" t="b">
        <v>0</v>
      </c>
    </row>
    <row r="8" spans="1:7" ht="15">
      <c r="A8" s="84" t="s">
        <v>1310</v>
      </c>
      <c r="B8" s="84">
        <v>210</v>
      </c>
      <c r="C8" s="122">
        <v>0.0005918005137313968</v>
      </c>
      <c r="D8" s="84" t="s">
        <v>1927</v>
      </c>
      <c r="E8" s="84" t="b">
        <v>0</v>
      </c>
      <c r="F8" s="84" t="b">
        <v>0</v>
      </c>
      <c r="G8" s="84" t="b">
        <v>0</v>
      </c>
    </row>
    <row r="9" spans="1:7" ht="15">
      <c r="A9" s="84" t="s">
        <v>1311</v>
      </c>
      <c r="B9" s="84">
        <v>102</v>
      </c>
      <c r="C9" s="122">
        <v>0.01278109921507253</v>
      </c>
      <c r="D9" s="84" t="s">
        <v>1927</v>
      </c>
      <c r="E9" s="84" t="b">
        <v>0</v>
      </c>
      <c r="F9" s="84" t="b">
        <v>0</v>
      </c>
      <c r="G9" s="84" t="b">
        <v>0</v>
      </c>
    </row>
    <row r="10" spans="1:7" ht="15">
      <c r="A10" s="84" t="s">
        <v>1312</v>
      </c>
      <c r="B10" s="84">
        <v>52</v>
      </c>
      <c r="C10" s="122">
        <v>0.010740623722898876</v>
      </c>
      <c r="D10" s="84" t="s">
        <v>1927</v>
      </c>
      <c r="E10" s="84" t="b">
        <v>0</v>
      </c>
      <c r="F10" s="84" t="b">
        <v>0</v>
      </c>
      <c r="G10" s="84" t="b">
        <v>0</v>
      </c>
    </row>
    <row r="11" spans="1:7" ht="15">
      <c r="A11" s="84" t="s">
        <v>1313</v>
      </c>
      <c r="B11" s="84">
        <v>51</v>
      </c>
      <c r="C11" s="122">
        <v>0.009428959286894406</v>
      </c>
      <c r="D11" s="84" t="s">
        <v>1927</v>
      </c>
      <c r="E11" s="84" t="b">
        <v>0</v>
      </c>
      <c r="F11" s="84" t="b">
        <v>0</v>
      </c>
      <c r="G11" s="84" t="b">
        <v>0</v>
      </c>
    </row>
    <row r="12" spans="1:7" ht="15">
      <c r="A12" s="84" t="s">
        <v>1318</v>
      </c>
      <c r="B12" s="84">
        <v>47</v>
      </c>
      <c r="C12" s="122">
        <v>0.009893549893074767</v>
      </c>
      <c r="D12" s="84" t="s">
        <v>1927</v>
      </c>
      <c r="E12" s="84" t="b">
        <v>0</v>
      </c>
      <c r="F12" s="84" t="b">
        <v>0</v>
      </c>
      <c r="G12" s="84" t="b">
        <v>0</v>
      </c>
    </row>
    <row r="13" spans="1:7" ht="15">
      <c r="A13" s="84" t="s">
        <v>1315</v>
      </c>
      <c r="B13" s="84">
        <v>46</v>
      </c>
      <c r="C13" s="122">
        <v>0.009683048831519984</v>
      </c>
      <c r="D13" s="84" t="s">
        <v>1927</v>
      </c>
      <c r="E13" s="84" t="b">
        <v>0</v>
      </c>
      <c r="F13" s="84" t="b">
        <v>0</v>
      </c>
      <c r="G13" s="84" t="b">
        <v>0</v>
      </c>
    </row>
    <row r="14" spans="1:7" ht="15">
      <c r="A14" s="84" t="s">
        <v>1316</v>
      </c>
      <c r="B14" s="84">
        <v>33</v>
      </c>
      <c r="C14" s="122">
        <v>0.0081423409712239</v>
      </c>
      <c r="D14" s="84" t="s">
        <v>1927</v>
      </c>
      <c r="E14" s="84" t="b">
        <v>0</v>
      </c>
      <c r="F14" s="84" t="b">
        <v>0</v>
      </c>
      <c r="G14" s="84" t="b">
        <v>0</v>
      </c>
    </row>
    <row r="15" spans="1:7" ht="15">
      <c r="A15" s="84" t="s">
        <v>1319</v>
      </c>
      <c r="B15" s="84">
        <v>33</v>
      </c>
      <c r="C15" s="122">
        <v>0.007814058643383387</v>
      </c>
      <c r="D15" s="84" t="s">
        <v>1927</v>
      </c>
      <c r="E15" s="84" t="b">
        <v>0</v>
      </c>
      <c r="F15" s="84" t="b">
        <v>0</v>
      </c>
      <c r="G15" s="84" t="b">
        <v>0</v>
      </c>
    </row>
    <row r="16" spans="1:7" ht="15">
      <c r="A16" s="84" t="s">
        <v>1332</v>
      </c>
      <c r="B16" s="84">
        <v>24</v>
      </c>
      <c r="C16" s="122">
        <v>0.0070860693426797626</v>
      </c>
      <c r="D16" s="84" t="s">
        <v>1927</v>
      </c>
      <c r="E16" s="84" t="b">
        <v>0</v>
      </c>
      <c r="F16" s="84" t="b">
        <v>0</v>
      </c>
      <c r="G16" s="84" t="b">
        <v>0</v>
      </c>
    </row>
    <row r="17" spans="1:7" ht="15">
      <c r="A17" s="84" t="s">
        <v>1317</v>
      </c>
      <c r="B17" s="84">
        <v>23</v>
      </c>
      <c r="C17" s="122">
        <v>0.0066290123768381675</v>
      </c>
      <c r="D17" s="84" t="s">
        <v>1927</v>
      </c>
      <c r="E17" s="84" t="b">
        <v>0</v>
      </c>
      <c r="F17" s="84" t="b">
        <v>0</v>
      </c>
      <c r="G17" s="84" t="b">
        <v>0</v>
      </c>
    </row>
    <row r="18" spans="1:7" ht="15">
      <c r="A18" s="84" t="s">
        <v>1557</v>
      </c>
      <c r="B18" s="84">
        <v>22</v>
      </c>
      <c r="C18" s="122">
        <v>0.006658272954443617</v>
      </c>
      <c r="D18" s="84" t="s">
        <v>1927</v>
      </c>
      <c r="E18" s="84" t="b">
        <v>0</v>
      </c>
      <c r="F18" s="84" t="b">
        <v>0</v>
      </c>
      <c r="G18" s="84" t="b">
        <v>0</v>
      </c>
    </row>
    <row r="19" spans="1:7" ht="15">
      <c r="A19" s="84" t="s">
        <v>1331</v>
      </c>
      <c r="B19" s="84">
        <v>20</v>
      </c>
      <c r="C19" s="122">
        <v>0.006208892384242931</v>
      </c>
      <c r="D19" s="84" t="s">
        <v>1927</v>
      </c>
      <c r="E19" s="84" t="b">
        <v>0</v>
      </c>
      <c r="F19" s="84" t="b">
        <v>0</v>
      </c>
      <c r="G19" s="84" t="b">
        <v>0</v>
      </c>
    </row>
    <row r="20" spans="1:7" ht="15">
      <c r="A20" s="84" t="s">
        <v>1558</v>
      </c>
      <c r="B20" s="84">
        <v>15</v>
      </c>
      <c r="C20" s="122">
        <v>0.0050509982027620035</v>
      </c>
      <c r="D20" s="84" t="s">
        <v>1927</v>
      </c>
      <c r="E20" s="84" t="b">
        <v>0</v>
      </c>
      <c r="F20" s="84" t="b">
        <v>0</v>
      </c>
      <c r="G20" s="84" t="b">
        <v>0</v>
      </c>
    </row>
    <row r="21" spans="1:7" ht="15">
      <c r="A21" s="84" t="s">
        <v>1559</v>
      </c>
      <c r="B21" s="84">
        <v>15</v>
      </c>
      <c r="C21" s="122">
        <v>0.0050509982027620035</v>
      </c>
      <c r="D21" s="84" t="s">
        <v>1927</v>
      </c>
      <c r="E21" s="84" t="b">
        <v>0</v>
      </c>
      <c r="F21" s="84" t="b">
        <v>0</v>
      </c>
      <c r="G21" s="84" t="b">
        <v>0</v>
      </c>
    </row>
    <row r="22" spans="1:7" ht="15">
      <c r="A22" s="84" t="s">
        <v>1560</v>
      </c>
      <c r="B22" s="84">
        <v>14</v>
      </c>
      <c r="C22" s="122">
        <v>0.005532750257099628</v>
      </c>
      <c r="D22" s="84" t="s">
        <v>1927</v>
      </c>
      <c r="E22" s="84" t="b">
        <v>0</v>
      </c>
      <c r="F22" s="84" t="b">
        <v>0</v>
      </c>
      <c r="G22" s="84" t="b">
        <v>0</v>
      </c>
    </row>
    <row r="23" spans="1:7" ht="15">
      <c r="A23" s="84" t="s">
        <v>1561</v>
      </c>
      <c r="B23" s="84">
        <v>14</v>
      </c>
      <c r="C23" s="122">
        <v>0.004853536279843542</v>
      </c>
      <c r="D23" s="84" t="s">
        <v>1927</v>
      </c>
      <c r="E23" s="84" t="b">
        <v>0</v>
      </c>
      <c r="F23" s="84" t="b">
        <v>0</v>
      </c>
      <c r="G23" s="84" t="b">
        <v>0</v>
      </c>
    </row>
    <row r="24" spans="1:7" ht="15">
      <c r="A24" s="84" t="s">
        <v>1562</v>
      </c>
      <c r="B24" s="84">
        <v>14</v>
      </c>
      <c r="C24" s="122">
        <v>0.005983195204680236</v>
      </c>
      <c r="D24" s="84" t="s">
        <v>1927</v>
      </c>
      <c r="E24" s="84" t="b">
        <v>0</v>
      </c>
      <c r="F24" s="84" t="b">
        <v>0</v>
      </c>
      <c r="G24" s="84" t="b">
        <v>0</v>
      </c>
    </row>
    <row r="25" spans="1:7" ht="15">
      <c r="A25" s="84" t="s">
        <v>1322</v>
      </c>
      <c r="B25" s="84">
        <v>14</v>
      </c>
      <c r="C25" s="122">
        <v>0.005532750257099628</v>
      </c>
      <c r="D25" s="84" t="s">
        <v>1927</v>
      </c>
      <c r="E25" s="84" t="b">
        <v>0</v>
      </c>
      <c r="F25" s="84" t="b">
        <v>0</v>
      </c>
      <c r="G25" s="84" t="b">
        <v>0</v>
      </c>
    </row>
    <row r="26" spans="1:7" ht="15">
      <c r="A26" s="84" t="s">
        <v>1321</v>
      </c>
      <c r="B26" s="84">
        <v>12</v>
      </c>
      <c r="C26" s="122">
        <v>0.004426894231564409</v>
      </c>
      <c r="D26" s="84" t="s">
        <v>1927</v>
      </c>
      <c r="E26" s="84" t="b">
        <v>0</v>
      </c>
      <c r="F26" s="84" t="b">
        <v>0</v>
      </c>
      <c r="G26" s="84" t="b">
        <v>0</v>
      </c>
    </row>
    <row r="27" spans="1:7" ht="15">
      <c r="A27" s="84" t="s">
        <v>1563</v>
      </c>
      <c r="B27" s="84">
        <v>11</v>
      </c>
      <c r="C27" s="122">
        <v>0.004195992411398649</v>
      </c>
      <c r="D27" s="84" t="s">
        <v>1927</v>
      </c>
      <c r="E27" s="84" t="b">
        <v>0</v>
      </c>
      <c r="F27" s="84" t="b">
        <v>0</v>
      </c>
      <c r="G27" s="84" t="b">
        <v>0</v>
      </c>
    </row>
    <row r="28" spans="1:7" ht="15">
      <c r="A28" s="84" t="s">
        <v>543</v>
      </c>
      <c r="B28" s="84">
        <v>11</v>
      </c>
      <c r="C28" s="122">
        <v>0.004195992411398649</v>
      </c>
      <c r="D28" s="84" t="s">
        <v>1927</v>
      </c>
      <c r="E28" s="84" t="b">
        <v>0</v>
      </c>
      <c r="F28" s="84" t="b">
        <v>0</v>
      </c>
      <c r="G28" s="84" t="b">
        <v>0</v>
      </c>
    </row>
    <row r="29" spans="1:7" ht="15">
      <c r="A29" s="84" t="s">
        <v>1564</v>
      </c>
      <c r="B29" s="84">
        <v>10</v>
      </c>
      <c r="C29" s="122">
        <v>0.004273710860485883</v>
      </c>
      <c r="D29" s="84" t="s">
        <v>1927</v>
      </c>
      <c r="E29" s="84" t="b">
        <v>0</v>
      </c>
      <c r="F29" s="84" t="b">
        <v>0</v>
      </c>
      <c r="G29" s="84" t="b">
        <v>0</v>
      </c>
    </row>
    <row r="30" spans="1:7" ht="15">
      <c r="A30" s="84" t="s">
        <v>1325</v>
      </c>
      <c r="B30" s="84">
        <v>10</v>
      </c>
      <c r="C30" s="122">
        <v>0.004103881768695109</v>
      </c>
      <c r="D30" s="84" t="s">
        <v>1927</v>
      </c>
      <c r="E30" s="84" t="b">
        <v>0</v>
      </c>
      <c r="F30" s="84" t="b">
        <v>0</v>
      </c>
      <c r="G30" s="84" t="b">
        <v>0</v>
      </c>
    </row>
    <row r="31" spans="1:7" ht="15">
      <c r="A31" s="84" t="s">
        <v>1565</v>
      </c>
      <c r="B31" s="84">
        <v>10</v>
      </c>
      <c r="C31" s="122">
        <v>0.003951964469356877</v>
      </c>
      <c r="D31" s="84" t="s">
        <v>1927</v>
      </c>
      <c r="E31" s="84" t="b">
        <v>0</v>
      </c>
      <c r="F31" s="84" t="b">
        <v>0</v>
      </c>
      <c r="G31" s="84" t="b">
        <v>0</v>
      </c>
    </row>
    <row r="32" spans="1:7" ht="15">
      <c r="A32" s="84" t="s">
        <v>1566</v>
      </c>
      <c r="B32" s="84">
        <v>10</v>
      </c>
      <c r="C32" s="122">
        <v>0.004103881768695109</v>
      </c>
      <c r="D32" s="84" t="s">
        <v>1927</v>
      </c>
      <c r="E32" s="84" t="b">
        <v>0</v>
      </c>
      <c r="F32" s="84" t="b">
        <v>0</v>
      </c>
      <c r="G32" s="84" t="b">
        <v>0</v>
      </c>
    </row>
    <row r="33" spans="1:7" ht="15">
      <c r="A33" s="84" t="s">
        <v>1567</v>
      </c>
      <c r="B33" s="84">
        <v>9</v>
      </c>
      <c r="C33" s="122">
        <v>0.0036934935918255976</v>
      </c>
      <c r="D33" s="84" t="s">
        <v>1927</v>
      </c>
      <c r="E33" s="84" t="b">
        <v>0</v>
      </c>
      <c r="F33" s="84" t="b">
        <v>0</v>
      </c>
      <c r="G33" s="84" t="b">
        <v>0</v>
      </c>
    </row>
    <row r="34" spans="1:7" ht="15">
      <c r="A34" s="84" t="s">
        <v>1568</v>
      </c>
      <c r="B34" s="84">
        <v>9</v>
      </c>
      <c r="C34" s="122">
        <v>0.0036934935918255976</v>
      </c>
      <c r="D34" s="84" t="s">
        <v>1927</v>
      </c>
      <c r="E34" s="84" t="b">
        <v>0</v>
      </c>
      <c r="F34" s="84" t="b">
        <v>0</v>
      </c>
      <c r="G34" s="84" t="b">
        <v>0</v>
      </c>
    </row>
    <row r="35" spans="1:7" ht="15">
      <c r="A35" s="84" t="s">
        <v>1569</v>
      </c>
      <c r="B35" s="84">
        <v>9</v>
      </c>
      <c r="C35" s="122">
        <v>0.0042196626925895845</v>
      </c>
      <c r="D35" s="84" t="s">
        <v>1927</v>
      </c>
      <c r="E35" s="84" t="b">
        <v>0</v>
      </c>
      <c r="F35" s="84" t="b">
        <v>0</v>
      </c>
      <c r="G35" s="84" t="b">
        <v>0</v>
      </c>
    </row>
    <row r="36" spans="1:7" ht="15">
      <c r="A36" s="84" t="s">
        <v>1570</v>
      </c>
      <c r="B36" s="84">
        <v>9</v>
      </c>
      <c r="C36" s="122">
        <v>0.0038463397744372945</v>
      </c>
      <c r="D36" s="84" t="s">
        <v>1927</v>
      </c>
      <c r="E36" s="84" t="b">
        <v>0</v>
      </c>
      <c r="F36" s="84" t="b">
        <v>0</v>
      </c>
      <c r="G36" s="84" t="b">
        <v>0</v>
      </c>
    </row>
    <row r="37" spans="1:7" ht="15">
      <c r="A37" s="84" t="s">
        <v>564</v>
      </c>
      <c r="B37" s="84">
        <v>9</v>
      </c>
      <c r="C37" s="122">
        <v>0.0038463397744372945</v>
      </c>
      <c r="D37" s="84" t="s">
        <v>1927</v>
      </c>
      <c r="E37" s="84" t="b">
        <v>0</v>
      </c>
      <c r="F37" s="84" t="b">
        <v>0</v>
      </c>
      <c r="G37" s="84" t="b">
        <v>0</v>
      </c>
    </row>
    <row r="38" spans="1:7" ht="15">
      <c r="A38" s="84" t="s">
        <v>1571</v>
      </c>
      <c r="B38" s="84">
        <v>9</v>
      </c>
      <c r="C38" s="122">
        <v>0.0036934935918255976</v>
      </c>
      <c r="D38" s="84" t="s">
        <v>1927</v>
      </c>
      <c r="E38" s="84" t="b">
        <v>0</v>
      </c>
      <c r="F38" s="84" t="b">
        <v>0</v>
      </c>
      <c r="G38" s="84" t="b">
        <v>0</v>
      </c>
    </row>
    <row r="39" spans="1:7" ht="15">
      <c r="A39" s="84" t="s">
        <v>1572</v>
      </c>
      <c r="B39" s="84">
        <v>9</v>
      </c>
      <c r="C39" s="122">
        <v>0.0036934935918255976</v>
      </c>
      <c r="D39" s="84" t="s">
        <v>1927</v>
      </c>
      <c r="E39" s="84" t="b">
        <v>0</v>
      </c>
      <c r="F39" s="84" t="b">
        <v>0</v>
      </c>
      <c r="G39" s="84" t="b">
        <v>0</v>
      </c>
    </row>
    <row r="40" spans="1:7" ht="15">
      <c r="A40" s="84" t="s">
        <v>1573</v>
      </c>
      <c r="B40" s="84">
        <v>9</v>
      </c>
      <c r="C40" s="122">
        <v>0.004019622484529984</v>
      </c>
      <c r="D40" s="84" t="s">
        <v>1927</v>
      </c>
      <c r="E40" s="84" t="b">
        <v>0</v>
      </c>
      <c r="F40" s="84" t="b">
        <v>0</v>
      </c>
      <c r="G40" s="84" t="b">
        <v>0</v>
      </c>
    </row>
    <row r="41" spans="1:7" ht="15">
      <c r="A41" s="84" t="s">
        <v>1323</v>
      </c>
      <c r="B41" s="84">
        <v>9</v>
      </c>
      <c r="C41" s="122">
        <v>0.0036934935918255976</v>
      </c>
      <c r="D41" s="84" t="s">
        <v>1927</v>
      </c>
      <c r="E41" s="84" t="b">
        <v>0</v>
      </c>
      <c r="F41" s="84" t="b">
        <v>0</v>
      </c>
      <c r="G41" s="84" t="b">
        <v>0</v>
      </c>
    </row>
    <row r="42" spans="1:7" ht="15">
      <c r="A42" s="84" t="s">
        <v>1574</v>
      </c>
      <c r="B42" s="84">
        <v>8</v>
      </c>
      <c r="C42" s="122">
        <v>0.003750811282301853</v>
      </c>
      <c r="D42" s="84" t="s">
        <v>1927</v>
      </c>
      <c r="E42" s="84" t="b">
        <v>0</v>
      </c>
      <c r="F42" s="84" t="b">
        <v>0</v>
      </c>
      <c r="G42" s="84" t="b">
        <v>0</v>
      </c>
    </row>
    <row r="43" spans="1:7" ht="15">
      <c r="A43" s="84" t="s">
        <v>1575</v>
      </c>
      <c r="B43" s="84">
        <v>8</v>
      </c>
      <c r="C43" s="122">
        <v>0.0035729977640266523</v>
      </c>
      <c r="D43" s="84" t="s">
        <v>1927</v>
      </c>
      <c r="E43" s="84" t="b">
        <v>0</v>
      </c>
      <c r="F43" s="84" t="b">
        <v>0</v>
      </c>
      <c r="G43" s="84" t="b">
        <v>0</v>
      </c>
    </row>
    <row r="44" spans="1:7" ht="15">
      <c r="A44" s="84" t="s">
        <v>1576</v>
      </c>
      <c r="B44" s="84">
        <v>8</v>
      </c>
      <c r="C44" s="122">
        <v>0.003418968688388706</v>
      </c>
      <c r="D44" s="84" t="s">
        <v>1927</v>
      </c>
      <c r="E44" s="84" t="b">
        <v>0</v>
      </c>
      <c r="F44" s="84" t="b">
        <v>0</v>
      </c>
      <c r="G44" s="84" t="b">
        <v>0</v>
      </c>
    </row>
    <row r="45" spans="1:7" ht="15">
      <c r="A45" s="84" t="s">
        <v>1577</v>
      </c>
      <c r="B45" s="84">
        <v>8</v>
      </c>
      <c r="C45" s="122">
        <v>0.0035729977640266523</v>
      </c>
      <c r="D45" s="84" t="s">
        <v>1927</v>
      </c>
      <c r="E45" s="84" t="b">
        <v>0</v>
      </c>
      <c r="F45" s="84" t="b">
        <v>0</v>
      </c>
      <c r="G45" s="84" t="b">
        <v>0</v>
      </c>
    </row>
    <row r="46" spans="1:7" ht="15">
      <c r="A46" s="84" t="s">
        <v>1578</v>
      </c>
      <c r="B46" s="84">
        <v>8</v>
      </c>
      <c r="C46" s="122">
        <v>0.003418968688388706</v>
      </c>
      <c r="D46" s="84" t="s">
        <v>1927</v>
      </c>
      <c r="E46" s="84" t="b">
        <v>0</v>
      </c>
      <c r="F46" s="84" t="b">
        <v>0</v>
      </c>
      <c r="G46" s="84" t="b">
        <v>0</v>
      </c>
    </row>
    <row r="47" spans="1:7" ht="15">
      <c r="A47" s="84" t="s">
        <v>1579</v>
      </c>
      <c r="B47" s="84">
        <v>8</v>
      </c>
      <c r="C47" s="122">
        <v>0.003418968688388706</v>
      </c>
      <c r="D47" s="84" t="s">
        <v>1927</v>
      </c>
      <c r="E47" s="84" t="b">
        <v>0</v>
      </c>
      <c r="F47" s="84" t="b">
        <v>0</v>
      </c>
      <c r="G47" s="84" t="b">
        <v>0</v>
      </c>
    </row>
    <row r="48" spans="1:7" ht="15">
      <c r="A48" s="84" t="s">
        <v>1580</v>
      </c>
      <c r="B48" s="84">
        <v>8</v>
      </c>
      <c r="C48" s="122">
        <v>0.0035729977640266523</v>
      </c>
      <c r="D48" s="84" t="s">
        <v>1927</v>
      </c>
      <c r="E48" s="84" t="b">
        <v>0</v>
      </c>
      <c r="F48" s="84" t="b">
        <v>0</v>
      </c>
      <c r="G48" s="84" t="b">
        <v>0</v>
      </c>
    </row>
    <row r="49" spans="1:7" ht="15">
      <c r="A49" s="84" t="s">
        <v>1581</v>
      </c>
      <c r="B49" s="84">
        <v>8</v>
      </c>
      <c r="C49" s="122">
        <v>0.0035729977640266523</v>
      </c>
      <c r="D49" s="84" t="s">
        <v>1927</v>
      </c>
      <c r="E49" s="84" t="b">
        <v>0</v>
      </c>
      <c r="F49" s="84" t="b">
        <v>0</v>
      </c>
      <c r="G49" s="84" t="b">
        <v>0</v>
      </c>
    </row>
    <row r="50" spans="1:7" ht="15">
      <c r="A50" s="84" t="s">
        <v>1582</v>
      </c>
      <c r="B50" s="84">
        <v>8</v>
      </c>
      <c r="C50" s="122">
        <v>0.003418968688388706</v>
      </c>
      <c r="D50" s="84" t="s">
        <v>1927</v>
      </c>
      <c r="E50" s="84" t="b">
        <v>0</v>
      </c>
      <c r="F50" s="84" t="b">
        <v>0</v>
      </c>
      <c r="G50" s="84" t="b">
        <v>0</v>
      </c>
    </row>
    <row r="51" spans="1:7" ht="15">
      <c r="A51" s="84" t="s">
        <v>216</v>
      </c>
      <c r="B51" s="84">
        <v>8</v>
      </c>
      <c r="C51" s="122">
        <v>0.003418968688388706</v>
      </c>
      <c r="D51" s="84" t="s">
        <v>1927</v>
      </c>
      <c r="E51" s="84" t="b">
        <v>0</v>
      </c>
      <c r="F51" s="84" t="b">
        <v>0</v>
      </c>
      <c r="G51" s="84" t="b">
        <v>0</v>
      </c>
    </row>
    <row r="52" spans="1:7" ht="15">
      <c r="A52" s="84" t="s">
        <v>1583</v>
      </c>
      <c r="B52" s="84">
        <v>7</v>
      </c>
      <c r="C52" s="122">
        <v>0.003465980032151364</v>
      </c>
      <c r="D52" s="84" t="s">
        <v>1927</v>
      </c>
      <c r="E52" s="84" t="b">
        <v>0</v>
      </c>
      <c r="F52" s="84" t="b">
        <v>0</v>
      </c>
      <c r="G52" s="84" t="b">
        <v>0</v>
      </c>
    </row>
    <row r="53" spans="1:7" ht="15">
      <c r="A53" s="84" t="s">
        <v>1584</v>
      </c>
      <c r="B53" s="84">
        <v>7</v>
      </c>
      <c r="C53" s="122">
        <v>0.0032819598720141216</v>
      </c>
      <c r="D53" s="84" t="s">
        <v>1927</v>
      </c>
      <c r="E53" s="84" t="b">
        <v>0</v>
      </c>
      <c r="F53" s="84" t="b">
        <v>0</v>
      </c>
      <c r="G53" s="84" t="b">
        <v>0</v>
      </c>
    </row>
    <row r="54" spans="1:7" ht="15">
      <c r="A54" s="84" t="s">
        <v>1585</v>
      </c>
      <c r="B54" s="84">
        <v>7</v>
      </c>
      <c r="C54" s="122">
        <v>0.0031263730435233212</v>
      </c>
      <c r="D54" s="84" t="s">
        <v>1927</v>
      </c>
      <c r="E54" s="84" t="b">
        <v>0</v>
      </c>
      <c r="F54" s="84" t="b">
        <v>0</v>
      </c>
      <c r="G54" s="84" t="b">
        <v>0</v>
      </c>
    </row>
    <row r="55" spans="1:7" ht="15">
      <c r="A55" s="84" t="s">
        <v>1586</v>
      </c>
      <c r="B55" s="84">
        <v>7</v>
      </c>
      <c r="C55" s="122">
        <v>0.003465980032151364</v>
      </c>
      <c r="D55" s="84" t="s">
        <v>1927</v>
      </c>
      <c r="E55" s="84" t="b">
        <v>0</v>
      </c>
      <c r="F55" s="84" t="b">
        <v>0</v>
      </c>
      <c r="G55" s="84" t="b">
        <v>0</v>
      </c>
    </row>
    <row r="56" spans="1:7" ht="15">
      <c r="A56" s="84" t="s">
        <v>1587</v>
      </c>
      <c r="B56" s="84">
        <v>7</v>
      </c>
      <c r="C56" s="122">
        <v>0.0031263730435233212</v>
      </c>
      <c r="D56" s="84" t="s">
        <v>1927</v>
      </c>
      <c r="E56" s="84" t="b">
        <v>0</v>
      </c>
      <c r="F56" s="84" t="b">
        <v>0</v>
      </c>
      <c r="G56" s="84" t="b">
        <v>0</v>
      </c>
    </row>
    <row r="57" spans="1:7" ht="15">
      <c r="A57" s="84" t="s">
        <v>1588</v>
      </c>
      <c r="B57" s="84">
        <v>7</v>
      </c>
      <c r="C57" s="122">
        <v>0.0031263730435233212</v>
      </c>
      <c r="D57" s="84" t="s">
        <v>1927</v>
      </c>
      <c r="E57" s="84" t="b">
        <v>0</v>
      </c>
      <c r="F57" s="84" t="b">
        <v>0</v>
      </c>
      <c r="G57" s="84" t="b">
        <v>0</v>
      </c>
    </row>
    <row r="58" spans="1:7" ht="15">
      <c r="A58" s="84" t="s">
        <v>1340</v>
      </c>
      <c r="B58" s="84">
        <v>7</v>
      </c>
      <c r="C58" s="122">
        <v>0.0031263730435233212</v>
      </c>
      <c r="D58" s="84" t="s">
        <v>1927</v>
      </c>
      <c r="E58" s="84" t="b">
        <v>0</v>
      </c>
      <c r="F58" s="84" t="b">
        <v>0</v>
      </c>
      <c r="G58" s="84" t="b">
        <v>0</v>
      </c>
    </row>
    <row r="59" spans="1:7" ht="15">
      <c r="A59" s="84" t="s">
        <v>1589</v>
      </c>
      <c r="B59" s="84">
        <v>7</v>
      </c>
      <c r="C59" s="122">
        <v>0.0031263730435233212</v>
      </c>
      <c r="D59" s="84" t="s">
        <v>1927</v>
      </c>
      <c r="E59" s="84" t="b">
        <v>0</v>
      </c>
      <c r="F59" s="84" t="b">
        <v>0</v>
      </c>
      <c r="G59" s="84" t="b">
        <v>0</v>
      </c>
    </row>
    <row r="60" spans="1:7" ht="15">
      <c r="A60" s="84" t="s">
        <v>1590</v>
      </c>
      <c r="B60" s="84">
        <v>7</v>
      </c>
      <c r="C60" s="122">
        <v>0.0031263730435233212</v>
      </c>
      <c r="D60" s="84" t="s">
        <v>1927</v>
      </c>
      <c r="E60" s="84" t="b">
        <v>0</v>
      </c>
      <c r="F60" s="84" t="b">
        <v>0</v>
      </c>
      <c r="G60" s="84" t="b">
        <v>0</v>
      </c>
    </row>
    <row r="61" spans="1:7" ht="15">
      <c r="A61" s="84" t="s">
        <v>1591</v>
      </c>
      <c r="B61" s="84">
        <v>7</v>
      </c>
      <c r="C61" s="122">
        <v>0.0031263730435233212</v>
      </c>
      <c r="D61" s="84" t="s">
        <v>1927</v>
      </c>
      <c r="E61" s="84" t="b">
        <v>0</v>
      </c>
      <c r="F61" s="84" t="b">
        <v>0</v>
      </c>
      <c r="G61" s="84" t="b">
        <v>0</v>
      </c>
    </row>
    <row r="62" spans="1:7" ht="15">
      <c r="A62" s="84" t="s">
        <v>545</v>
      </c>
      <c r="B62" s="84">
        <v>7</v>
      </c>
      <c r="C62" s="122">
        <v>0.003465980032151364</v>
      </c>
      <c r="D62" s="84" t="s">
        <v>1927</v>
      </c>
      <c r="E62" s="84" t="b">
        <v>0</v>
      </c>
      <c r="F62" s="84" t="b">
        <v>0</v>
      </c>
      <c r="G62" s="84" t="b">
        <v>0</v>
      </c>
    </row>
    <row r="63" spans="1:7" ht="15">
      <c r="A63" s="84" t="s">
        <v>1592</v>
      </c>
      <c r="B63" s="84">
        <v>7</v>
      </c>
      <c r="C63" s="122">
        <v>0.003465980032151364</v>
      </c>
      <c r="D63" s="84" t="s">
        <v>1927</v>
      </c>
      <c r="E63" s="84" t="b">
        <v>0</v>
      </c>
      <c r="F63" s="84" t="b">
        <v>0</v>
      </c>
      <c r="G63" s="84" t="b">
        <v>0</v>
      </c>
    </row>
    <row r="64" spans="1:7" ht="15">
      <c r="A64" s="84" t="s">
        <v>1593</v>
      </c>
      <c r="B64" s="84">
        <v>7</v>
      </c>
      <c r="C64" s="122">
        <v>0.003465980032151364</v>
      </c>
      <c r="D64" s="84" t="s">
        <v>1927</v>
      </c>
      <c r="E64" s="84" t="b">
        <v>0</v>
      </c>
      <c r="F64" s="84" t="b">
        <v>0</v>
      </c>
      <c r="G64" s="84" t="b">
        <v>0</v>
      </c>
    </row>
    <row r="65" spans="1:7" ht="15">
      <c r="A65" s="84" t="s">
        <v>1594</v>
      </c>
      <c r="B65" s="84">
        <v>7</v>
      </c>
      <c r="C65" s="122">
        <v>0.0032819598720141216</v>
      </c>
      <c r="D65" s="84" t="s">
        <v>1927</v>
      </c>
      <c r="E65" s="84" t="b">
        <v>0</v>
      </c>
      <c r="F65" s="84" t="b">
        <v>0</v>
      </c>
      <c r="G65" s="84" t="b">
        <v>0</v>
      </c>
    </row>
    <row r="66" spans="1:7" ht="15">
      <c r="A66" s="84" t="s">
        <v>1595</v>
      </c>
      <c r="B66" s="84">
        <v>7</v>
      </c>
      <c r="C66" s="122">
        <v>0.0032819598720141216</v>
      </c>
      <c r="D66" s="84" t="s">
        <v>1927</v>
      </c>
      <c r="E66" s="84" t="b">
        <v>0</v>
      </c>
      <c r="F66" s="84" t="b">
        <v>0</v>
      </c>
      <c r="G66" s="84" t="b">
        <v>0</v>
      </c>
    </row>
    <row r="67" spans="1:7" ht="15">
      <c r="A67" s="84" t="s">
        <v>1596</v>
      </c>
      <c r="B67" s="84">
        <v>7</v>
      </c>
      <c r="C67" s="122">
        <v>0.003691202505941668</v>
      </c>
      <c r="D67" s="84" t="s">
        <v>1927</v>
      </c>
      <c r="E67" s="84" t="b">
        <v>0</v>
      </c>
      <c r="F67" s="84" t="b">
        <v>0</v>
      </c>
      <c r="G67" s="84" t="b">
        <v>0</v>
      </c>
    </row>
    <row r="68" spans="1:7" ht="15">
      <c r="A68" s="84" t="s">
        <v>1299</v>
      </c>
      <c r="B68" s="84">
        <v>7</v>
      </c>
      <c r="C68" s="122">
        <v>0.0031263730435233212</v>
      </c>
      <c r="D68" s="84" t="s">
        <v>1927</v>
      </c>
      <c r="E68" s="84" t="b">
        <v>0</v>
      </c>
      <c r="F68" s="84" t="b">
        <v>0</v>
      </c>
      <c r="G68" s="84" t="b">
        <v>0</v>
      </c>
    </row>
    <row r="69" spans="1:7" ht="15">
      <c r="A69" s="84" t="s">
        <v>1597</v>
      </c>
      <c r="B69" s="84">
        <v>6</v>
      </c>
      <c r="C69" s="122">
        <v>0.0031638878622357153</v>
      </c>
      <c r="D69" s="84" t="s">
        <v>1927</v>
      </c>
      <c r="E69" s="84" t="b">
        <v>0</v>
      </c>
      <c r="F69" s="84" t="b">
        <v>0</v>
      </c>
      <c r="G69" s="84" t="b">
        <v>0</v>
      </c>
    </row>
    <row r="70" spans="1:7" ht="15">
      <c r="A70" s="84" t="s">
        <v>1598</v>
      </c>
      <c r="B70" s="84">
        <v>6</v>
      </c>
      <c r="C70" s="122">
        <v>0.002970840027558312</v>
      </c>
      <c r="D70" s="84" t="s">
        <v>1927</v>
      </c>
      <c r="E70" s="84" t="b">
        <v>0</v>
      </c>
      <c r="F70" s="84" t="b">
        <v>0</v>
      </c>
      <c r="G70" s="84" t="b">
        <v>0</v>
      </c>
    </row>
    <row r="71" spans="1:7" ht="15">
      <c r="A71" s="84" t="s">
        <v>1599</v>
      </c>
      <c r="B71" s="84">
        <v>6</v>
      </c>
      <c r="C71" s="122">
        <v>0.0028131084617263897</v>
      </c>
      <c r="D71" s="84" t="s">
        <v>1927</v>
      </c>
      <c r="E71" s="84" t="b">
        <v>0</v>
      </c>
      <c r="F71" s="84" t="b">
        <v>0</v>
      </c>
      <c r="G71" s="84" t="b">
        <v>0</v>
      </c>
    </row>
    <row r="72" spans="1:7" ht="15">
      <c r="A72" s="84" t="s">
        <v>1600</v>
      </c>
      <c r="B72" s="84">
        <v>6</v>
      </c>
      <c r="C72" s="122">
        <v>0.0028131084617263897</v>
      </c>
      <c r="D72" s="84" t="s">
        <v>1927</v>
      </c>
      <c r="E72" s="84" t="b">
        <v>0</v>
      </c>
      <c r="F72" s="84" t="b">
        <v>0</v>
      </c>
      <c r="G72" s="84" t="b">
        <v>0</v>
      </c>
    </row>
    <row r="73" spans="1:7" ht="15">
      <c r="A73" s="84" t="s">
        <v>1601</v>
      </c>
      <c r="B73" s="84">
        <v>6</v>
      </c>
      <c r="C73" s="122">
        <v>0.0028131084617263897</v>
      </c>
      <c r="D73" s="84" t="s">
        <v>1927</v>
      </c>
      <c r="E73" s="84" t="b">
        <v>0</v>
      </c>
      <c r="F73" s="84" t="b">
        <v>0</v>
      </c>
      <c r="G73" s="84" t="b">
        <v>0</v>
      </c>
    </row>
    <row r="74" spans="1:7" ht="15">
      <c r="A74" s="84" t="s">
        <v>1602</v>
      </c>
      <c r="B74" s="84">
        <v>6</v>
      </c>
      <c r="C74" s="122">
        <v>0.0031638878622357153</v>
      </c>
      <c r="D74" s="84" t="s">
        <v>1927</v>
      </c>
      <c r="E74" s="84" t="b">
        <v>0</v>
      </c>
      <c r="F74" s="84" t="b">
        <v>0</v>
      </c>
      <c r="G74" s="84" t="b">
        <v>0</v>
      </c>
    </row>
    <row r="75" spans="1:7" ht="15">
      <c r="A75" s="84" t="s">
        <v>1603</v>
      </c>
      <c r="B75" s="84">
        <v>6</v>
      </c>
      <c r="C75" s="122">
        <v>0.0028131084617263897</v>
      </c>
      <c r="D75" s="84" t="s">
        <v>1927</v>
      </c>
      <c r="E75" s="84" t="b">
        <v>0</v>
      </c>
      <c r="F75" s="84" t="b">
        <v>0</v>
      </c>
      <c r="G75" s="84" t="b">
        <v>0</v>
      </c>
    </row>
    <row r="76" spans="1:7" ht="15">
      <c r="A76" s="84" t="s">
        <v>1604</v>
      </c>
      <c r="B76" s="84">
        <v>6</v>
      </c>
      <c r="C76" s="122">
        <v>0.0028131084617263897</v>
      </c>
      <c r="D76" s="84" t="s">
        <v>1927</v>
      </c>
      <c r="E76" s="84" t="b">
        <v>0</v>
      </c>
      <c r="F76" s="84" t="b">
        <v>0</v>
      </c>
      <c r="G76" s="84" t="b">
        <v>0</v>
      </c>
    </row>
    <row r="77" spans="1:7" ht="15">
      <c r="A77" s="84" t="s">
        <v>1605</v>
      </c>
      <c r="B77" s="84">
        <v>6</v>
      </c>
      <c r="C77" s="122">
        <v>0.0028131084617263897</v>
      </c>
      <c r="D77" s="84" t="s">
        <v>1927</v>
      </c>
      <c r="E77" s="84" t="b">
        <v>0</v>
      </c>
      <c r="F77" s="84" t="b">
        <v>0</v>
      </c>
      <c r="G77" s="84" t="b">
        <v>0</v>
      </c>
    </row>
    <row r="78" spans="1:7" ht="15">
      <c r="A78" s="84" t="s">
        <v>1606</v>
      </c>
      <c r="B78" s="84">
        <v>6</v>
      </c>
      <c r="C78" s="122">
        <v>0.0028131084617263897</v>
      </c>
      <c r="D78" s="84" t="s">
        <v>1927</v>
      </c>
      <c r="E78" s="84" t="b">
        <v>0</v>
      </c>
      <c r="F78" s="84" t="b">
        <v>0</v>
      </c>
      <c r="G78" s="84" t="b">
        <v>0</v>
      </c>
    </row>
    <row r="79" spans="1:7" ht="15">
      <c r="A79" s="84" t="s">
        <v>1607</v>
      </c>
      <c r="B79" s="84">
        <v>6</v>
      </c>
      <c r="C79" s="122">
        <v>0.0028131084617263897</v>
      </c>
      <c r="D79" s="84" t="s">
        <v>1927</v>
      </c>
      <c r="E79" s="84" t="b">
        <v>0</v>
      </c>
      <c r="F79" s="84" t="b">
        <v>0</v>
      </c>
      <c r="G79" s="84" t="b">
        <v>0</v>
      </c>
    </row>
    <row r="80" spans="1:7" ht="15">
      <c r="A80" s="84" t="s">
        <v>1608</v>
      </c>
      <c r="B80" s="84">
        <v>6</v>
      </c>
      <c r="C80" s="122">
        <v>0.002970840027558312</v>
      </c>
      <c r="D80" s="84" t="s">
        <v>1927</v>
      </c>
      <c r="E80" s="84" t="b">
        <v>0</v>
      </c>
      <c r="F80" s="84" t="b">
        <v>0</v>
      </c>
      <c r="G80" s="84" t="b">
        <v>0</v>
      </c>
    </row>
    <row r="81" spans="1:7" ht="15">
      <c r="A81" s="84" t="s">
        <v>1349</v>
      </c>
      <c r="B81" s="84">
        <v>6</v>
      </c>
      <c r="C81" s="122">
        <v>0.0028131084617263897</v>
      </c>
      <c r="D81" s="84" t="s">
        <v>1927</v>
      </c>
      <c r="E81" s="84" t="b">
        <v>0</v>
      </c>
      <c r="F81" s="84" t="b">
        <v>0</v>
      </c>
      <c r="G81" s="84" t="b">
        <v>0</v>
      </c>
    </row>
    <row r="82" spans="1:7" ht="15">
      <c r="A82" s="84" t="s">
        <v>1609</v>
      </c>
      <c r="B82" s="84">
        <v>6</v>
      </c>
      <c r="C82" s="122">
        <v>0.0034127698076705758</v>
      </c>
      <c r="D82" s="84" t="s">
        <v>1927</v>
      </c>
      <c r="E82" s="84" t="b">
        <v>0</v>
      </c>
      <c r="F82" s="84" t="b">
        <v>0</v>
      </c>
      <c r="G82" s="84" t="b">
        <v>0</v>
      </c>
    </row>
    <row r="83" spans="1:7" ht="15">
      <c r="A83" s="84" t="s">
        <v>1610</v>
      </c>
      <c r="B83" s="84">
        <v>6</v>
      </c>
      <c r="C83" s="122">
        <v>0.0028131084617263897</v>
      </c>
      <c r="D83" s="84" t="s">
        <v>1927</v>
      </c>
      <c r="E83" s="84" t="b">
        <v>0</v>
      </c>
      <c r="F83" s="84" t="b">
        <v>0</v>
      </c>
      <c r="G83" s="84" t="b">
        <v>0</v>
      </c>
    </row>
    <row r="84" spans="1:7" ht="15">
      <c r="A84" s="84" t="s">
        <v>1611</v>
      </c>
      <c r="B84" s="84">
        <v>6</v>
      </c>
      <c r="C84" s="122">
        <v>0.002970840027558312</v>
      </c>
      <c r="D84" s="84" t="s">
        <v>1927</v>
      </c>
      <c r="E84" s="84" t="b">
        <v>0</v>
      </c>
      <c r="F84" s="84" t="b">
        <v>0</v>
      </c>
      <c r="G84" s="84" t="b">
        <v>0</v>
      </c>
    </row>
    <row r="85" spans="1:7" ht="15">
      <c r="A85" s="84" t="s">
        <v>1612</v>
      </c>
      <c r="B85" s="84">
        <v>6</v>
      </c>
      <c r="C85" s="122">
        <v>0.0028131084617263897</v>
      </c>
      <c r="D85" s="84" t="s">
        <v>1927</v>
      </c>
      <c r="E85" s="84" t="b">
        <v>0</v>
      </c>
      <c r="F85" s="84" t="b">
        <v>0</v>
      </c>
      <c r="G85" s="84" t="b">
        <v>0</v>
      </c>
    </row>
    <row r="86" spans="1:7" ht="15">
      <c r="A86" s="84" t="s">
        <v>1613</v>
      </c>
      <c r="B86" s="84">
        <v>6</v>
      </c>
      <c r="C86" s="122">
        <v>0.0031638878622357153</v>
      </c>
      <c r="D86" s="84" t="s">
        <v>1927</v>
      </c>
      <c r="E86" s="84" t="b">
        <v>0</v>
      </c>
      <c r="F86" s="84" t="b">
        <v>0</v>
      </c>
      <c r="G86" s="84" t="b">
        <v>0</v>
      </c>
    </row>
    <row r="87" spans="1:7" ht="15">
      <c r="A87" s="84" t="s">
        <v>1614</v>
      </c>
      <c r="B87" s="84">
        <v>6</v>
      </c>
      <c r="C87" s="122">
        <v>0.0031638878622357153</v>
      </c>
      <c r="D87" s="84" t="s">
        <v>1927</v>
      </c>
      <c r="E87" s="84" t="b">
        <v>0</v>
      </c>
      <c r="F87" s="84" t="b">
        <v>0</v>
      </c>
      <c r="G87" s="84" t="b">
        <v>0</v>
      </c>
    </row>
    <row r="88" spans="1:7" ht="15">
      <c r="A88" s="84" t="s">
        <v>1615</v>
      </c>
      <c r="B88" s="84">
        <v>6</v>
      </c>
      <c r="C88" s="122">
        <v>0.002970840027558312</v>
      </c>
      <c r="D88" s="84" t="s">
        <v>1927</v>
      </c>
      <c r="E88" s="84" t="b">
        <v>0</v>
      </c>
      <c r="F88" s="84" t="b">
        <v>0</v>
      </c>
      <c r="G88" s="84" t="b">
        <v>0</v>
      </c>
    </row>
    <row r="89" spans="1:7" ht="15">
      <c r="A89" s="84" t="s">
        <v>1616</v>
      </c>
      <c r="B89" s="84">
        <v>6</v>
      </c>
      <c r="C89" s="122">
        <v>0.0028131084617263897</v>
      </c>
      <c r="D89" s="84" t="s">
        <v>1927</v>
      </c>
      <c r="E89" s="84" t="b">
        <v>0</v>
      </c>
      <c r="F89" s="84" t="b">
        <v>0</v>
      </c>
      <c r="G89" s="84" t="b">
        <v>0</v>
      </c>
    </row>
    <row r="90" spans="1:7" ht="15">
      <c r="A90" s="84" t="s">
        <v>1617</v>
      </c>
      <c r="B90" s="84">
        <v>6</v>
      </c>
      <c r="C90" s="122">
        <v>0.0034127698076705758</v>
      </c>
      <c r="D90" s="84" t="s">
        <v>1927</v>
      </c>
      <c r="E90" s="84" t="b">
        <v>0</v>
      </c>
      <c r="F90" s="84" t="b">
        <v>0</v>
      </c>
      <c r="G90" s="84" t="b">
        <v>0</v>
      </c>
    </row>
    <row r="91" spans="1:7" ht="15">
      <c r="A91" s="84" t="s">
        <v>1345</v>
      </c>
      <c r="B91" s="84">
        <v>6</v>
      </c>
      <c r="C91" s="122">
        <v>0.0028131084617263897</v>
      </c>
      <c r="D91" s="84" t="s">
        <v>1927</v>
      </c>
      <c r="E91" s="84" t="b">
        <v>0</v>
      </c>
      <c r="F91" s="84" t="b">
        <v>0</v>
      </c>
      <c r="G91" s="84" t="b">
        <v>0</v>
      </c>
    </row>
    <row r="92" spans="1:7" ht="15">
      <c r="A92" s="84" t="s">
        <v>1618</v>
      </c>
      <c r="B92" s="84">
        <v>6</v>
      </c>
      <c r="C92" s="122">
        <v>0.0031638878622357153</v>
      </c>
      <c r="D92" s="84" t="s">
        <v>1927</v>
      </c>
      <c r="E92" s="84" t="b">
        <v>0</v>
      </c>
      <c r="F92" s="84" t="b">
        <v>0</v>
      </c>
      <c r="G92" s="84" t="b">
        <v>0</v>
      </c>
    </row>
    <row r="93" spans="1:7" ht="15">
      <c r="A93" s="84" t="s">
        <v>1619</v>
      </c>
      <c r="B93" s="84">
        <v>6</v>
      </c>
      <c r="C93" s="122">
        <v>0.0028131084617263897</v>
      </c>
      <c r="D93" s="84" t="s">
        <v>1927</v>
      </c>
      <c r="E93" s="84" t="b">
        <v>0</v>
      </c>
      <c r="F93" s="84" t="b">
        <v>0</v>
      </c>
      <c r="G93" s="84" t="b">
        <v>0</v>
      </c>
    </row>
    <row r="94" spans="1:7" ht="15">
      <c r="A94" s="84" t="s">
        <v>1620</v>
      </c>
      <c r="B94" s="84">
        <v>6</v>
      </c>
      <c r="C94" s="122">
        <v>0.0028131084617263897</v>
      </c>
      <c r="D94" s="84" t="s">
        <v>1927</v>
      </c>
      <c r="E94" s="84" t="b">
        <v>0</v>
      </c>
      <c r="F94" s="84" t="b">
        <v>0</v>
      </c>
      <c r="G94" s="84" t="b">
        <v>0</v>
      </c>
    </row>
    <row r="95" spans="1:7" ht="15">
      <c r="A95" s="84" t="s">
        <v>1621</v>
      </c>
      <c r="B95" s="84">
        <v>6</v>
      </c>
      <c r="C95" s="122">
        <v>0.0028131084617263897</v>
      </c>
      <c r="D95" s="84" t="s">
        <v>1927</v>
      </c>
      <c r="E95" s="84" t="b">
        <v>0</v>
      </c>
      <c r="F95" s="84" t="b">
        <v>0</v>
      </c>
      <c r="G95" s="84" t="b">
        <v>0</v>
      </c>
    </row>
    <row r="96" spans="1:7" ht="15">
      <c r="A96" s="84" t="s">
        <v>1622</v>
      </c>
      <c r="B96" s="84">
        <v>6</v>
      </c>
      <c r="C96" s="122">
        <v>0.0028131084617263897</v>
      </c>
      <c r="D96" s="84" t="s">
        <v>1927</v>
      </c>
      <c r="E96" s="84" t="b">
        <v>0</v>
      </c>
      <c r="F96" s="84" t="b">
        <v>0</v>
      </c>
      <c r="G96" s="84" t="b">
        <v>0</v>
      </c>
    </row>
    <row r="97" spans="1:7" ht="15">
      <c r="A97" s="84" t="s">
        <v>1324</v>
      </c>
      <c r="B97" s="84">
        <v>6</v>
      </c>
      <c r="C97" s="122">
        <v>0.0034127698076705758</v>
      </c>
      <c r="D97" s="84" t="s">
        <v>1927</v>
      </c>
      <c r="E97" s="84" t="b">
        <v>0</v>
      </c>
      <c r="F97" s="84" t="b">
        <v>0</v>
      </c>
      <c r="G97" s="84" t="b">
        <v>0</v>
      </c>
    </row>
    <row r="98" spans="1:7" ht="15">
      <c r="A98" s="84" t="s">
        <v>1623</v>
      </c>
      <c r="B98" s="84">
        <v>5</v>
      </c>
      <c r="C98" s="122">
        <v>0.002636573218529763</v>
      </c>
      <c r="D98" s="84" t="s">
        <v>1927</v>
      </c>
      <c r="E98" s="84" t="b">
        <v>0</v>
      </c>
      <c r="F98" s="84" t="b">
        <v>0</v>
      </c>
      <c r="G98" s="84" t="b">
        <v>0</v>
      </c>
    </row>
    <row r="99" spans="1:7" ht="15">
      <c r="A99" s="84" t="s">
        <v>1624</v>
      </c>
      <c r="B99" s="84">
        <v>5</v>
      </c>
      <c r="C99" s="122">
        <v>0.002636573218529763</v>
      </c>
      <c r="D99" s="84" t="s">
        <v>1927</v>
      </c>
      <c r="E99" s="84" t="b">
        <v>0</v>
      </c>
      <c r="F99" s="84" t="b">
        <v>0</v>
      </c>
      <c r="G99" s="84" t="b">
        <v>0</v>
      </c>
    </row>
    <row r="100" spans="1:7" ht="15">
      <c r="A100" s="84" t="s">
        <v>1625</v>
      </c>
      <c r="B100" s="84">
        <v>5</v>
      </c>
      <c r="C100" s="122">
        <v>0.002636573218529763</v>
      </c>
      <c r="D100" s="84" t="s">
        <v>1927</v>
      </c>
      <c r="E100" s="84" t="b">
        <v>0</v>
      </c>
      <c r="F100" s="84" t="b">
        <v>0</v>
      </c>
      <c r="G100" s="84" t="b">
        <v>0</v>
      </c>
    </row>
    <row r="101" spans="1:7" ht="15">
      <c r="A101" s="84" t="s">
        <v>1626</v>
      </c>
      <c r="B101" s="84">
        <v>5</v>
      </c>
      <c r="C101" s="122">
        <v>0.0028439748397254797</v>
      </c>
      <c r="D101" s="84" t="s">
        <v>1927</v>
      </c>
      <c r="E101" s="84" t="b">
        <v>0</v>
      </c>
      <c r="F101" s="84" t="b">
        <v>0</v>
      </c>
      <c r="G101" s="84" t="b">
        <v>0</v>
      </c>
    </row>
    <row r="102" spans="1:7" ht="15">
      <c r="A102" s="84" t="s">
        <v>1627</v>
      </c>
      <c r="B102" s="84">
        <v>5</v>
      </c>
      <c r="C102" s="122">
        <v>0.0028439748397254797</v>
      </c>
      <c r="D102" s="84" t="s">
        <v>1927</v>
      </c>
      <c r="E102" s="84" t="b">
        <v>0</v>
      </c>
      <c r="F102" s="84" t="b">
        <v>0</v>
      </c>
      <c r="G102" s="84" t="b">
        <v>0</v>
      </c>
    </row>
    <row r="103" spans="1:7" ht="15">
      <c r="A103" s="84" t="s">
        <v>1628</v>
      </c>
      <c r="B103" s="84">
        <v>5</v>
      </c>
      <c r="C103" s="122">
        <v>0.0024757000229652603</v>
      </c>
      <c r="D103" s="84" t="s">
        <v>1927</v>
      </c>
      <c r="E103" s="84" t="b">
        <v>0</v>
      </c>
      <c r="F103" s="84" t="b">
        <v>0</v>
      </c>
      <c r="G103" s="84" t="b">
        <v>0</v>
      </c>
    </row>
    <row r="104" spans="1:7" ht="15">
      <c r="A104" s="84" t="s">
        <v>1629</v>
      </c>
      <c r="B104" s="84">
        <v>5</v>
      </c>
      <c r="C104" s="122">
        <v>0.0024757000229652603</v>
      </c>
      <c r="D104" s="84" t="s">
        <v>1927</v>
      </c>
      <c r="E104" s="84" t="b">
        <v>0</v>
      </c>
      <c r="F104" s="84" t="b">
        <v>0</v>
      </c>
      <c r="G104" s="84" t="b">
        <v>0</v>
      </c>
    </row>
    <row r="105" spans="1:7" ht="15">
      <c r="A105" s="84" t="s">
        <v>1338</v>
      </c>
      <c r="B105" s="84">
        <v>5</v>
      </c>
      <c r="C105" s="122">
        <v>0.0024757000229652603</v>
      </c>
      <c r="D105" s="84" t="s">
        <v>1927</v>
      </c>
      <c r="E105" s="84" t="b">
        <v>0</v>
      </c>
      <c r="F105" s="84" t="b">
        <v>0</v>
      </c>
      <c r="G105" s="84" t="b">
        <v>0</v>
      </c>
    </row>
    <row r="106" spans="1:7" ht="15">
      <c r="A106" s="84" t="s">
        <v>1630</v>
      </c>
      <c r="B106" s="84">
        <v>5</v>
      </c>
      <c r="C106" s="122">
        <v>0.0024757000229652603</v>
      </c>
      <c r="D106" s="84" t="s">
        <v>1927</v>
      </c>
      <c r="E106" s="84" t="b">
        <v>0</v>
      </c>
      <c r="F106" s="84" t="b">
        <v>0</v>
      </c>
      <c r="G106" s="84" t="b">
        <v>0</v>
      </c>
    </row>
    <row r="107" spans="1:7" ht="15">
      <c r="A107" s="84" t="s">
        <v>1631</v>
      </c>
      <c r="B107" s="84">
        <v>5</v>
      </c>
      <c r="C107" s="122">
        <v>0.0028439748397254797</v>
      </c>
      <c r="D107" s="84" t="s">
        <v>1927</v>
      </c>
      <c r="E107" s="84" t="b">
        <v>0</v>
      </c>
      <c r="F107" s="84" t="b">
        <v>0</v>
      </c>
      <c r="G107" s="84" t="b">
        <v>0</v>
      </c>
    </row>
    <row r="108" spans="1:7" ht="15">
      <c r="A108" s="84" t="s">
        <v>1337</v>
      </c>
      <c r="B108" s="84">
        <v>5</v>
      </c>
      <c r="C108" s="122">
        <v>0.0024757000229652603</v>
      </c>
      <c r="D108" s="84" t="s">
        <v>1927</v>
      </c>
      <c r="E108" s="84" t="b">
        <v>0</v>
      </c>
      <c r="F108" s="84" t="b">
        <v>0</v>
      </c>
      <c r="G108" s="84" t="b">
        <v>0</v>
      </c>
    </row>
    <row r="109" spans="1:7" ht="15">
      <c r="A109" s="84" t="s">
        <v>1632</v>
      </c>
      <c r="B109" s="84">
        <v>5</v>
      </c>
      <c r="C109" s="122">
        <v>0.002636573218529763</v>
      </c>
      <c r="D109" s="84" t="s">
        <v>1927</v>
      </c>
      <c r="E109" s="84" t="b">
        <v>0</v>
      </c>
      <c r="F109" s="84" t="b">
        <v>0</v>
      </c>
      <c r="G109" s="84" t="b">
        <v>0</v>
      </c>
    </row>
    <row r="110" spans="1:7" ht="15">
      <c r="A110" s="84" t="s">
        <v>1633</v>
      </c>
      <c r="B110" s="84">
        <v>5</v>
      </c>
      <c r="C110" s="122">
        <v>0.0028439748397254797</v>
      </c>
      <c r="D110" s="84" t="s">
        <v>1927</v>
      </c>
      <c r="E110" s="84" t="b">
        <v>0</v>
      </c>
      <c r="F110" s="84" t="b">
        <v>0</v>
      </c>
      <c r="G110" s="84" t="b">
        <v>0</v>
      </c>
    </row>
    <row r="111" spans="1:7" ht="15">
      <c r="A111" s="84" t="s">
        <v>1634</v>
      </c>
      <c r="B111" s="84">
        <v>5</v>
      </c>
      <c r="C111" s="122">
        <v>0.0024757000229652603</v>
      </c>
      <c r="D111" s="84" t="s">
        <v>1927</v>
      </c>
      <c r="E111" s="84" t="b">
        <v>0</v>
      </c>
      <c r="F111" s="84" t="b">
        <v>0</v>
      </c>
      <c r="G111" s="84" t="b">
        <v>0</v>
      </c>
    </row>
    <row r="112" spans="1:7" ht="15">
      <c r="A112" s="84" t="s">
        <v>1635</v>
      </c>
      <c r="B112" s="84">
        <v>5</v>
      </c>
      <c r="C112" s="122">
        <v>0.0024757000229652603</v>
      </c>
      <c r="D112" s="84" t="s">
        <v>1927</v>
      </c>
      <c r="E112" s="84" t="b">
        <v>0</v>
      </c>
      <c r="F112" s="84" t="b">
        <v>0</v>
      </c>
      <c r="G112" s="84" t="b">
        <v>0</v>
      </c>
    </row>
    <row r="113" spans="1:7" ht="15">
      <c r="A113" s="84" t="s">
        <v>1334</v>
      </c>
      <c r="B113" s="84">
        <v>5</v>
      </c>
      <c r="C113" s="122">
        <v>0.0024757000229652603</v>
      </c>
      <c r="D113" s="84" t="s">
        <v>1927</v>
      </c>
      <c r="E113" s="84" t="b">
        <v>0</v>
      </c>
      <c r="F113" s="84" t="b">
        <v>0</v>
      </c>
      <c r="G113" s="84" t="b">
        <v>0</v>
      </c>
    </row>
    <row r="114" spans="1:7" ht="15">
      <c r="A114" s="84" t="s">
        <v>1636</v>
      </c>
      <c r="B114" s="84">
        <v>5</v>
      </c>
      <c r="C114" s="122">
        <v>0.0024757000229652603</v>
      </c>
      <c r="D114" s="84" t="s">
        <v>1927</v>
      </c>
      <c r="E114" s="84" t="b">
        <v>0</v>
      </c>
      <c r="F114" s="84" t="b">
        <v>0</v>
      </c>
      <c r="G114" s="84" t="b">
        <v>0</v>
      </c>
    </row>
    <row r="115" spans="1:7" ht="15">
      <c r="A115" s="84" t="s">
        <v>1637</v>
      </c>
      <c r="B115" s="84">
        <v>5</v>
      </c>
      <c r="C115" s="122">
        <v>0.0028439748397254797</v>
      </c>
      <c r="D115" s="84" t="s">
        <v>1927</v>
      </c>
      <c r="E115" s="84" t="b">
        <v>0</v>
      </c>
      <c r="F115" s="84" t="b">
        <v>0</v>
      </c>
      <c r="G115" s="84" t="b">
        <v>0</v>
      </c>
    </row>
    <row r="116" spans="1:7" ht="15">
      <c r="A116" s="84" t="s">
        <v>1638</v>
      </c>
      <c r="B116" s="84">
        <v>5</v>
      </c>
      <c r="C116" s="122">
        <v>0.0024757000229652603</v>
      </c>
      <c r="D116" s="84" t="s">
        <v>1927</v>
      </c>
      <c r="E116" s="84" t="b">
        <v>0</v>
      </c>
      <c r="F116" s="84" t="b">
        <v>0</v>
      </c>
      <c r="G116" s="84" t="b">
        <v>0</v>
      </c>
    </row>
    <row r="117" spans="1:7" ht="15">
      <c r="A117" s="84" t="s">
        <v>1639</v>
      </c>
      <c r="B117" s="84">
        <v>5</v>
      </c>
      <c r="C117" s="122">
        <v>0.0024757000229652603</v>
      </c>
      <c r="D117" s="84" t="s">
        <v>1927</v>
      </c>
      <c r="E117" s="84" t="b">
        <v>0</v>
      </c>
      <c r="F117" s="84" t="b">
        <v>0</v>
      </c>
      <c r="G117" s="84" t="b">
        <v>0</v>
      </c>
    </row>
    <row r="118" spans="1:7" ht="15">
      <c r="A118" s="84" t="s">
        <v>1640</v>
      </c>
      <c r="B118" s="84">
        <v>5</v>
      </c>
      <c r="C118" s="122">
        <v>0.002636573218529763</v>
      </c>
      <c r="D118" s="84" t="s">
        <v>1927</v>
      </c>
      <c r="E118" s="84" t="b">
        <v>0</v>
      </c>
      <c r="F118" s="84" t="b">
        <v>0</v>
      </c>
      <c r="G118" s="84" t="b">
        <v>0</v>
      </c>
    </row>
    <row r="119" spans="1:7" ht="15">
      <c r="A119" s="84" t="s">
        <v>235</v>
      </c>
      <c r="B119" s="84">
        <v>5</v>
      </c>
      <c r="C119" s="122">
        <v>0.0024757000229652603</v>
      </c>
      <c r="D119" s="84" t="s">
        <v>1927</v>
      </c>
      <c r="E119" s="84" t="b">
        <v>0</v>
      </c>
      <c r="F119" s="84" t="b">
        <v>0</v>
      </c>
      <c r="G119" s="84" t="b">
        <v>0</v>
      </c>
    </row>
    <row r="120" spans="1:7" ht="15">
      <c r="A120" s="84" t="s">
        <v>1641</v>
      </c>
      <c r="B120" s="84">
        <v>5</v>
      </c>
      <c r="C120" s="122">
        <v>0.0028439748397254797</v>
      </c>
      <c r="D120" s="84" t="s">
        <v>1927</v>
      </c>
      <c r="E120" s="84" t="b">
        <v>0</v>
      </c>
      <c r="F120" s="84" t="b">
        <v>0</v>
      </c>
      <c r="G120" s="84" t="b">
        <v>0</v>
      </c>
    </row>
    <row r="121" spans="1:7" ht="15">
      <c r="A121" s="84" t="s">
        <v>1642</v>
      </c>
      <c r="B121" s="84">
        <v>5</v>
      </c>
      <c r="C121" s="122">
        <v>0.0024757000229652603</v>
      </c>
      <c r="D121" s="84" t="s">
        <v>1927</v>
      </c>
      <c r="E121" s="84" t="b">
        <v>0</v>
      </c>
      <c r="F121" s="84" t="b">
        <v>0</v>
      </c>
      <c r="G121" s="84" t="b">
        <v>0</v>
      </c>
    </row>
    <row r="122" spans="1:7" ht="15">
      <c r="A122" s="84" t="s">
        <v>1643</v>
      </c>
      <c r="B122" s="84">
        <v>5</v>
      </c>
      <c r="C122" s="122">
        <v>0.0024757000229652603</v>
      </c>
      <c r="D122" s="84" t="s">
        <v>1927</v>
      </c>
      <c r="E122" s="84" t="b">
        <v>0</v>
      </c>
      <c r="F122" s="84" t="b">
        <v>0</v>
      </c>
      <c r="G122" s="84" t="b">
        <v>0</v>
      </c>
    </row>
    <row r="123" spans="1:7" ht="15">
      <c r="A123" s="84" t="s">
        <v>1644</v>
      </c>
      <c r="B123" s="84">
        <v>5</v>
      </c>
      <c r="C123" s="122">
        <v>0.0024757000229652603</v>
      </c>
      <c r="D123" s="84" t="s">
        <v>1927</v>
      </c>
      <c r="E123" s="84" t="b">
        <v>0</v>
      </c>
      <c r="F123" s="84" t="b">
        <v>0</v>
      </c>
      <c r="G123" s="84" t="b">
        <v>0</v>
      </c>
    </row>
    <row r="124" spans="1:7" ht="15">
      <c r="A124" s="84" t="s">
        <v>1645</v>
      </c>
      <c r="B124" s="84">
        <v>4</v>
      </c>
      <c r="C124" s="122">
        <v>0.0022751798717803836</v>
      </c>
      <c r="D124" s="84" t="s">
        <v>1927</v>
      </c>
      <c r="E124" s="84" t="b">
        <v>0</v>
      </c>
      <c r="F124" s="84" t="b">
        <v>0</v>
      </c>
      <c r="G124" s="84" t="b">
        <v>0</v>
      </c>
    </row>
    <row r="125" spans="1:7" ht="15">
      <c r="A125" s="84" t="s">
        <v>1329</v>
      </c>
      <c r="B125" s="84">
        <v>4</v>
      </c>
      <c r="C125" s="122">
        <v>0.0021092585748238102</v>
      </c>
      <c r="D125" s="84" t="s">
        <v>1927</v>
      </c>
      <c r="E125" s="84" t="b">
        <v>0</v>
      </c>
      <c r="F125" s="84" t="b">
        <v>0</v>
      </c>
      <c r="G125" s="84" t="b">
        <v>0</v>
      </c>
    </row>
    <row r="126" spans="1:7" ht="15">
      <c r="A126" s="84" t="s">
        <v>1646</v>
      </c>
      <c r="B126" s="84">
        <v>4</v>
      </c>
      <c r="C126" s="122">
        <v>0.0022751798717803836</v>
      </c>
      <c r="D126" s="84" t="s">
        <v>1927</v>
      </c>
      <c r="E126" s="84" t="b">
        <v>0</v>
      </c>
      <c r="F126" s="84" t="b">
        <v>0</v>
      </c>
      <c r="G126" s="84" t="b">
        <v>0</v>
      </c>
    </row>
    <row r="127" spans="1:7" ht="15">
      <c r="A127" s="84" t="s">
        <v>1647</v>
      </c>
      <c r="B127" s="84">
        <v>4</v>
      </c>
      <c r="C127" s="122">
        <v>0.0021092585748238102</v>
      </c>
      <c r="D127" s="84" t="s">
        <v>1927</v>
      </c>
      <c r="E127" s="84" t="b">
        <v>0</v>
      </c>
      <c r="F127" s="84" t="b">
        <v>0</v>
      </c>
      <c r="G127" s="84" t="b">
        <v>0</v>
      </c>
    </row>
    <row r="128" spans="1:7" ht="15">
      <c r="A128" s="84" t="s">
        <v>1648</v>
      </c>
      <c r="B128" s="84">
        <v>4</v>
      </c>
      <c r="C128" s="122">
        <v>0.0021092585748238102</v>
      </c>
      <c r="D128" s="84" t="s">
        <v>1927</v>
      </c>
      <c r="E128" s="84" t="b">
        <v>0</v>
      </c>
      <c r="F128" s="84" t="b">
        <v>0</v>
      </c>
      <c r="G128" s="84" t="b">
        <v>0</v>
      </c>
    </row>
    <row r="129" spans="1:7" ht="15">
      <c r="A129" s="84" t="s">
        <v>555</v>
      </c>
      <c r="B129" s="84">
        <v>4</v>
      </c>
      <c r="C129" s="122">
        <v>0.0021092585748238102</v>
      </c>
      <c r="D129" s="84" t="s">
        <v>1927</v>
      </c>
      <c r="E129" s="84" t="b">
        <v>0</v>
      </c>
      <c r="F129" s="84" t="b">
        <v>0</v>
      </c>
      <c r="G129" s="84" t="b">
        <v>0</v>
      </c>
    </row>
    <row r="130" spans="1:7" ht="15">
      <c r="A130" s="84" t="s">
        <v>1649</v>
      </c>
      <c r="B130" s="84">
        <v>4</v>
      </c>
      <c r="C130" s="122">
        <v>0.0022751798717803836</v>
      </c>
      <c r="D130" s="84" t="s">
        <v>1927</v>
      </c>
      <c r="E130" s="84" t="b">
        <v>0</v>
      </c>
      <c r="F130" s="84" t="b">
        <v>0</v>
      </c>
      <c r="G130" s="84" t="b">
        <v>0</v>
      </c>
    </row>
    <row r="131" spans="1:7" ht="15">
      <c r="A131" s="84" t="s">
        <v>1650</v>
      </c>
      <c r="B131" s="84">
        <v>4</v>
      </c>
      <c r="C131" s="122">
        <v>0.002509032805453267</v>
      </c>
      <c r="D131" s="84" t="s">
        <v>1927</v>
      </c>
      <c r="E131" s="84" t="b">
        <v>0</v>
      </c>
      <c r="F131" s="84" t="b">
        <v>0</v>
      </c>
      <c r="G131" s="84" t="b">
        <v>0</v>
      </c>
    </row>
    <row r="132" spans="1:7" ht="15">
      <c r="A132" s="84" t="s">
        <v>1651</v>
      </c>
      <c r="B132" s="84">
        <v>4</v>
      </c>
      <c r="C132" s="122">
        <v>0.0022751798717803836</v>
      </c>
      <c r="D132" s="84" t="s">
        <v>1927</v>
      </c>
      <c r="E132" s="84" t="b">
        <v>0</v>
      </c>
      <c r="F132" s="84" t="b">
        <v>0</v>
      </c>
      <c r="G132" s="84" t="b">
        <v>0</v>
      </c>
    </row>
    <row r="133" spans="1:7" ht="15">
      <c r="A133" s="84" t="s">
        <v>1652</v>
      </c>
      <c r="B133" s="84">
        <v>4</v>
      </c>
      <c r="C133" s="122">
        <v>0.002509032805453267</v>
      </c>
      <c r="D133" s="84" t="s">
        <v>1927</v>
      </c>
      <c r="E133" s="84" t="b">
        <v>0</v>
      </c>
      <c r="F133" s="84" t="b">
        <v>0</v>
      </c>
      <c r="G133" s="84" t="b">
        <v>0</v>
      </c>
    </row>
    <row r="134" spans="1:7" ht="15">
      <c r="A134" s="84" t="s">
        <v>1653</v>
      </c>
      <c r="B134" s="84">
        <v>4</v>
      </c>
      <c r="C134" s="122">
        <v>0.0021092585748238102</v>
      </c>
      <c r="D134" s="84" t="s">
        <v>1927</v>
      </c>
      <c r="E134" s="84" t="b">
        <v>0</v>
      </c>
      <c r="F134" s="84" t="b">
        <v>0</v>
      </c>
      <c r="G134" s="84" t="b">
        <v>0</v>
      </c>
    </row>
    <row r="135" spans="1:7" ht="15">
      <c r="A135" s="84" t="s">
        <v>1654</v>
      </c>
      <c r="B135" s="84">
        <v>4</v>
      </c>
      <c r="C135" s="122">
        <v>0.0022751798717803836</v>
      </c>
      <c r="D135" s="84" t="s">
        <v>1927</v>
      </c>
      <c r="E135" s="84" t="b">
        <v>0</v>
      </c>
      <c r="F135" s="84" t="b">
        <v>0</v>
      </c>
      <c r="G135" s="84" t="b">
        <v>0</v>
      </c>
    </row>
    <row r="136" spans="1:7" ht="15">
      <c r="A136" s="84" t="s">
        <v>1655</v>
      </c>
      <c r="B136" s="84">
        <v>4</v>
      </c>
      <c r="C136" s="122">
        <v>0.0022751798717803836</v>
      </c>
      <c r="D136" s="84" t="s">
        <v>1927</v>
      </c>
      <c r="E136" s="84" t="b">
        <v>0</v>
      </c>
      <c r="F136" s="84" t="b">
        <v>0</v>
      </c>
      <c r="G136" s="84" t="b">
        <v>0</v>
      </c>
    </row>
    <row r="137" spans="1:7" ht="15">
      <c r="A137" s="84" t="s">
        <v>1656</v>
      </c>
      <c r="B137" s="84">
        <v>4</v>
      </c>
      <c r="C137" s="122">
        <v>0.0021092585748238102</v>
      </c>
      <c r="D137" s="84" t="s">
        <v>1927</v>
      </c>
      <c r="E137" s="84" t="b">
        <v>0</v>
      </c>
      <c r="F137" s="84" t="b">
        <v>0</v>
      </c>
      <c r="G137" s="84" t="b">
        <v>0</v>
      </c>
    </row>
    <row r="138" spans="1:7" ht="15">
      <c r="A138" s="84" t="s">
        <v>1657</v>
      </c>
      <c r="B138" s="84">
        <v>4</v>
      </c>
      <c r="C138" s="122">
        <v>0.0021092585748238102</v>
      </c>
      <c r="D138" s="84" t="s">
        <v>1927</v>
      </c>
      <c r="E138" s="84" t="b">
        <v>0</v>
      </c>
      <c r="F138" s="84" t="b">
        <v>0</v>
      </c>
      <c r="G138" s="84" t="b">
        <v>0</v>
      </c>
    </row>
    <row r="139" spans="1:7" ht="15">
      <c r="A139" s="84" t="s">
        <v>1658</v>
      </c>
      <c r="B139" s="84">
        <v>4</v>
      </c>
      <c r="C139" s="122">
        <v>0.0021092585748238102</v>
      </c>
      <c r="D139" s="84" t="s">
        <v>1927</v>
      </c>
      <c r="E139" s="84" t="b">
        <v>0</v>
      </c>
      <c r="F139" s="84" t="b">
        <v>0</v>
      </c>
      <c r="G139" s="84" t="b">
        <v>0</v>
      </c>
    </row>
    <row r="140" spans="1:7" ht="15">
      <c r="A140" s="84" t="s">
        <v>1659</v>
      </c>
      <c r="B140" s="84">
        <v>4</v>
      </c>
      <c r="C140" s="122">
        <v>0.002509032805453267</v>
      </c>
      <c r="D140" s="84" t="s">
        <v>1927</v>
      </c>
      <c r="E140" s="84" t="b">
        <v>0</v>
      </c>
      <c r="F140" s="84" t="b">
        <v>0</v>
      </c>
      <c r="G140" s="84" t="b">
        <v>0</v>
      </c>
    </row>
    <row r="141" spans="1:7" ht="15">
      <c r="A141" s="84" t="s">
        <v>1660</v>
      </c>
      <c r="B141" s="84">
        <v>4</v>
      </c>
      <c r="C141" s="122">
        <v>0.002509032805453267</v>
      </c>
      <c r="D141" s="84" t="s">
        <v>1927</v>
      </c>
      <c r="E141" s="84" t="b">
        <v>0</v>
      </c>
      <c r="F141" s="84" t="b">
        <v>0</v>
      </c>
      <c r="G141" s="84" t="b">
        <v>0</v>
      </c>
    </row>
    <row r="142" spans="1:7" ht="15">
      <c r="A142" s="84" t="s">
        <v>1661</v>
      </c>
      <c r="B142" s="84">
        <v>4</v>
      </c>
      <c r="C142" s="122">
        <v>0.002509032805453267</v>
      </c>
      <c r="D142" s="84" t="s">
        <v>1927</v>
      </c>
      <c r="E142" s="84" t="b">
        <v>0</v>
      </c>
      <c r="F142" s="84" t="b">
        <v>0</v>
      </c>
      <c r="G142" s="84" t="b">
        <v>0</v>
      </c>
    </row>
    <row r="143" spans="1:7" ht="15">
      <c r="A143" s="84" t="s">
        <v>1662</v>
      </c>
      <c r="B143" s="84">
        <v>4</v>
      </c>
      <c r="C143" s="122">
        <v>0.0029088070360827243</v>
      </c>
      <c r="D143" s="84" t="s">
        <v>1927</v>
      </c>
      <c r="E143" s="84" t="b">
        <v>0</v>
      </c>
      <c r="F143" s="84" t="b">
        <v>0</v>
      </c>
      <c r="G143" s="84" t="b">
        <v>0</v>
      </c>
    </row>
    <row r="144" spans="1:7" ht="15">
      <c r="A144" s="84" t="s">
        <v>1663</v>
      </c>
      <c r="B144" s="84">
        <v>4</v>
      </c>
      <c r="C144" s="122">
        <v>0.002509032805453267</v>
      </c>
      <c r="D144" s="84" t="s">
        <v>1927</v>
      </c>
      <c r="E144" s="84" t="b">
        <v>0</v>
      </c>
      <c r="F144" s="84" t="b">
        <v>0</v>
      </c>
      <c r="G144" s="84" t="b">
        <v>0</v>
      </c>
    </row>
    <row r="145" spans="1:7" ht="15">
      <c r="A145" s="84" t="s">
        <v>1664</v>
      </c>
      <c r="B145" s="84">
        <v>4</v>
      </c>
      <c r="C145" s="122">
        <v>0.002509032805453267</v>
      </c>
      <c r="D145" s="84" t="s">
        <v>1927</v>
      </c>
      <c r="E145" s="84" t="b">
        <v>0</v>
      </c>
      <c r="F145" s="84" t="b">
        <v>0</v>
      </c>
      <c r="G145" s="84" t="b">
        <v>0</v>
      </c>
    </row>
    <row r="146" spans="1:7" ht="15">
      <c r="A146" s="84" t="s">
        <v>1665</v>
      </c>
      <c r="B146" s="84">
        <v>4</v>
      </c>
      <c r="C146" s="122">
        <v>0.0022751798717803836</v>
      </c>
      <c r="D146" s="84" t="s">
        <v>1927</v>
      </c>
      <c r="E146" s="84" t="b">
        <v>0</v>
      </c>
      <c r="F146" s="84" t="b">
        <v>0</v>
      </c>
      <c r="G146" s="84" t="b">
        <v>0</v>
      </c>
    </row>
    <row r="147" spans="1:7" ht="15">
      <c r="A147" s="84" t="s">
        <v>1666</v>
      </c>
      <c r="B147" s="84">
        <v>4</v>
      </c>
      <c r="C147" s="122">
        <v>0.0021092585748238102</v>
      </c>
      <c r="D147" s="84" t="s">
        <v>1927</v>
      </c>
      <c r="E147" s="84" t="b">
        <v>0</v>
      </c>
      <c r="F147" s="84" t="b">
        <v>0</v>
      </c>
      <c r="G147" s="84" t="b">
        <v>0</v>
      </c>
    </row>
    <row r="148" spans="1:7" ht="15">
      <c r="A148" s="84" t="s">
        <v>1667</v>
      </c>
      <c r="B148" s="84">
        <v>4</v>
      </c>
      <c r="C148" s="122">
        <v>0.0022751798717803836</v>
      </c>
      <c r="D148" s="84" t="s">
        <v>1927</v>
      </c>
      <c r="E148" s="84" t="b">
        <v>0</v>
      </c>
      <c r="F148" s="84" t="b">
        <v>0</v>
      </c>
      <c r="G148" s="84" t="b">
        <v>0</v>
      </c>
    </row>
    <row r="149" spans="1:7" ht="15">
      <c r="A149" s="84" t="s">
        <v>560</v>
      </c>
      <c r="B149" s="84">
        <v>4</v>
      </c>
      <c r="C149" s="122">
        <v>0.0022751798717803836</v>
      </c>
      <c r="D149" s="84" t="s">
        <v>1927</v>
      </c>
      <c r="E149" s="84" t="b">
        <v>0</v>
      </c>
      <c r="F149" s="84" t="b">
        <v>0</v>
      </c>
      <c r="G149" s="84" t="b">
        <v>0</v>
      </c>
    </row>
    <row r="150" spans="1:7" ht="15">
      <c r="A150" s="84" t="s">
        <v>1668</v>
      </c>
      <c r="B150" s="84">
        <v>4</v>
      </c>
      <c r="C150" s="122">
        <v>0.0022751798717803836</v>
      </c>
      <c r="D150" s="84" t="s">
        <v>1927</v>
      </c>
      <c r="E150" s="84" t="b">
        <v>0</v>
      </c>
      <c r="F150" s="84" t="b">
        <v>0</v>
      </c>
      <c r="G150" s="84" t="b">
        <v>0</v>
      </c>
    </row>
    <row r="151" spans="1:7" ht="15">
      <c r="A151" s="84" t="s">
        <v>1669</v>
      </c>
      <c r="B151" s="84">
        <v>4</v>
      </c>
      <c r="C151" s="122">
        <v>0.0021092585748238102</v>
      </c>
      <c r="D151" s="84" t="s">
        <v>1927</v>
      </c>
      <c r="E151" s="84" t="b">
        <v>0</v>
      </c>
      <c r="F151" s="84" t="b">
        <v>0</v>
      </c>
      <c r="G151" s="84" t="b">
        <v>0</v>
      </c>
    </row>
    <row r="152" spans="1:7" ht="15">
      <c r="A152" s="84" t="s">
        <v>1344</v>
      </c>
      <c r="B152" s="84">
        <v>4</v>
      </c>
      <c r="C152" s="122">
        <v>0.0021092585748238102</v>
      </c>
      <c r="D152" s="84" t="s">
        <v>1927</v>
      </c>
      <c r="E152" s="84" t="b">
        <v>0</v>
      </c>
      <c r="F152" s="84" t="b">
        <v>0</v>
      </c>
      <c r="G152" s="84" t="b">
        <v>0</v>
      </c>
    </row>
    <row r="153" spans="1:7" ht="15">
      <c r="A153" s="84" t="s">
        <v>1670</v>
      </c>
      <c r="B153" s="84">
        <v>4</v>
      </c>
      <c r="C153" s="122">
        <v>0.002509032805453267</v>
      </c>
      <c r="D153" s="84" t="s">
        <v>1927</v>
      </c>
      <c r="E153" s="84" t="b">
        <v>0</v>
      </c>
      <c r="F153" s="84" t="b">
        <v>0</v>
      </c>
      <c r="G153" s="84" t="b">
        <v>0</v>
      </c>
    </row>
    <row r="154" spans="1:7" ht="15">
      <c r="A154" s="84" t="s">
        <v>1671</v>
      </c>
      <c r="B154" s="84">
        <v>4</v>
      </c>
      <c r="C154" s="122">
        <v>0.002509032805453267</v>
      </c>
      <c r="D154" s="84" t="s">
        <v>1927</v>
      </c>
      <c r="E154" s="84" t="b">
        <v>0</v>
      </c>
      <c r="F154" s="84" t="b">
        <v>0</v>
      </c>
      <c r="G154" s="84" t="b">
        <v>0</v>
      </c>
    </row>
    <row r="155" spans="1:7" ht="15">
      <c r="A155" s="84" t="s">
        <v>1672</v>
      </c>
      <c r="B155" s="84">
        <v>4</v>
      </c>
      <c r="C155" s="122">
        <v>0.002509032805453267</v>
      </c>
      <c r="D155" s="84" t="s">
        <v>1927</v>
      </c>
      <c r="E155" s="84" t="b">
        <v>0</v>
      </c>
      <c r="F155" s="84" t="b">
        <v>0</v>
      </c>
      <c r="G155" s="84" t="b">
        <v>0</v>
      </c>
    </row>
    <row r="156" spans="1:7" ht="15">
      <c r="A156" s="84" t="s">
        <v>554</v>
      </c>
      <c r="B156" s="84">
        <v>4</v>
      </c>
      <c r="C156" s="122">
        <v>0.002509032805453267</v>
      </c>
      <c r="D156" s="84" t="s">
        <v>1927</v>
      </c>
      <c r="E156" s="84" t="b">
        <v>0</v>
      </c>
      <c r="F156" s="84" t="b">
        <v>0</v>
      </c>
      <c r="G156" s="84" t="b">
        <v>0</v>
      </c>
    </row>
    <row r="157" spans="1:7" ht="15">
      <c r="A157" s="84" t="s">
        <v>552</v>
      </c>
      <c r="B157" s="84">
        <v>4</v>
      </c>
      <c r="C157" s="122">
        <v>0.0021092585748238102</v>
      </c>
      <c r="D157" s="84" t="s">
        <v>1927</v>
      </c>
      <c r="E157" s="84" t="b">
        <v>0</v>
      </c>
      <c r="F157" s="84" t="b">
        <v>0</v>
      </c>
      <c r="G157" s="84" t="b">
        <v>0</v>
      </c>
    </row>
    <row r="158" spans="1:7" ht="15">
      <c r="A158" s="84" t="s">
        <v>1673</v>
      </c>
      <c r="B158" s="84">
        <v>4</v>
      </c>
      <c r="C158" s="122">
        <v>0.0022751798717803836</v>
      </c>
      <c r="D158" s="84" t="s">
        <v>1927</v>
      </c>
      <c r="E158" s="84" t="b">
        <v>0</v>
      </c>
      <c r="F158" s="84" t="b">
        <v>0</v>
      </c>
      <c r="G158" s="84" t="b">
        <v>0</v>
      </c>
    </row>
    <row r="159" spans="1:7" ht="15">
      <c r="A159" s="84" t="s">
        <v>1674</v>
      </c>
      <c r="B159" s="84">
        <v>4</v>
      </c>
      <c r="C159" s="122">
        <v>0.0022751798717803836</v>
      </c>
      <c r="D159" s="84" t="s">
        <v>1927</v>
      </c>
      <c r="E159" s="84" t="b">
        <v>0</v>
      </c>
      <c r="F159" s="84" t="b">
        <v>0</v>
      </c>
      <c r="G159" s="84" t="b">
        <v>0</v>
      </c>
    </row>
    <row r="160" spans="1:7" ht="15">
      <c r="A160" s="84" t="s">
        <v>1675</v>
      </c>
      <c r="B160" s="84">
        <v>4</v>
      </c>
      <c r="C160" s="122">
        <v>0.0022751798717803836</v>
      </c>
      <c r="D160" s="84" t="s">
        <v>1927</v>
      </c>
      <c r="E160" s="84" t="b">
        <v>0</v>
      </c>
      <c r="F160" s="84" t="b">
        <v>0</v>
      </c>
      <c r="G160" s="84" t="b">
        <v>0</v>
      </c>
    </row>
    <row r="161" spans="1:7" ht="15">
      <c r="A161" s="84" t="s">
        <v>1333</v>
      </c>
      <c r="B161" s="84">
        <v>4</v>
      </c>
      <c r="C161" s="122">
        <v>0.0021092585748238102</v>
      </c>
      <c r="D161" s="84" t="s">
        <v>1927</v>
      </c>
      <c r="E161" s="84" t="b">
        <v>0</v>
      </c>
      <c r="F161" s="84" t="b">
        <v>0</v>
      </c>
      <c r="G161" s="84" t="b">
        <v>0</v>
      </c>
    </row>
    <row r="162" spans="1:7" ht="15">
      <c r="A162" s="84" t="s">
        <v>1676</v>
      </c>
      <c r="B162" s="84">
        <v>4</v>
      </c>
      <c r="C162" s="122">
        <v>0.0022751798717803836</v>
      </c>
      <c r="D162" s="84" t="s">
        <v>1927</v>
      </c>
      <c r="E162" s="84" t="b">
        <v>0</v>
      </c>
      <c r="F162" s="84" t="b">
        <v>0</v>
      </c>
      <c r="G162" s="84" t="b">
        <v>0</v>
      </c>
    </row>
    <row r="163" spans="1:7" ht="15">
      <c r="A163" s="84" t="s">
        <v>1677</v>
      </c>
      <c r="B163" s="84">
        <v>4</v>
      </c>
      <c r="C163" s="122">
        <v>0.0022751798717803836</v>
      </c>
      <c r="D163" s="84" t="s">
        <v>1927</v>
      </c>
      <c r="E163" s="84" t="b">
        <v>0</v>
      </c>
      <c r="F163" s="84" t="b">
        <v>0</v>
      </c>
      <c r="G163" s="84" t="b">
        <v>0</v>
      </c>
    </row>
    <row r="164" spans="1:7" ht="15">
      <c r="A164" s="84" t="s">
        <v>1678</v>
      </c>
      <c r="B164" s="84">
        <v>4</v>
      </c>
      <c r="C164" s="122">
        <v>0.0029088070360827243</v>
      </c>
      <c r="D164" s="84" t="s">
        <v>1927</v>
      </c>
      <c r="E164" s="84" t="b">
        <v>0</v>
      </c>
      <c r="F164" s="84" t="b">
        <v>0</v>
      </c>
      <c r="G164" s="84" t="b">
        <v>0</v>
      </c>
    </row>
    <row r="165" spans="1:7" ht="15">
      <c r="A165" s="84" t="s">
        <v>1679</v>
      </c>
      <c r="B165" s="84">
        <v>4</v>
      </c>
      <c r="C165" s="122">
        <v>0.0021092585748238102</v>
      </c>
      <c r="D165" s="84" t="s">
        <v>1927</v>
      </c>
      <c r="E165" s="84" t="b">
        <v>0</v>
      </c>
      <c r="F165" s="84" t="b">
        <v>0</v>
      </c>
      <c r="G165" s="84" t="b">
        <v>0</v>
      </c>
    </row>
    <row r="166" spans="1:7" ht="15">
      <c r="A166" s="84" t="s">
        <v>1680</v>
      </c>
      <c r="B166" s="84">
        <v>3</v>
      </c>
      <c r="C166" s="122">
        <v>0.0017063849038352879</v>
      </c>
      <c r="D166" s="84" t="s">
        <v>1927</v>
      </c>
      <c r="E166" s="84" t="b">
        <v>0</v>
      </c>
      <c r="F166" s="84" t="b">
        <v>0</v>
      </c>
      <c r="G166" s="84" t="b">
        <v>0</v>
      </c>
    </row>
    <row r="167" spans="1:7" ht="15">
      <c r="A167" s="84" t="s">
        <v>1681</v>
      </c>
      <c r="B167" s="84">
        <v>3</v>
      </c>
      <c r="C167" s="122">
        <v>0.0017063849038352879</v>
      </c>
      <c r="D167" s="84" t="s">
        <v>1927</v>
      </c>
      <c r="E167" s="84" t="b">
        <v>0</v>
      </c>
      <c r="F167" s="84" t="b">
        <v>0</v>
      </c>
      <c r="G167" s="84" t="b">
        <v>0</v>
      </c>
    </row>
    <row r="168" spans="1:7" ht="15">
      <c r="A168" s="84" t="s">
        <v>1339</v>
      </c>
      <c r="B168" s="84">
        <v>3</v>
      </c>
      <c r="C168" s="122">
        <v>0.0017063849038352879</v>
      </c>
      <c r="D168" s="84" t="s">
        <v>1927</v>
      </c>
      <c r="E168" s="84" t="b">
        <v>0</v>
      </c>
      <c r="F168" s="84" t="b">
        <v>0</v>
      </c>
      <c r="G168" s="84" t="b">
        <v>0</v>
      </c>
    </row>
    <row r="169" spans="1:7" ht="15">
      <c r="A169" s="84" t="s">
        <v>1682</v>
      </c>
      <c r="B169" s="84">
        <v>3</v>
      </c>
      <c r="C169" s="122">
        <v>0.0018817746040899505</v>
      </c>
      <c r="D169" s="84" t="s">
        <v>1927</v>
      </c>
      <c r="E169" s="84" t="b">
        <v>0</v>
      </c>
      <c r="F169" s="84" t="b">
        <v>0</v>
      </c>
      <c r="G169" s="84" t="b">
        <v>0</v>
      </c>
    </row>
    <row r="170" spans="1:7" ht="15">
      <c r="A170" s="84" t="s">
        <v>1683</v>
      </c>
      <c r="B170" s="84">
        <v>3</v>
      </c>
      <c r="C170" s="122">
        <v>0.0018817746040899505</v>
      </c>
      <c r="D170" s="84" t="s">
        <v>1927</v>
      </c>
      <c r="E170" s="84" t="b">
        <v>0</v>
      </c>
      <c r="F170" s="84" t="b">
        <v>0</v>
      </c>
      <c r="G170" s="84" t="b">
        <v>0</v>
      </c>
    </row>
    <row r="171" spans="1:7" ht="15">
      <c r="A171" s="84" t="s">
        <v>1684</v>
      </c>
      <c r="B171" s="84">
        <v>3</v>
      </c>
      <c r="C171" s="122">
        <v>0.0017063849038352879</v>
      </c>
      <c r="D171" s="84" t="s">
        <v>1927</v>
      </c>
      <c r="E171" s="84" t="b">
        <v>0</v>
      </c>
      <c r="F171" s="84" t="b">
        <v>0</v>
      </c>
      <c r="G171" s="84" t="b">
        <v>0</v>
      </c>
    </row>
    <row r="172" spans="1:7" ht="15">
      <c r="A172" s="84" t="s">
        <v>1685</v>
      </c>
      <c r="B172" s="84">
        <v>3</v>
      </c>
      <c r="C172" s="122">
        <v>0.0017063849038352879</v>
      </c>
      <c r="D172" s="84" t="s">
        <v>1927</v>
      </c>
      <c r="E172" s="84" t="b">
        <v>0</v>
      </c>
      <c r="F172" s="84" t="b">
        <v>0</v>
      </c>
      <c r="G172" s="84" t="b">
        <v>0</v>
      </c>
    </row>
    <row r="173" spans="1:7" ht="15">
      <c r="A173" s="84" t="s">
        <v>1686</v>
      </c>
      <c r="B173" s="84">
        <v>3</v>
      </c>
      <c r="C173" s="122">
        <v>0.0017063849038352879</v>
      </c>
      <c r="D173" s="84" t="s">
        <v>1927</v>
      </c>
      <c r="E173" s="84" t="b">
        <v>0</v>
      </c>
      <c r="F173" s="84" t="b">
        <v>0</v>
      </c>
      <c r="G173" s="84" t="b">
        <v>0</v>
      </c>
    </row>
    <row r="174" spans="1:7" ht="15">
      <c r="A174" s="84" t="s">
        <v>1687</v>
      </c>
      <c r="B174" s="84">
        <v>3</v>
      </c>
      <c r="C174" s="122">
        <v>0.0018817746040899505</v>
      </c>
      <c r="D174" s="84" t="s">
        <v>1927</v>
      </c>
      <c r="E174" s="84" t="b">
        <v>0</v>
      </c>
      <c r="F174" s="84" t="b">
        <v>0</v>
      </c>
      <c r="G174" s="84" t="b">
        <v>0</v>
      </c>
    </row>
    <row r="175" spans="1:7" ht="15">
      <c r="A175" s="84" t="s">
        <v>1688</v>
      </c>
      <c r="B175" s="84">
        <v>3</v>
      </c>
      <c r="C175" s="122">
        <v>0.0017063849038352879</v>
      </c>
      <c r="D175" s="84" t="s">
        <v>1927</v>
      </c>
      <c r="E175" s="84" t="b">
        <v>0</v>
      </c>
      <c r="F175" s="84" t="b">
        <v>0</v>
      </c>
      <c r="G175" s="84" t="b">
        <v>0</v>
      </c>
    </row>
    <row r="176" spans="1:7" ht="15">
      <c r="A176" s="84" t="s">
        <v>1689</v>
      </c>
      <c r="B176" s="84">
        <v>3</v>
      </c>
      <c r="C176" s="122">
        <v>0.0018817746040899505</v>
      </c>
      <c r="D176" s="84" t="s">
        <v>1927</v>
      </c>
      <c r="E176" s="84" t="b">
        <v>0</v>
      </c>
      <c r="F176" s="84" t="b">
        <v>0</v>
      </c>
      <c r="G176" s="84" t="b">
        <v>0</v>
      </c>
    </row>
    <row r="177" spans="1:7" ht="15">
      <c r="A177" s="84" t="s">
        <v>1690</v>
      </c>
      <c r="B177" s="84">
        <v>3</v>
      </c>
      <c r="C177" s="122">
        <v>0.0018817746040899505</v>
      </c>
      <c r="D177" s="84" t="s">
        <v>1927</v>
      </c>
      <c r="E177" s="84" t="b">
        <v>0</v>
      </c>
      <c r="F177" s="84" t="b">
        <v>0</v>
      </c>
      <c r="G177" s="84" t="b">
        <v>0</v>
      </c>
    </row>
    <row r="178" spans="1:7" ht="15">
      <c r="A178" s="84" t="s">
        <v>1691</v>
      </c>
      <c r="B178" s="84">
        <v>3</v>
      </c>
      <c r="C178" s="122">
        <v>0.0018817746040899505</v>
      </c>
      <c r="D178" s="84" t="s">
        <v>1927</v>
      </c>
      <c r="E178" s="84" t="b">
        <v>0</v>
      </c>
      <c r="F178" s="84" t="b">
        <v>0</v>
      </c>
      <c r="G178" s="84" t="b">
        <v>0</v>
      </c>
    </row>
    <row r="179" spans="1:7" ht="15">
      <c r="A179" s="84" t="s">
        <v>1692</v>
      </c>
      <c r="B179" s="84">
        <v>3</v>
      </c>
      <c r="C179" s="122">
        <v>0.0017063849038352879</v>
      </c>
      <c r="D179" s="84" t="s">
        <v>1927</v>
      </c>
      <c r="E179" s="84" t="b">
        <v>0</v>
      </c>
      <c r="F179" s="84" t="b">
        <v>0</v>
      </c>
      <c r="G179" s="84" t="b">
        <v>0</v>
      </c>
    </row>
    <row r="180" spans="1:7" ht="15">
      <c r="A180" s="84" t="s">
        <v>1693</v>
      </c>
      <c r="B180" s="84">
        <v>3</v>
      </c>
      <c r="C180" s="122">
        <v>0.0017063849038352879</v>
      </c>
      <c r="D180" s="84" t="s">
        <v>1927</v>
      </c>
      <c r="E180" s="84" t="b">
        <v>0</v>
      </c>
      <c r="F180" s="84" t="b">
        <v>0</v>
      </c>
      <c r="G180" s="84" t="b">
        <v>0</v>
      </c>
    </row>
    <row r="181" spans="1:7" ht="15">
      <c r="A181" s="84" t="s">
        <v>1694</v>
      </c>
      <c r="B181" s="84">
        <v>3</v>
      </c>
      <c r="C181" s="122">
        <v>0.0018817746040899505</v>
      </c>
      <c r="D181" s="84" t="s">
        <v>1927</v>
      </c>
      <c r="E181" s="84" t="b">
        <v>0</v>
      </c>
      <c r="F181" s="84" t="b">
        <v>0</v>
      </c>
      <c r="G181" s="84" t="b">
        <v>0</v>
      </c>
    </row>
    <row r="182" spans="1:7" ht="15">
      <c r="A182" s="84" t="s">
        <v>1695</v>
      </c>
      <c r="B182" s="84">
        <v>3</v>
      </c>
      <c r="C182" s="122">
        <v>0.0018817746040899505</v>
      </c>
      <c r="D182" s="84" t="s">
        <v>1927</v>
      </c>
      <c r="E182" s="84" t="b">
        <v>0</v>
      </c>
      <c r="F182" s="84" t="b">
        <v>0</v>
      </c>
      <c r="G182" s="84" t="b">
        <v>0</v>
      </c>
    </row>
    <row r="183" spans="1:7" ht="15">
      <c r="A183" s="84" t="s">
        <v>1696</v>
      </c>
      <c r="B183" s="84">
        <v>3</v>
      </c>
      <c r="C183" s="122">
        <v>0.0017063849038352879</v>
      </c>
      <c r="D183" s="84" t="s">
        <v>1927</v>
      </c>
      <c r="E183" s="84" t="b">
        <v>0</v>
      </c>
      <c r="F183" s="84" t="b">
        <v>0</v>
      </c>
      <c r="G183" s="84" t="b">
        <v>0</v>
      </c>
    </row>
    <row r="184" spans="1:7" ht="15">
      <c r="A184" s="84" t="s">
        <v>1287</v>
      </c>
      <c r="B184" s="84">
        <v>3</v>
      </c>
      <c r="C184" s="122">
        <v>0.0018817746040899505</v>
      </c>
      <c r="D184" s="84" t="s">
        <v>1927</v>
      </c>
      <c r="E184" s="84" t="b">
        <v>0</v>
      </c>
      <c r="F184" s="84" t="b">
        <v>0</v>
      </c>
      <c r="G184" s="84" t="b">
        <v>0</v>
      </c>
    </row>
    <row r="185" spans="1:7" ht="15">
      <c r="A185" s="84" t="s">
        <v>1697</v>
      </c>
      <c r="B185" s="84">
        <v>3</v>
      </c>
      <c r="C185" s="122">
        <v>0.0017063849038352879</v>
      </c>
      <c r="D185" s="84" t="s">
        <v>1927</v>
      </c>
      <c r="E185" s="84" t="b">
        <v>0</v>
      </c>
      <c r="F185" s="84" t="b">
        <v>0</v>
      </c>
      <c r="G185" s="84" t="b">
        <v>0</v>
      </c>
    </row>
    <row r="186" spans="1:7" ht="15">
      <c r="A186" s="84" t="s">
        <v>1698</v>
      </c>
      <c r="B186" s="84">
        <v>3</v>
      </c>
      <c r="C186" s="122">
        <v>0.0017063849038352879</v>
      </c>
      <c r="D186" s="84" t="s">
        <v>1927</v>
      </c>
      <c r="E186" s="84" t="b">
        <v>0</v>
      </c>
      <c r="F186" s="84" t="b">
        <v>0</v>
      </c>
      <c r="G186" s="84" t="b">
        <v>0</v>
      </c>
    </row>
    <row r="187" spans="1:7" ht="15">
      <c r="A187" s="84" t="s">
        <v>1699</v>
      </c>
      <c r="B187" s="84">
        <v>3</v>
      </c>
      <c r="C187" s="122">
        <v>0.0017063849038352879</v>
      </c>
      <c r="D187" s="84" t="s">
        <v>1927</v>
      </c>
      <c r="E187" s="84" t="b">
        <v>0</v>
      </c>
      <c r="F187" s="84" t="b">
        <v>0</v>
      </c>
      <c r="G187" s="84" t="b">
        <v>0</v>
      </c>
    </row>
    <row r="188" spans="1:7" ht="15">
      <c r="A188" s="84" t="s">
        <v>1700</v>
      </c>
      <c r="B188" s="84">
        <v>3</v>
      </c>
      <c r="C188" s="122">
        <v>0.0018817746040899505</v>
      </c>
      <c r="D188" s="84" t="s">
        <v>1927</v>
      </c>
      <c r="E188" s="84" t="b">
        <v>0</v>
      </c>
      <c r="F188" s="84" t="b">
        <v>0</v>
      </c>
      <c r="G188" s="84" t="b">
        <v>0</v>
      </c>
    </row>
    <row r="189" spans="1:7" ht="15">
      <c r="A189" s="84" t="s">
        <v>1701</v>
      </c>
      <c r="B189" s="84">
        <v>3</v>
      </c>
      <c r="C189" s="122">
        <v>0.0018817746040899505</v>
      </c>
      <c r="D189" s="84" t="s">
        <v>1927</v>
      </c>
      <c r="E189" s="84" t="b">
        <v>0</v>
      </c>
      <c r="F189" s="84" t="b">
        <v>0</v>
      </c>
      <c r="G189" s="84" t="b">
        <v>0</v>
      </c>
    </row>
    <row r="190" spans="1:7" ht="15">
      <c r="A190" s="84" t="s">
        <v>1702</v>
      </c>
      <c r="B190" s="84">
        <v>3</v>
      </c>
      <c r="C190" s="122">
        <v>0.0018817746040899505</v>
      </c>
      <c r="D190" s="84" t="s">
        <v>1927</v>
      </c>
      <c r="E190" s="84" t="b">
        <v>0</v>
      </c>
      <c r="F190" s="84" t="b">
        <v>0</v>
      </c>
      <c r="G190" s="84" t="b">
        <v>0</v>
      </c>
    </row>
    <row r="191" spans="1:7" ht="15">
      <c r="A191" s="84" t="s">
        <v>1703</v>
      </c>
      <c r="B191" s="84">
        <v>3</v>
      </c>
      <c r="C191" s="122">
        <v>0.0017063849038352879</v>
      </c>
      <c r="D191" s="84" t="s">
        <v>1927</v>
      </c>
      <c r="E191" s="84" t="b">
        <v>0</v>
      </c>
      <c r="F191" s="84" t="b">
        <v>0</v>
      </c>
      <c r="G191" s="84" t="b">
        <v>0</v>
      </c>
    </row>
    <row r="192" spans="1:7" ht="15">
      <c r="A192" s="84" t="s">
        <v>1704</v>
      </c>
      <c r="B192" s="84">
        <v>3</v>
      </c>
      <c r="C192" s="122">
        <v>0.0018817746040899505</v>
      </c>
      <c r="D192" s="84" t="s">
        <v>1927</v>
      </c>
      <c r="E192" s="84" t="b">
        <v>0</v>
      </c>
      <c r="F192" s="84" t="b">
        <v>0</v>
      </c>
      <c r="G192" s="84" t="b">
        <v>0</v>
      </c>
    </row>
    <row r="193" spans="1:7" ht="15">
      <c r="A193" s="84" t="s">
        <v>1705</v>
      </c>
      <c r="B193" s="84">
        <v>3</v>
      </c>
      <c r="C193" s="122">
        <v>0.0017063849038352879</v>
      </c>
      <c r="D193" s="84" t="s">
        <v>1927</v>
      </c>
      <c r="E193" s="84" t="b">
        <v>0</v>
      </c>
      <c r="F193" s="84" t="b">
        <v>0</v>
      </c>
      <c r="G193" s="84" t="b">
        <v>0</v>
      </c>
    </row>
    <row r="194" spans="1:7" ht="15">
      <c r="A194" s="84" t="s">
        <v>1706</v>
      </c>
      <c r="B194" s="84">
        <v>3</v>
      </c>
      <c r="C194" s="122">
        <v>0.0017063849038352879</v>
      </c>
      <c r="D194" s="84" t="s">
        <v>1927</v>
      </c>
      <c r="E194" s="84" t="b">
        <v>0</v>
      </c>
      <c r="F194" s="84" t="b">
        <v>0</v>
      </c>
      <c r="G194" s="84" t="b">
        <v>0</v>
      </c>
    </row>
    <row r="195" spans="1:7" ht="15">
      <c r="A195" s="84" t="s">
        <v>1707</v>
      </c>
      <c r="B195" s="84">
        <v>3</v>
      </c>
      <c r="C195" s="122">
        <v>0.0017063849038352879</v>
      </c>
      <c r="D195" s="84" t="s">
        <v>1927</v>
      </c>
      <c r="E195" s="84" t="b">
        <v>0</v>
      </c>
      <c r="F195" s="84" t="b">
        <v>0</v>
      </c>
      <c r="G195" s="84" t="b">
        <v>0</v>
      </c>
    </row>
    <row r="196" spans="1:7" ht="15">
      <c r="A196" s="84" t="s">
        <v>1708</v>
      </c>
      <c r="B196" s="84">
        <v>3</v>
      </c>
      <c r="C196" s="122">
        <v>0.0017063849038352879</v>
      </c>
      <c r="D196" s="84" t="s">
        <v>1927</v>
      </c>
      <c r="E196" s="84" t="b">
        <v>0</v>
      </c>
      <c r="F196" s="84" t="b">
        <v>0</v>
      </c>
      <c r="G196" s="84" t="b">
        <v>0</v>
      </c>
    </row>
    <row r="197" spans="1:7" ht="15">
      <c r="A197" s="84" t="s">
        <v>1709</v>
      </c>
      <c r="B197" s="84">
        <v>3</v>
      </c>
      <c r="C197" s="122">
        <v>0.0018817746040899505</v>
      </c>
      <c r="D197" s="84" t="s">
        <v>1927</v>
      </c>
      <c r="E197" s="84" t="b">
        <v>0</v>
      </c>
      <c r="F197" s="84" t="b">
        <v>0</v>
      </c>
      <c r="G197" s="84" t="b">
        <v>0</v>
      </c>
    </row>
    <row r="198" spans="1:7" ht="15">
      <c r="A198" s="84" t="s">
        <v>1710</v>
      </c>
      <c r="B198" s="84">
        <v>3</v>
      </c>
      <c r="C198" s="122">
        <v>0.0017063849038352879</v>
      </c>
      <c r="D198" s="84" t="s">
        <v>1927</v>
      </c>
      <c r="E198" s="84" t="b">
        <v>0</v>
      </c>
      <c r="F198" s="84" t="b">
        <v>0</v>
      </c>
      <c r="G198" s="84" t="b">
        <v>0</v>
      </c>
    </row>
    <row r="199" spans="1:7" ht="15">
      <c r="A199" s="84" t="s">
        <v>1711</v>
      </c>
      <c r="B199" s="84">
        <v>3</v>
      </c>
      <c r="C199" s="122">
        <v>0.0017063849038352879</v>
      </c>
      <c r="D199" s="84" t="s">
        <v>1927</v>
      </c>
      <c r="E199" s="84" t="b">
        <v>0</v>
      </c>
      <c r="F199" s="84" t="b">
        <v>0</v>
      </c>
      <c r="G199" s="84" t="b">
        <v>0</v>
      </c>
    </row>
    <row r="200" spans="1:7" ht="15">
      <c r="A200" s="84" t="s">
        <v>1712</v>
      </c>
      <c r="B200" s="84">
        <v>3</v>
      </c>
      <c r="C200" s="122">
        <v>0.0017063849038352879</v>
      </c>
      <c r="D200" s="84" t="s">
        <v>1927</v>
      </c>
      <c r="E200" s="84" t="b">
        <v>0</v>
      </c>
      <c r="F200" s="84" t="b">
        <v>0</v>
      </c>
      <c r="G200" s="84" t="b">
        <v>0</v>
      </c>
    </row>
    <row r="201" spans="1:7" ht="15">
      <c r="A201" s="84" t="s">
        <v>1713</v>
      </c>
      <c r="B201" s="84">
        <v>3</v>
      </c>
      <c r="C201" s="122">
        <v>0.0017063849038352879</v>
      </c>
      <c r="D201" s="84" t="s">
        <v>1927</v>
      </c>
      <c r="E201" s="84" t="b">
        <v>0</v>
      </c>
      <c r="F201" s="84" t="b">
        <v>0</v>
      </c>
      <c r="G201" s="84" t="b">
        <v>0</v>
      </c>
    </row>
    <row r="202" spans="1:7" ht="15">
      <c r="A202" s="84" t="s">
        <v>1714</v>
      </c>
      <c r="B202" s="84">
        <v>3</v>
      </c>
      <c r="C202" s="122">
        <v>0.0018817746040899505</v>
      </c>
      <c r="D202" s="84" t="s">
        <v>1927</v>
      </c>
      <c r="E202" s="84" t="b">
        <v>0</v>
      </c>
      <c r="F202" s="84" t="b">
        <v>0</v>
      </c>
      <c r="G202" s="84" t="b">
        <v>0</v>
      </c>
    </row>
    <row r="203" spans="1:7" ht="15">
      <c r="A203" s="84" t="s">
        <v>1715</v>
      </c>
      <c r="B203" s="84">
        <v>3</v>
      </c>
      <c r="C203" s="122">
        <v>0.0017063849038352879</v>
      </c>
      <c r="D203" s="84" t="s">
        <v>1927</v>
      </c>
      <c r="E203" s="84" t="b">
        <v>0</v>
      </c>
      <c r="F203" s="84" t="b">
        <v>0</v>
      </c>
      <c r="G203" s="84" t="b">
        <v>0</v>
      </c>
    </row>
    <row r="204" spans="1:7" ht="15">
      <c r="A204" s="84" t="s">
        <v>1716</v>
      </c>
      <c r="B204" s="84">
        <v>3</v>
      </c>
      <c r="C204" s="122">
        <v>0.0018817746040899505</v>
      </c>
      <c r="D204" s="84" t="s">
        <v>1927</v>
      </c>
      <c r="E204" s="84" t="b">
        <v>0</v>
      </c>
      <c r="F204" s="84" t="b">
        <v>0</v>
      </c>
      <c r="G204" s="84" t="b">
        <v>0</v>
      </c>
    </row>
    <row r="205" spans="1:7" ht="15">
      <c r="A205" s="84" t="s">
        <v>1717</v>
      </c>
      <c r="B205" s="84">
        <v>3</v>
      </c>
      <c r="C205" s="122">
        <v>0.0018817746040899505</v>
      </c>
      <c r="D205" s="84" t="s">
        <v>1927</v>
      </c>
      <c r="E205" s="84" t="b">
        <v>0</v>
      </c>
      <c r="F205" s="84" t="b">
        <v>0</v>
      </c>
      <c r="G205" s="84" t="b">
        <v>0</v>
      </c>
    </row>
    <row r="206" spans="1:7" ht="15">
      <c r="A206" s="84" t="s">
        <v>1718</v>
      </c>
      <c r="B206" s="84">
        <v>3</v>
      </c>
      <c r="C206" s="122">
        <v>0.0018817746040899505</v>
      </c>
      <c r="D206" s="84" t="s">
        <v>1927</v>
      </c>
      <c r="E206" s="84" t="b">
        <v>0</v>
      </c>
      <c r="F206" s="84" t="b">
        <v>0</v>
      </c>
      <c r="G206" s="84" t="b">
        <v>0</v>
      </c>
    </row>
    <row r="207" spans="1:7" ht="15">
      <c r="A207" s="84" t="s">
        <v>1719</v>
      </c>
      <c r="B207" s="84">
        <v>3</v>
      </c>
      <c r="C207" s="122">
        <v>0.0017063849038352879</v>
      </c>
      <c r="D207" s="84" t="s">
        <v>1927</v>
      </c>
      <c r="E207" s="84" t="b">
        <v>0</v>
      </c>
      <c r="F207" s="84" t="b">
        <v>0</v>
      </c>
      <c r="G207" s="84" t="b">
        <v>0</v>
      </c>
    </row>
    <row r="208" spans="1:7" ht="15">
      <c r="A208" s="84" t="s">
        <v>1720</v>
      </c>
      <c r="B208" s="84">
        <v>3</v>
      </c>
      <c r="C208" s="122">
        <v>0.0018817746040899505</v>
      </c>
      <c r="D208" s="84" t="s">
        <v>1927</v>
      </c>
      <c r="E208" s="84" t="b">
        <v>0</v>
      </c>
      <c r="F208" s="84" t="b">
        <v>0</v>
      </c>
      <c r="G208" s="84" t="b">
        <v>0</v>
      </c>
    </row>
    <row r="209" spans="1:7" ht="15">
      <c r="A209" s="84" t="s">
        <v>1721</v>
      </c>
      <c r="B209" s="84">
        <v>3</v>
      </c>
      <c r="C209" s="122">
        <v>0.0017063849038352879</v>
      </c>
      <c r="D209" s="84" t="s">
        <v>1927</v>
      </c>
      <c r="E209" s="84" t="b">
        <v>0</v>
      </c>
      <c r="F209" s="84" t="b">
        <v>0</v>
      </c>
      <c r="G209" s="84" t="b">
        <v>0</v>
      </c>
    </row>
    <row r="210" spans="1:7" ht="15">
      <c r="A210" s="84" t="s">
        <v>1722</v>
      </c>
      <c r="B210" s="84">
        <v>3</v>
      </c>
      <c r="C210" s="122">
        <v>0.0018817746040899505</v>
      </c>
      <c r="D210" s="84" t="s">
        <v>1927</v>
      </c>
      <c r="E210" s="84" t="b">
        <v>0</v>
      </c>
      <c r="F210" s="84" t="b">
        <v>0</v>
      </c>
      <c r="G210" s="84" t="b">
        <v>0</v>
      </c>
    </row>
    <row r="211" spans="1:7" ht="15">
      <c r="A211" s="84" t="s">
        <v>1288</v>
      </c>
      <c r="B211" s="84">
        <v>3</v>
      </c>
      <c r="C211" s="122">
        <v>0.0017063849038352879</v>
      </c>
      <c r="D211" s="84" t="s">
        <v>1927</v>
      </c>
      <c r="E211" s="84" t="b">
        <v>0</v>
      </c>
      <c r="F211" s="84" t="b">
        <v>0</v>
      </c>
      <c r="G211" s="84" t="b">
        <v>0</v>
      </c>
    </row>
    <row r="212" spans="1:7" ht="15">
      <c r="A212" s="84" t="s">
        <v>1723</v>
      </c>
      <c r="B212" s="84">
        <v>3</v>
      </c>
      <c r="C212" s="122">
        <v>0.0017063849038352879</v>
      </c>
      <c r="D212" s="84" t="s">
        <v>1927</v>
      </c>
      <c r="E212" s="84" t="b">
        <v>0</v>
      </c>
      <c r="F212" s="84" t="b">
        <v>0</v>
      </c>
      <c r="G212" s="84" t="b">
        <v>0</v>
      </c>
    </row>
    <row r="213" spans="1:7" ht="15">
      <c r="A213" s="84" t="s">
        <v>1335</v>
      </c>
      <c r="B213" s="84">
        <v>3</v>
      </c>
      <c r="C213" s="122">
        <v>0.0017063849038352879</v>
      </c>
      <c r="D213" s="84" t="s">
        <v>1927</v>
      </c>
      <c r="E213" s="84" t="b">
        <v>0</v>
      </c>
      <c r="F213" s="84" t="b">
        <v>0</v>
      </c>
      <c r="G213" s="84" t="b">
        <v>0</v>
      </c>
    </row>
    <row r="214" spans="1:7" ht="15">
      <c r="A214" s="84" t="s">
        <v>1724</v>
      </c>
      <c r="B214" s="84">
        <v>3</v>
      </c>
      <c r="C214" s="122">
        <v>0.0017063849038352879</v>
      </c>
      <c r="D214" s="84" t="s">
        <v>1927</v>
      </c>
      <c r="E214" s="84" t="b">
        <v>0</v>
      </c>
      <c r="F214" s="84" t="b">
        <v>0</v>
      </c>
      <c r="G214" s="84" t="b">
        <v>0</v>
      </c>
    </row>
    <row r="215" spans="1:7" ht="15">
      <c r="A215" s="84" t="s">
        <v>1725</v>
      </c>
      <c r="B215" s="84">
        <v>3</v>
      </c>
      <c r="C215" s="122">
        <v>0.0017063849038352879</v>
      </c>
      <c r="D215" s="84" t="s">
        <v>1927</v>
      </c>
      <c r="E215" s="84" t="b">
        <v>0</v>
      </c>
      <c r="F215" s="84" t="b">
        <v>0</v>
      </c>
      <c r="G215" s="84" t="b">
        <v>0</v>
      </c>
    </row>
    <row r="216" spans="1:7" ht="15">
      <c r="A216" s="84" t="s">
        <v>1726</v>
      </c>
      <c r="B216" s="84">
        <v>3</v>
      </c>
      <c r="C216" s="122">
        <v>0.0017063849038352879</v>
      </c>
      <c r="D216" s="84" t="s">
        <v>1927</v>
      </c>
      <c r="E216" s="84" t="b">
        <v>0</v>
      </c>
      <c r="F216" s="84" t="b">
        <v>0</v>
      </c>
      <c r="G216" s="84" t="b">
        <v>0</v>
      </c>
    </row>
    <row r="217" spans="1:7" ht="15">
      <c r="A217" s="84" t="s">
        <v>1727</v>
      </c>
      <c r="B217" s="84">
        <v>3</v>
      </c>
      <c r="C217" s="122">
        <v>0.0017063849038352879</v>
      </c>
      <c r="D217" s="84" t="s">
        <v>1927</v>
      </c>
      <c r="E217" s="84" t="b">
        <v>0</v>
      </c>
      <c r="F217" s="84" t="b">
        <v>0</v>
      </c>
      <c r="G217" s="84" t="b">
        <v>0</v>
      </c>
    </row>
    <row r="218" spans="1:7" ht="15">
      <c r="A218" s="84" t="s">
        <v>1728</v>
      </c>
      <c r="B218" s="84">
        <v>3</v>
      </c>
      <c r="C218" s="122">
        <v>0.0017063849038352879</v>
      </c>
      <c r="D218" s="84" t="s">
        <v>1927</v>
      </c>
      <c r="E218" s="84" t="b">
        <v>0</v>
      </c>
      <c r="F218" s="84" t="b">
        <v>0</v>
      </c>
      <c r="G218" s="84" t="b">
        <v>0</v>
      </c>
    </row>
    <row r="219" spans="1:7" ht="15">
      <c r="A219" s="84" t="s">
        <v>1729</v>
      </c>
      <c r="B219" s="84">
        <v>3</v>
      </c>
      <c r="C219" s="122">
        <v>0.0017063849038352879</v>
      </c>
      <c r="D219" s="84" t="s">
        <v>1927</v>
      </c>
      <c r="E219" s="84" t="b">
        <v>0</v>
      </c>
      <c r="F219" s="84" t="b">
        <v>0</v>
      </c>
      <c r="G219" s="84" t="b">
        <v>0</v>
      </c>
    </row>
    <row r="220" spans="1:7" ht="15">
      <c r="A220" s="84" t="s">
        <v>1730</v>
      </c>
      <c r="B220" s="84">
        <v>3</v>
      </c>
      <c r="C220" s="122">
        <v>0.0017063849038352879</v>
      </c>
      <c r="D220" s="84" t="s">
        <v>1927</v>
      </c>
      <c r="E220" s="84" t="b">
        <v>0</v>
      </c>
      <c r="F220" s="84" t="b">
        <v>0</v>
      </c>
      <c r="G220" s="84" t="b">
        <v>0</v>
      </c>
    </row>
    <row r="221" spans="1:7" ht="15">
      <c r="A221" s="84" t="s">
        <v>1731</v>
      </c>
      <c r="B221" s="84">
        <v>3</v>
      </c>
      <c r="C221" s="122">
        <v>0.0017063849038352879</v>
      </c>
      <c r="D221" s="84" t="s">
        <v>1927</v>
      </c>
      <c r="E221" s="84" t="b">
        <v>0</v>
      </c>
      <c r="F221" s="84" t="b">
        <v>0</v>
      </c>
      <c r="G221" s="84" t="b">
        <v>0</v>
      </c>
    </row>
    <row r="222" spans="1:7" ht="15">
      <c r="A222" s="84" t="s">
        <v>1732</v>
      </c>
      <c r="B222" s="84">
        <v>3</v>
      </c>
      <c r="C222" s="122">
        <v>0.0017063849038352879</v>
      </c>
      <c r="D222" s="84" t="s">
        <v>1927</v>
      </c>
      <c r="E222" s="84" t="b">
        <v>0</v>
      </c>
      <c r="F222" s="84" t="b">
        <v>0</v>
      </c>
      <c r="G222" s="84" t="b">
        <v>0</v>
      </c>
    </row>
    <row r="223" spans="1:7" ht="15">
      <c r="A223" s="84" t="s">
        <v>1733</v>
      </c>
      <c r="B223" s="84">
        <v>3</v>
      </c>
      <c r="C223" s="122">
        <v>0.0017063849038352879</v>
      </c>
      <c r="D223" s="84" t="s">
        <v>1927</v>
      </c>
      <c r="E223" s="84" t="b">
        <v>0</v>
      </c>
      <c r="F223" s="84" t="b">
        <v>0</v>
      </c>
      <c r="G223" s="84" t="b">
        <v>0</v>
      </c>
    </row>
    <row r="224" spans="1:7" ht="15">
      <c r="A224" s="84" t="s">
        <v>1734</v>
      </c>
      <c r="B224" s="84">
        <v>3</v>
      </c>
      <c r="C224" s="122">
        <v>0.0017063849038352879</v>
      </c>
      <c r="D224" s="84" t="s">
        <v>1927</v>
      </c>
      <c r="E224" s="84" t="b">
        <v>0</v>
      </c>
      <c r="F224" s="84" t="b">
        <v>0</v>
      </c>
      <c r="G224" s="84" t="b">
        <v>0</v>
      </c>
    </row>
    <row r="225" spans="1:7" ht="15">
      <c r="A225" s="84" t="s">
        <v>1735</v>
      </c>
      <c r="B225" s="84">
        <v>3</v>
      </c>
      <c r="C225" s="122">
        <v>0.0017063849038352879</v>
      </c>
      <c r="D225" s="84" t="s">
        <v>1927</v>
      </c>
      <c r="E225" s="84" t="b">
        <v>0</v>
      </c>
      <c r="F225" s="84" t="b">
        <v>0</v>
      </c>
      <c r="G225" s="84" t="b">
        <v>0</v>
      </c>
    </row>
    <row r="226" spans="1:7" ht="15">
      <c r="A226" s="84" t="s">
        <v>1327</v>
      </c>
      <c r="B226" s="84">
        <v>3</v>
      </c>
      <c r="C226" s="122">
        <v>0.0017063849038352879</v>
      </c>
      <c r="D226" s="84" t="s">
        <v>1927</v>
      </c>
      <c r="E226" s="84" t="b">
        <v>0</v>
      </c>
      <c r="F226" s="84" t="b">
        <v>0</v>
      </c>
      <c r="G226" s="84" t="b">
        <v>0</v>
      </c>
    </row>
    <row r="227" spans="1:7" ht="15">
      <c r="A227" s="84" t="s">
        <v>1328</v>
      </c>
      <c r="B227" s="84">
        <v>3</v>
      </c>
      <c r="C227" s="122">
        <v>0.0017063849038352879</v>
      </c>
      <c r="D227" s="84" t="s">
        <v>1927</v>
      </c>
      <c r="E227" s="84" t="b">
        <v>0</v>
      </c>
      <c r="F227" s="84" t="b">
        <v>0</v>
      </c>
      <c r="G227" s="84" t="b">
        <v>0</v>
      </c>
    </row>
    <row r="228" spans="1:7" ht="15">
      <c r="A228" s="84" t="s">
        <v>244</v>
      </c>
      <c r="B228" s="84">
        <v>3</v>
      </c>
      <c r="C228" s="122">
        <v>0.0017063849038352879</v>
      </c>
      <c r="D228" s="84" t="s">
        <v>1927</v>
      </c>
      <c r="E228" s="84" t="b">
        <v>0</v>
      </c>
      <c r="F228" s="84" t="b">
        <v>0</v>
      </c>
      <c r="G228" s="84" t="b">
        <v>0</v>
      </c>
    </row>
    <row r="229" spans="1:7" ht="15">
      <c r="A229" s="84" t="s">
        <v>243</v>
      </c>
      <c r="B229" s="84">
        <v>3</v>
      </c>
      <c r="C229" s="122">
        <v>0.0017063849038352879</v>
      </c>
      <c r="D229" s="84" t="s">
        <v>1927</v>
      </c>
      <c r="E229" s="84" t="b">
        <v>0</v>
      </c>
      <c r="F229" s="84" t="b">
        <v>0</v>
      </c>
      <c r="G229" s="84" t="b">
        <v>0</v>
      </c>
    </row>
    <row r="230" spans="1:7" ht="15">
      <c r="A230" s="84" t="s">
        <v>223</v>
      </c>
      <c r="B230" s="84">
        <v>3</v>
      </c>
      <c r="C230" s="122">
        <v>0.0017063849038352879</v>
      </c>
      <c r="D230" s="84" t="s">
        <v>1927</v>
      </c>
      <c r="E230" s="84" t="b">
        <v>0</v>
      </c>
      <c r="F230" s="84" t="b">
        <v>0</v>
      </c>
      <c r="G230" s="84" t="b">
        <v>0</v>
      </c>
    </row>
    <row r="231" spans="1:7" ht="15">
      <c r="A231" s="84" t="s">
        <v>242</v>
      </c>
      <c r="B231" s="84">
        <v>3</v>
      </c>
      <c r="C231" s="122">
        <v>0.0017063849038352879</v>
      </c>
      <c r="D231" s="84" t="s">
        <v>1927</v>
      </c>
      <c r="E231" s="84" t="b">
        <v>0</v>
      </c>
      <c r="F231" s="84" t="b">
        <v>0</v>
      </c>
      <c r="G231" s="84" t="b">
        <v>0</v>
      </c>
    </row>
    <row r="232" spans="1:7" ht="15">
      <c r="A232" s="84" t="s">
        <v>1296</v>
      </c>
      <c r="B232" s="84">
        <v>3</v>
      </c>
      <c r="C232" s="122">
        <v>0.0018817746040899505</v>
      </c>
      <c r="D232" s="84" t="s">
        <v>1927</v>
      </c>
      <c r="E232" s="84" t="b">
        <v>0</v>
      </c>
      <c r="F232" s="84" t="b">
        <v>0</v>
      </c>
      <c r="G232" s="84" t="b">
        <v>0</v>
      </c>
    </row>
    <row r="233" spans="1:7" ht="15">
      <c r="A233" s="84" t="s">
        <v>1736</v>
      </c>
      <c r="B233" s="84">
        <v>2</v>
      </c>
      <c r="C233" s="122">
        <v>0.0012545164027266335</v>
      </c>
      <c r="D233" s="84" t="s">
        <v>1927</v>
      </c>
      <c r="E233" s="84" t="b">
        <v>0</v>
      </c>
      <c r="F233" s="84" t="b">
        <v>0</v>
      </c>
      <c r="G233" s="84" t="b">
        <v>0</v>
      </c>
    </row>
    <row r="234" spans="1:7" ht="15">
      <c r="A234" s="84" t="s">
        <v>1737</v>
      </c>
      <c r="B234" s="84">
        <v>2</v>
      </c>
      <c r="C234" s="122">
        <v>0.0012545164027266335</v>
      </c>
      <c r="D234" s="84" t="s">
        <v>1927</v>
      </c>
      <c r="E234" s="84" t="b">
        <v>0</v>
      </c>
      <c r="F234" s="84" t="b">
        <v>0</v>
      </c>
      <c r="G234" s="84" t="b">
        <v>0</v>
      </c>
    </row>
    <row r="235" spans="1:7" ht="15">
      <c r="A235" s="84" t="s">
        <v>1738</v>
      </c>
      <c r="B235" s="84">
        <v>2</v>
      </c>
      <c r="C235" s="122">
        <v>0.0012545164027266335</v>
      </c>
      <c r="D235" s="84" t="s">
        <v>1927</v>
      </c>
      <c r="E235" s="84" t="b">
        <v>0</v>
      </c>
      <c r="F235" s="84" t="b">
        <v>0</v>
      </c>
      <c r="G235" s="84" t="b">
        <v>0</v>
      </c>
    </row>
    <row r="236" spans="1:7" ht="15">
      <c r="A236" s="84" t="s">
        <v>1739</v>
      </c>
      <c r="B236" s="84">
        <v>2</v>
      </c>
      <c r="C236" s="122">
        <v>0.0014544035180413621</v>
      </c>
      <c r="D236" s="84" t="s">
        <v>1927</v>
      </c>
      <c r="E236" s="84" t="b">
        <v>0</v>
      </c>
      <c r="F236" s="84" t="b">
        <v>0</v>
      </c>
      <c r="G236" s="84" t="b">
        <v>0</v>
      </c>
    </row>
    <row r="237" spans="1:7" ht="15">
      <c r="A237" s="84" t="s">
        <v>1740</v>
      </c>
      <c r="B237" s="84">
        <v>2</v>
      </c>
      <c r="C237" s="122">
        <v>0.0014544035180413621</v>
      </c>
      <c r="D237" s="84" t="s">
        <v>1927</v>
      </c>
      <c r="E237" s="84" t="b">
        <v>0</v>
      </c>
      <c r="F237" s="84" t="b">
        <v>0</v>
      </c>
      <c r="G237" s="84" t="b">
        <v>0</v>
      </c>
    </row>
    <row r="238" spans="1:7" ht="15">
      <c r="A238" s="84" t="s">
        <v>1741</v>
      </c>
      <c r="B238" s="84">
        <v>2</v>
      </c>
      <c r="C238" s="122">
        <v>0.0014544035180413621</v>
      </c>
      <c r="D238" s="84" t="s">
        <v>1927</v>
      </c>
      <c r="E238" s="84" t="b">
        <v>0</v>
      </c>
      <c r="F238" s="84" t="b">
        <v>0</v>
      </c>
      <c r="G238" s="84" t="b">
        <v>0</v>
      </c>
    </row>
    <row r="239" spans="1:7" ht="15">
      <c r="A239" s="84" t="s">
        <v>1742</v>
      </c>
      <c r="B239" s="84">
        <v>2</v>
      </c>
      <c r="C239" s="122">
        <v>0.0014544035180413621</v>
      </c>
      <c r="D239" s="84" t="s">
        <v>1927</v>
      </c>
      <c r="E239" s="84" t="b">
        <v>0</v>
      </c>
      <c r="F239" s="84" t="b">
        <v>0</v>
      </c>
      <c r="G239" s="84" t="b">
        <v>0</v>
      </c>
    </row>
    <row r="240" spans="1:7" ht="15">
      <c r="A240" s="84" t="s">
        <v>1743</v>
      </c>
      <c r="B240" s="84">
        <v>2</v>
      </c>
      <c r="C240" s="122">
        <v>0.0012545164027266335</v>
      </c>
      <c r="D240" s="84" t="s">
        <v>1927</v>
      </c>
      <c r="E240" s="84" t="b">
        <v>0</v>
      </c>
      <c r="F240" s="84" t="b">
        <v>0</v>
      </c>
      <c r="G240" s="84" t="b">
        <v>0</v>
      </c>
    </row>
    <row r="241" spans="1:7" ht="15">
      <c r="A241" s="84" t="s">
        <v>1289</v>
      </c>
      <c r="B241" s="84">
        <v>2</v>
      </c>
      <c r="C241" s="122">
        <v>0.0014544035180413621</v>
      </c>
      <c r="D241" s="84" t="s">
        <v>1927</v>
      </c>
      <c r="E241" s="84" t="b">
        <v>0</v>
      </c>
      <c r="F241" s="84" t="b">
        <v>0</v>
      </c>
      <c r="G241" s="84" t="b">
        <v>0</v>
      </c>
    </row>
    <row r="242" spans="1:7" ht="15">
      <c r="A242" s="84" t="s">
        <v>1744</v>
      </c>
      <c r="B242" s="84">
        <v>2</v>
      </c>
      <c r="C242" s="122">
        <v>0.0012545164027266335</v>
      </c>
      <c r="D242" s="84" t="s">
        <v>1927</v>
      </c>
      <c r="E242" s="84" t="b">
        <v>0</v>
      </c>
      <c r="F242" s="84" t="b">
        <v>0</v>
      </c>
      <c r="G242" s="84" t="b">
        <v>0</v>
      </c>
    </row>
    <row r="243" spans="1:7" ht="15">
      <c r="A243" s="84" t="s">
        <v>1745</v>
      </c>
      <c r="B243" s="84">
        <v>2</v>
      </c>
      <c r="C243" s="122">
        <v>0.0012545164027266335</v>
      </c>
      <c r="D243" s="84" t="s">
        <v>1927</v>
      </c>
      <c r="E243" s="84" t="b">
        <v>0</v>
      </c>
      <c r="F243" s="84" t="b">
        <v>0</v>
      </c>
      <c r="G243" s="84" t="b">
        <v>0</v>
      </c>
    </row>
    <row r="244" spans="1:7" ht="15">
      <c r="A244" s="84" t="s">
        <v>1746</v>
      </c>
      <c r="B244" s="84">
        <v>2</v>
      </c>
      <c r="C244" s="122">
        <v>0.0014544035180413621</v>
      </c>
      <c r="D244" s="84" t="s">
        <v>1927</v>
      </c>
      <c r="E244" s="84" t="b">
        <v>0</v>
      </c>
      <c r="F244" s="84" t="b">
        <v>0</v>
      </c>
      <c r="G244" s="84" t="b">
        <v>0</v>
      </c>
    </row>
    <row r="245" spans="1:7" ht="15">
      <c r="A245" s="84" t="s">
        <v>1747</v>
      </c>
      <c r="B245" s="84">
        <v>2</v>
      </c>
      <c r="C245" s="122">
        <v>0.0012545164027266335</v>
      </c>
      <c r="D245" s="84" t="s">
        <v>1927</v>
      </c>
      <c r="E245" s="84" t="b">
        <v>0</v>
      </c>
      <c r="F245" s="84" t="b">
        <v>0</v>
      </c>
      <c r="G245" s="84" t="b">
        <v>0</v>
      </c>
    </row>
    <row r="246" spans="1:7" ht="15">
      <c r="A246" s="84" t="s">
        <v>1748</v>
      </c>
      <c r="B246" s="84">
        <v>2</v>
      </c>
      <c r="C246" s="122">
        <v>0.0012545164027266335</v>
      </c>
      <c r="D246" s="84" t="s">
        <v>1927</v>
      </c>
      <c r="E246" s="84" t="b">
        <v>0</v>
      </c>
      <c r="F246" s="84" t="b">
        <v>0</v>
      </c>
      <c r="G246" s="84" t="b">
        <v>0</v>
      </c>
    </row>
    <row r="247" spans="1:7" ht="15">
      <c r="A247" s="84" t="s">
        <v>1749</v>
      </c>
      <c r="B247" s="84">
        <v>2</v>
      </c>
      <c r="C247" s="122">
        <v>0.0012545164027266335</v>
      </c>
      <c r="D247" s="84" t="s">
        <v>1927</v>
      </c>
      <c r="E247" s="84" t="b">
        <v>0</v>
      </c>
      <c r="F247" s="84" t="b">
        <v>0</v>
      </c>
      <c r="G247" s="84" t="b">
        <v>0</v>
      </c>
    </row>
    <row r="248" spans="1:7" ht="15">
      <c r="A248" s="84" t="s">
        <v>1750</v>
      </c>
      <c r="B248" s="84">
        <v>2</v>
      </c>
      <c r="C248" s="122">
        <v>0.0012545164027266335</v>
      </c>
      <c r="D248" s="84" t="s">
        <v>1927</v>
      </c>
      <c r="E248" s="84" t="b">
        <v>0</v>
      </c>
      <c r="F248" s="84" t="b">
        <v>0</v>
      </c>
      <c r="G248" s="84" t="b">
        <v>0</v>
      </c>
    </row>
    <row r="249" spans="1:7" ht="15">
      <c r="A249" s="84" t="s">
        <v>1751</v>
      </c>
      <c r="B249" s="84">
        <v>2</v>
      </c>
      <c r="C249" s="122">
        <v>0.0012545164027266335</v>
      </c>
      <c r="D249" s="84" t="s">
        <v>1927</v>
      </c>
      <c r="E249" s="84" t="b">
        <v>0</v>
      </c>
      <c r="F249" s="84" t="b">
        <v>0</v>
      </c>
      <c r="G249" s="84" t="b">
        <v>0</v>
      </c>
    </row>
    <row r="250" spans="1:7" ht="15">
      <c r="A250" s="84" t="s">
        <v>1752</v>
      </c>
      <c r="B250" s="84">
        <v>2</v>
      </c>
      <c r="C250" s="122">
        <v>0.0012545164027266335</v>
      </c>
      <c r="D250" s="84" t="s">
        <v>1927</v>
      </c>
      <c r="E250" s="84" t="b">
        <v>0</v>
      </c>
      <c r="F250" s="84" t="b">
        <v>0</v>
      </c>
      <c r="G250" s="84" t="b">
        <v>0</v>
      </c>
    </row>
    <row r="251" spans="1:7" ht="15">
      <c r="A251" s="84" t="s">
        <v>1753</v>
      </c>
      <c r="B251" s="84">
        <v>2</v>
      </c>
      <c r="C251" s="122">
        <v>0.0014544035180413621</v>
      </c>
      <c r="D251" s="84" t="s">
        <v>1927</v>
      </c>
      <c r="E251" s="84" t="b">
        <v>0</v>
      </c>
      <c r="F251" s="84" t="b">
        <v>0</v>
      </c>
      <c r="G251" s="84" t="b">
        <v>0</v>
      </c>
    </row>
    <row r="252" spans="1:7" ht="15">
      <c r="A252" s="84" t="s">
        <v>1754</v>
      </c>
      <c r="B252" s="84">
        <v>2</v>
      </c>
      <c r="C252" s="122">
        <v>0.0012545164027266335</v>
      </c>
      <c r="D252" s="84" t="s">
        <v>1927</v>
      </c>
      <c r="E252" s="84" t="b">
        <v>0</v>
      </c>
      <c r="F252" s="84" t="b">
        <v>0</v>
      </c>
      <c r="G252" s="84" t="b">
        <v>0</v>
      </c>
    </row>
    <row r="253" spans="1:7" ht="15">
      <c r="A253" s="84" t="s">
        <v>1755</v>
      </c>
      <c r="B253" s="84">
        <v>2</v>
      </c>
      <c r="C253" s="122">
        <v>0.0014544035180413621</v>
      </c>
      <c r="D253" s="84" t="s">
        <v>1927</v>
      </c>
      <c r="E253" s="84" t="b">
        <v>0</v>
      </c>
      <c r="F253" s="84" t="b">
        <v>0</v>
      </c>
      <c r="G253" s="84" t="b">
        <v>0</v>
      </c>
    </row>
    <row r="254" spans="1:7" ht="15">
      <c r="A254" s="84" t="s">
        <v>1756</v>
      </c>
      <c r="B254" s="84">
        <v>2</v>
      </c>
      <c r="C254" s="122">
        <v>0.0014544035180413621</v>
      </c>
      <c r="D254" s="84" t="s">
        <v>1927</v>
      </c>
      <c r="E254" s="84" t="b">
        <v>0</v>
      </c>
      <c r="F254" s="84" t="b">
        <v>0</v>
      </c>
      <c r="G254" s="84" t="b">
        <v>0</v>
      </c>
    </row>
    <row r="255" spans="1:7" ht="15">
      <c r="A255" s="84" t="s">
        <v>1757</v>
      </c>
      <c r="B255" s="84">
        <v>2</v>
      </c>
      <c r="C255" s="122">
        <v>0.0014544035180413621</v>
      </c>
      <c r="D255" s="84" t="s">
        <v>1927</v>
      </c>
      <c r="E255" s="84" t="b">
        <v>0</v>
      </c>
      <c r="F255" s="84" t="b">
        <v>0</v>
      </c>
      <c r="G255" s="84" t="b">
        <v>0</v>
      </c>
    </row>
    <row r="256" spans="1:7" ht="15">
      <c r="A256" s="84" t="s">
        <v>1758</v>
      </c>
      <c r="B256" s="84">
        <v>2</v>
      </c>
      <c r="C256" s="122">
        <v>0.0012545164027266335</v>
      </c>
      <c r="D256" s="84" t="s">
        <v>1927</v>
      </c>
      <c r="E256" s="84" t="b">
        <v>0</v>
      </c>
      <c r="F256" s="84" t="b">
        <v>0</v>
      </c>
      <c r="G256" s="84" t="b">
        <v>0</v>
      </c>
    </row>
    <row r="257" spans="1:7" ht="15">
      <c r="A257" s="84" t="s">
        <v>1759</v>
      </c>
      <c r="B257" s="84">
        <v>2</v>
      </c>
      <c r="C257" s="122">
        <v>0.0012545164027266335</v>
      </c>
      <c r="D257" s="84" t="s">
        <v>1927</v>
      </c>
      <c r="E257" s="84" t="b">
        <v>0</v>
      </c>
      <c r="F257" s="84" t="b">
        <v>0</v>
      </c>
      <c r="G257" s="84" t="b">
        <v>0</v>
      </c>
    </row>
    <row r="258" spans="1:7" ht="15">
      <c r="A258" s="84" t="s">
        <v>1760</v>
      </c>
      <c r="B258" s="84">
        <v>2</v>
      </c>
      <c r="C258" s="122">
        <v>0.0014544035180413621</v>
      </c>
      <c r="D258" s="84" t="s">
        <v>1927</v>
      </c>
      <c r="E258" s="84" t="b">
        <v>0</v>
      </c>
      <c r="F258" s="84" t="b">
        <v>0</v>
      </c>
      <c r="G258" s="84" t="b">
        <v>0</v>
      </c>
    </row>
    <row r="259" spans="1:7" ht="15">
      <c r="A259" s="84" t="s">
        <v>1761</v>
      </c>
      <c r="B259" s="84">
        <v>2</v>
      </c>
      <c r="C259" s="122">
        <v>0.0014544035180413621</v>
      </c>
      <c r="D259" s="84" t="s">
        <v>1927</v>
      </c>
      <c r="E259" s="84" t="b">
        <v>0</v>
      </c>
      <c r="F259" s="84" t="b">
        <v>0</v>
      </c>
      <c r="G259" s="84" t="b">
        <v>0</v>
      </c>
    </row>
    <row r="260" spans="1:7" ht="15">
      <c r="A260" s="84" t="s">
        <v>1762</v>
      </c>
      <c r="B260" s="84">
        <v>2</v>
      </c>
      <c r="C260" s="122">
        <v>0.0014544035180413621</v>
      </c>
      <c r="D260" s="84" t="s">
        <v>1927</v>
      </c>
      <c r="E260" s="84" t="b">
        <v>0</v>
      </c>
      <c r="F260" s="84" t="b">
        <v>0</v>
      </c>
      <c r="G260" s="84" t="b">
        <v>0</v>
      </c>
    </row>
    <row r="261" spans="1:7" ht="15">
      <c r="A261" s="84" t="s">
        <v>1763</v>
      </c>
      <c r="B261" s="84">
        <v>2</v>
      </c>
      <c r="C261" s="122">
        <v>0.0014544035180413621</v>
      </c>
      <c r="D261" s="84" t="s">
        <v>1927</v>
      </c>
      <c r="E261" s="84" t="b">
        <v>0</v>
      </c>
      <c r="F261" s="84" t="b">
        <v>0</v>
      </c>
      <c r="G261" s="84" t="b">
        <v>0</v>
      </c>
    </row>
    <row r="262" spans="1:7" ht="15">
      <c r="A262" s="84" t="s">
        <v>1764</v>
      </c>
      <c r="B262" s="84">
        <v>2</v>
      </c>
      <c r="C262" s="122">
        <v>0.0014544035180413621</v>
      </c>
      <c r="D262" s="84" t="s">
        <v>1927</v>
      </c>
      <c r="E262" s="84" t="b">
        <v>0</v>
      </c>
      <c r="F262" s="84" t="b">
        <v>0</v>
      </c>
      <c r="G262" s="84" t="b">
        <v>0</v>
      </c>
    </row>
    <row r="263" spans="1:7" ht="15">
      <c r="A263" s="84" t="s">
        <v>1765</v>
      </c>
      <c r="B263" s="84">
        <v>2</v>
      </c>
      <c r="C263" s="122">
        <v>0.0014544035180413621</v>
      </c>
      <c r="D263" s="84" t="s">
        <v>1927</v>
      </c>
      <c r="E263" s="84" t="b">
        <v>0</v>
      </c>
      <c r="F263" s="84" t="b">
        <v>0</v>
      </c>
      <c r="G263" s="84" t="b">
        <v>0</v>
      </c>
    </row>
    <row r="264" spans="1:7" ht="15">
      <c r="A264" s="84" t="s">
        <v>1766</v>
      </c>
      <c r="B264" s="84">
        <v>2</v>
      </c>
      <c r="C264" s="122">
        <v>0.0012545164027266335</v>
      </c>
      <c r="D264" s="84" t="s">
        <v>1927</v>
      </c>
      <c r="E264" s="84" t="b">
        <v>0</v>
      </c>
      <c r="F264" s="84" t="b">
        <v>0</v>
      </c>
      <c r="G264" s="84" t="b">
        <v>0</v>
      </c>
    </row>
    <row r="265" spans="1:7" ht="15">
      <c r="A265" s="84" t="s">
        <v>1767</v>
      </c>
      <c r="B265" s="84">
        <v>2</v>
      </c>
      <c r="C265" s="122">
        <v>0.0014544035180413621</v>
      </c>
      <c r="D265" s="84" t="s">
        <v>1927</v>
      </c>
      <c r="E265" s="84" t="b">
        <v>0</v>
      </c>
      <c r="F265" s="84" t="b">
        <v>0</v>
      </c>
      <c r="G265" s="84" t="b">
        <v>0</v>
      </c>
    </row>
    <row r="266" spans="1:7" ht="15">
      <c r="A266" s="84" t="s">
        <v>1768</v>
      </c>
      <c r="B266" s="84">
        <v>2</v>
      </c>
      <c r="C266" s="122">
        <v>0.0012545164027266335</v>
      </c>
      <c r="D266" s="84" t="s">
        <v>1927</v>
      </c>
      <c r="E266" s="84" t="b">
        <v>0</v>
      </c>
      <c r="F266" s="84" t="b">
        <v>0</v>
      </c>
      <c r="G266" s="84" t="b">
        <v>0</v>
      </c>
    </row>
    <row r="267" spans="1:7" ht="15">
      <c r="A267" s="84" t="s">
        <v>1769</v>
      </c>
      <c r="B267" s="84">
        <v>2</v>
      </c>
      <c r="C267" s="122">
        <v>0.0012545164027266335</v>
      </c>
      <c r="D267" s="84" t="s">
        <v>1927</v>
      </c>
      <c r="E267" s="84" t="b">
        <v>0</v>
      </c>
      <c r="F267" s="84" t="b">
        <v>0</v>
      </c>
      <c r="G267" s="84" t="b">
        <v>0</v>
      </c>
    </row>
    <row r="268" spans="1:7" ht="15">
      <c r="A268" s="84" t="s">
        <v>1770</v>
      </c>
      <c r="B268" s="84">
        <v>2</v>
      </c>
      <c r="C268" s="122">
        <v>0.0012545164027266335</v>
      </c>
      <c r="D268" s="84" t="s">
        <v>1927</v>
      </c>
      <c r="E268" s="84" t="b">
        <v>0</v>
      </c>
      <c r="F268" s="84" t="b">
        <v>0</v>
      </c>
      <c r="G268" s="84" t="b">
        <v>0</v>
      </c>
    </row>
    <row r="269" spans="1:7" ht="15">
      <c r="A269" s="84" t="s">
        <v>1771</v>
      </c>
      <c r="B269" s="84">
        <v>2</v>
      </c>
      <c r="C269" s="122">
        <v>0.0012545164027266335</v>
      </c>
      <c r="D269" s="84" t="s">
        <v>1927</v>
      </c>
      <c r="E269" s="84" t="b">
        <v>0</v>
      </c>
      <c r="F269" s="84" t="b">
        <v>0</v>
      </c>
      <c r="G269" s="84" t="b">
        <v>0</v>
      </c>
    </row>
    <row r="270" spans="1:7" ht="15">
      <c r="A270" s="84" t="s">
        <v>1772</v>
      </c>
      <c r="B270" s="84">
        <v>2</v>
      </c>
      <c r="C270" s="122">
        <v>0.0012545164027266335</v>
      </c>
      <c r="D270" s="84" t="s">
        <v>1927</v>
      </c>
      <c r="E270" s="84" t="b">
        <v>0</v>
      </c>
      <c r="F270" s="84" t="b">
        <v>0</v>
      </c>
      <c r="G270" s="84" t="b">
        <v>0</v>
      </c>
    </row>
    <row r="271" spans="1:7" ht="15">
      <c r="A271" s="84" t="s">
        <v>1773</v>
      </c>
      <c r="B271" s="84">
        <v>2</v>
      </c>
      <c r="C271" s="122">
        <v>0.0012545164027266335</v>
      </c>
      <c r="D271" s="84" t="s">
        <v>1927</v>
      </c>
      <c r="E271" s="84" t="b">
        <v>0</v>
      </c>
      <c r="F271" s="84" t="b">
        <v>0</v>
      </c>
      <c r="G271" s="84" t="b">
        <v>0</v>
      </c>
    </row>
    <row r="272" spans="1:7" ht="15">
      <c r="A272" s="84" t="s">
        <v>1774</v>
      </c>
      <c r="B272" s="84">
        <v>2</v>
      </c>
      <c r="C272" s="122">
        <v>0.0014544035180413621</v>
      </c>
      <c r="D272" s="84" t="s">
        <v>1927</v>
      </c>
      <c r="E272" s="84" t="b">
        <v>0</v>
      </c>
      <c r="F272" s="84" t="b">
        <v>0</v>
      </c>
      <c r="G272" s="84" t="b">
        <v>0</v>
      </c>
    </row>
    <row r="273" spans="1:7" ht="15">
      <c r="A273" s="84" t="s">
        <v>1775</v>
      </c>
      <c r="B273" s="84">
        <v>2</v>
      </c>
      <c r="C273" s="122">
        <v>0.0014544035180413621</v>
      </c>
      <c r="D273" s="84" t="s">
        <v>1927</v>
      </c>
      <c r="E273" s="84" t="b">
        <v>0</v>
      </c>
      <c r="F273" s="84" t="b">
        <v>0</v>
      </c>
      <c r="G273" s="84" t="b">
        <v>0</v>
      </c>
    </row>
    <row r="274" spans="1:7" ht="15">
      <c r="A274" s="84" t="s">
        <v>1776</v>
      </c>
      <c r="B274" s="84">
        <v>2</v>
      </c>
      <c r="C274" s="122">
        <v>0.0014544035180413621</v>
      </c>
      <c r="D274" s="84" t="s">
        <v>1927</v>
      </c>
      <c r="E274" s="84" t="b">
        <v>0</v>
      </c>
      <c r="F274" s="84" t="b">
        <v>0</v>
      </c>
      <c r="G274" s="84" t="b">
        <v>0</v>
      </c>
    </row>
    <row r="275" spans="1:7" ht="15">
      <c r="A275" s="84" t="s">
        <v>1777</v>
      </c>
      <c r="B275" s="84">
        <v>2</v>
      </c>
      <c r="C275" s="122">
        <v>0.0014544035180413621</v>
      </c>
      <c r="D275" s="84" t="s">
        <v>1927</v>
      </c>
      <c r="E275" s="84" t="b">
        <v>0</v>
      </c>
      <c r="F275" s="84" t="b">
        <v>0</v>
      </c>
      <c r="G275" s="84" t="b">
        <v>0</v>
      </c>
    </row>
    <row r="276" spans="1:7" ht="15">
      <c r="A276" s="84" t="s">
        <v>1778</v>
      </c>
      <c r="B276" s="84">
        <v>2</v>
      </c>
      <c r="C276" s="122">
        <v>0.0012545164027266335</v>
      </c>
      <c r="D276" s="84" t="s">
        <v>1927</v>
      </c>
      <c r="E276" s="84" t="b">
        <v>0</v>
      </c>
      <c r="F276" s="84" t="b">
        <v>0</v>
      </c>
      <c r="G276" s="84" t="b">
        <v>0</v>
      </c>
    </row>
    <row r="277" spans="1:7" ht="15">
      <c r="A277" s="84" t="s">
        <v>1779</v>
      </c>
      <c r="B277" s="84">
        <v>2</v>
      </c>
      <c r="C277" s="122">
        <v>0.0012545164027266335</v>
      </c>
      <c r="D277" s="84" t="s">
        <v>1927</v>
      </c>
      <c r="E277" s="84" t="b">
        <v>0</v>
      </c>
      <c r="F277" s="84" t="b">
        <v>0</v>
      </c>
      <c r="G277" s="84" t="b">
        <v>0</v>
      </c>
    </row>
    <row r="278" spans="1:7" ht="15">
      <c r="A278" s="84" t="s">
        <v>1780</v>
      </c>
      <c r="B278" s="84">
        <v>2</v>
      </c>
      <c r="C278" s="122">
        <v>0.0012545164027266335</v>
      </c>
      <c r="D278" s="84" t="s">
        <v>1927</v>
      </c>
      <c r="E278" s="84" t="b">
        <v>0</v>
      </c>
      <c r="F278" s="84" t="b">
        <v>0</v>
      </c>
      <c r="G278" s="84" t="b">
        <v>0</v>
      </c>
    </row>
    <row r="279" spans="1:7" ht="15">
      <c r="A279" s="84" t="s">
        <v>1781</v>
      </c>
      <c r="B279" s="84">
        <v>2</v>
      </c>
      <c r="C279" s="122">
        <v>0.0012545164027266335</v>
      </c>
      <c r="D279" s="84" t="s">
        <v>1927</v>
      </c>
      <c r="E279" s="84" t="b">
        <v>0</v>
      </c>
      <c r="F279" s="84" t="b">
        <v>0</v>
      </c>
      <c r="G279" s="84" t="b">
        <v>0</v>
      </c>
    </row>
    <row r="280" spans="1:7" ht="15">
      <c r="A280" s="84" t="s">
        <v>1782</v>
      </c>
      <c r="B280" s="84">
        <v>2</v>
      </c>
      <c r="C280" s="122">
        <v>0.0014544035180413621</v>
      </c>
      <c r="D280" s="84" t="s">
        <v>1927</v>
      </c>
      <c r="E280" s="84" t="b">
        <v>0</v>
      </c>
      <c r="F280" s="84" t="b">
        <v>0</v>
      </c>
      <c r="G280" s="84" t="b">
        <v>0</v>
      </c>
    </row>
    <row r="281" spans="1:7" ht="15">
      <c r="A281" s="84" t="s">
        <v>1783</v>
      </c>
      <c r="B281" s="84">
        <v>2</v>
      </c>
      <c r="C281" s="122">
        <v>0.0012545164027266335</v>
      </c>
      <c r="D281" s="84" t="s">
        <v>1927</v>
      </c>
      <c r="E281" s="84" t="b">
        <v>0</v>
      </c>
      <c r="F281" s="84" t="b">
        <v>0</v>
      </c>
      <c r="G281" s="84" t="b">
        <v>0</v>
      </c>
    </row>
    <row r="282" spans="1:7" ht="15">
      <c r="A282" s="84" t="s">
        <v>1784</v>
      </c>
      <c r="B282" s="84">
        <v>2</v>
      </c>
      <c r="C282" s="122">
        <v>0.0012545164027266335</v>
      </c>
      <c r="D282" s="84" t="s">
        <v>1927</v>
      </c>
      <c r="E282" s="84" t="b">
        <v>0</v>
      </c>
      <c r="F282" s="84" t="b">
        <v>0</v>
      </c>
      <c r="G282" s="84" t="b">
        <v>0</v>
      </c>
    </row>
    <row r="283" spans="1:7" ht="15">
      <c r="A283" s="84" t="s">
        <v>1785</v>
      </c>
      <c r="B283" s="84">
        <v>2</v>
      </c>
      <c r="C283" s="122">
        <v>0.0014544035180413621</v>
      </c>
      <c r="D283" s="84" t="s">
        <v>1927</v>
      </c>
      <c r="E283" s="84" t="b">
        <v>0</v>
      </c>
      <c r="F283" s="84" t="b">
        <v>0</v>
      </c>
      <c r="G283" s="84" t="b">
        <v>0</v>
      </c>
    </row>
    <row r="284" spans="1:7" ht="15">
      <c r="A284" s="84" t="s">
        <v>1786</v>
      </c>
      <c r="B284" s="84">
        <v>2</v>
      </c>
      <c r="C284" s="122">
        <v>0.0014544035180413621</v>
      </c>
      <c r="D284" s="84" t="s">
        <v>1927</v>
      </c>
      <c r="E284" s="84" t="b">
        <v>0</v>
      </c>
      <c r="F284" s="84" t="b">
        <v>0</v>
      </c>
      <c r="G284" s="84" t="b">
        <v>0</v>
      </c>
    </row>
    <row r="285" spans="1:7" ht="15">
      <c r="A285" s="84" t="s">
        <v>1787</v>
      </c>
      <c r="B285" s="84">
        <v>2</v>
      </c>
      <c r="C285" s="122">
        <v>0.0014544035180413621</v>
      </c>
      <c r="D285" s="84" t="s">
        <v>1927</v>
      </c>
      <c r="E285" s="84" t="b">
        <v>0</v>
      </c>
      <c r="F285" s="84" t="b">
        <v>0</v>
      </c>
      <c r="G285" s="84" t="b">
        <v>0</v>
      </c>
    </row>
    <row r="286" spans="1:7" ht="15">
      <c r="A286" s="84" t="s">
        <v>1788</v>
      </c>
      <c r="B286" s="84">
        <v>2</v>
      </c>
      <c r="C286" s="122">
        <v>0.0012545164027266335</v>
      </c>
      <c r="D286" s="84" t="s">
        <v>1927</v>
      </c>
      <c r="E286" s="84" t="b">
        <v>0</v>
      </c>
      <c r="F286" s="84" t="b">
        <v>0</v>
      </c>
      <c r="G286" s="84" t="b">
        <v>0</v>
      </c>
    </row>
    <row r="287" spans="1:7" ht="15">
      <c r="A287" s="84" t="s">
        <v>1789</v>
      </c>
      <c r="B287" s="84">
        <v>2</v>
      </c>
      <c r="C287" s="122">
        <v>0.0012545164027266335</v>
      </c>
      <c r="D287" s="84" t="s">
        <v>1927</v>
      </c>
      <c r="E287" s="84" t="b">
        <v>0</v>
      </c>
      <c r="F287" s="84" t="b">
        <v>0</v>
      </c>
      <c r="G287" s="84" t="b">
        <v>0</v>
      </c>
    </row>
    <row r="288" spans="1:7" ht="15">
      <c r="A288" s="84" t="s">
        <v>1790</v>
      </c>
      <c r="B288" s="84">
        <v>2</v>
      </c>
      <c r="C288" s="122">
        <v>0.0014544035180413621</v>
      </c>
      <c r="D288" s="84" t="s">
        <v>1927</v>
      </c>
      <c r="E288" s="84" t="b">
        <v>0</v>
      </c>
      <c r="F288" s="84" t="b">
        <v>0</v>
      </c>
      <c r="G288" s="84" t="b">
        <v>0</v>
      </c>
    </row>
    <row r="289" spans="1:7" ht="15">
      <c r="A289" s="84" t="s">
        <v>1791</v>
      </c>
      <c r="B289" s="84">
        <v>2</v>
      </c>
      <c r="C289" s="122">
        <v>0.0014544035180413621</v>
      </c>
      <c r="D289" s="84" t="s">
        <v>1927</v>
      </c>
      <c r="E289" s="84" t="b">
        <v>0</v>
      </c>
      <c r="F289" s="84" t="b">
        <v>0</v>
      </c>
      <c r="G289" s="84" t="b">
        <v>0</v>
      </c>
    </row>
    <row r="290" spans="1:7" ht="15">
      <c r="A290" s="84" t="s">
        <v>1792</v>
      </c>
      <c r="B290" s="84">
        <v>2</v>
      </c>
      <c r="C290" s="122">
        <v>0.0012545164027266335</v>
      </c>
      <c r="D290" s="84" t="s">
        <v>1927</v>
      </c>
      <c r="E290" s="84" t="b">
        <v>0</v>
      </c>
      <c r="F290" s="84" t="b">
        <v>0</v>
      </c>
      <c r="G290" s="84" t="b">
        <v>0</v>
      </c>
    </row>
    <row r="291" spans="1:7" ht="15">
      <c r="A291" s="84" t="s">
        <v>1793</v>
      </c>
      <c r="B291" s="84">
        <v>2</v>
      </c>
      <c r="C291" s="122">
        <v>0.0012545164027266335</v>
      </c>
      <c r="D291" s="84" t="s">
        <v>1927</v>
      </c>
      <c r="E291" s="84" t="b">
        <v>0</v>
      </c>
      <c r="F291" s="84" t="b">
        <v>0</v>
      </c>
      <c r="G291" s="84" t="b">
        <v>0</v>
      </c>
    </row>
    <row r="292" spans="1:7" ht="15">
      <c r="A292" s="84" t="s">
        <v>1794</v>
      </c>
      <c r="B292" s="84">
        <v>2</v>
      </c>
      <c r="C292" s="122">
        <v>0.0014544035180413621</v>
      </c>
      <c r="D292" s="84" t="s">
        <v>1927</v>
      </c>
      <c r="E292" s="84" t="b">
        <v>0</v>
      </c>
      <c r="F292" s="84" t="b">
        <v>0</v>
      </c>
      <c r="G292" s="84" t="b">
        <v>0</v>
      </c>
    </row>
    <row r="293" spans="1:7" ht="15">
      <c r="A293" s="84" t="s">
        <v>1795</v>
      </c>
      <c r="B293" s="84">
        <v>2</v>
      </c>
      <c r="C293" s="122">
        <v>0.0012545164027266335</v>
      </c>
      <c r="D293" s="84" t="s">
        <v>1927</v>
      </c>
      <c r="E293" s="84" t="b">
        <v>0</v>
      </c>
      <c r="F293" s="84" t="b">
        <v>0</v>
      </c>
      <c r="G293" s="84" t="b">
        <v>0</v>
      </c>
    </row>
    <row r="294" spans="1:7" ht="15">
      <c r="A294" s="84" t="s">
        <v>1796</v>
      </c>
      <c r="B294" s="84">
        <v>2</v>
      </c>
      <c r="C294" s="122">
        <v>0.0012545164027266335</v>
      </c>
      <c r="D294" s="84" t="s">
        <v>1927</v>
      </c>
      <c r="E294" s="84" t="b">
        <v>0</v>
      </c>
      <c r="F294" s="84" t="b">
        <v>0</v>
      </c>
      <c r="G294" s="84" t="b">
        <v>0</v>
      </c>
    </row>
    <row r="295" spans="1:7" ht="15">
      <c r="A295" s="84" t="s">
        <v>1797</v>
      </c>
      <c r="B295" s="84">
        <v>2</v>
      </c>
      <c r="C295" s="122">
        <v>0.0012545164027266335</v>
      </c>
      <c r="D295" s="84" t="s">
        <v>1927</v>
      </c>
      <c r="E295" s="84" t="b">
        <v>0</v>
      </c>
      <c r="F295" s="84" t="b">
        <v>0</v>
      </c>
      <c r="G295" s="84" t="b">
        <v>0</v>
      </c>
    </row>
    <row r="296" spans="1:7" ht="15">
      <c r="A296" s="84" t="s">
        <v>1798</v>
      </c>
      <c r="B296" s="84">
        <v>2</v>
      </c>
      <c r="C296" s="122">
        <v>0.0014544035180413621</v>
      </c>
      <c r="D296" s="84" t="s">
        <v>1927</v>
      </c>
      <c r="E296" s="84" t="b">
        <v>0</v>
      </c>
      <c r="F296" s="84" t="b">
        <v>0</v>
      </c>
      <c r="G296" s="84" t="b">
        <v>0</v>
      </c>
    </row>
    <row r="297" spans="1:7" ht="15">
      <c r="A297" s="84" t="s">
        <v>1799</v>
      </c>
      <c r="B297" s="84">
        <v>2</v>
      </c>
      <c r="C297" s="122">
        <v>0.0012545164027266335</v>
      </c>
      <c r="D297" s="84" t="s">
        <v>1927</v>
      </c>
      <c r="E297" s="84" t="b">
        <v>0</v>
      </c>
      <c r="F297" s="84" t="b">
        <v>0</v>
      </c>
      <c r="G297" s="84" t="b">
        <v>0</v>
      </c>
    </row>
    <row r="298" spans="1:7" ht="15">
      <c r="A298" s="84" t="s">
        <v>1800</v>
      </c>
      <c r="B298" s="84">
        <v>2</v>
      </c>
      <c r="C298" s="122">
        <v>0.0012545164027266335</v>
      </c>
      <c r="D298" s="84" t="s">
        <v>1927</v>
      </c>
      <c r="E298" s="84" t="b">
        <v>0</v>
      </c>
      <c r="F298" s="84" t="b">
        <v>0</v>
      </c>
      <c r="G298" s="84" t="b">
        <v>0</v>
      </c>
    </row>
    <row r="299" spans="1:7" ht="15">
      <c r="A299" s="84" t="s">
        <v>1801</v>
      </c>
      <c r="B299" s="84">
        <v>2</v>
      </c>
      <c r="C299" s="122">
        <v>0.0012545164027266335</v>
      </c>
      <c r="D299" s="84" t="s">
        <v>1927</v>
      </c>
      <c r="E299" s="84" t="b">
        <v>0</v>
      </c>
      <c r="F299" s="84" t="b">
        <v>0</v>
      </c>
      <c r="G299" s="84" t="b">
        <v>0</v>
      </c>
    </row>
    <row r="300" spans="1:7" ht="15">
      <c r="A300" s="84" t="s">
        <v>1802</v>
      </c>
      <c r="B300" s="84">
        <v>2</v>
      </c>
      <c r="C300" s="122">
        <v>0.0012545164027266335</v>
      </c>
      <c r="D300" s="84" t="s">
        <v>1927</v>
      </c>
      <c r="E300" s="84" t="b">
        <v>0</v>
      </c>
      <c r="F300" s="84" t="b">
        <v>0</v>
      </c>
      <c r="G300" s="84" t="b">
        <v>0</v>
      </c>
    </row>
    <row r="301" spans="1:7" ht="15">
      <c r="A301" s="84" t="s">
        <v>1803</v>
      </c>
      <c r="B301" s="84">
        <v>2</v>
      </c>
      <c r="C301" s="122">
        <v>0.0012545164027266335</v>
      </c>
      <c r="D301" s="84" t="s">
        <v>1927</v>
      </c>
      <c r="E301" s="84" t="b">
        <v>0</v>
      </c>
      <c r="F301" s="84" t="b">
        <v>0</v>
      </c>
      <c r="G301" s="84" t="b">
        <v>0</v>
      </c>
    </row>
    <row r="302" spans="1:7" ht="15">
      <c r="A302" s="84" t="s">
        <v>1804</v>
      </c>
      <c r="B302" s="84">
        <v>2</v>
      </c>
      <c r="C302" s="122">
        <v>0.0012545164027266335</v>
      </c>
      <c r="D302" s="84" t="s">
        <v>1927</v>
      </c>
      <c r="E302" s="84" t="b">
        <v>0</v>
      </c>
      <c r="F302" s="84" t="b">
        <v>0</v>
      </c>
      <c r="G302" s="84" t="b">
        <v>0</v>
      </c>
    </row>
    <row r="303" spans="1:7" ht="15">
      <c r="A303" s="84" t="s">
        <v>1805</v>
      </c>
      <c r="B303" s="84">
        <v>2</v>
      </c>
      <c r="C303" s="122">
        <v>0.0012545164027266335</v>
      </c>
      <c r="D303" s="84" t="s">
        <v>1927</v>
      </c>
      <c r="E303" s="84" t="b">
        <v>0</v>
      </c>
      <c r="F303" s="84" t="b">
        <v>0</v>
      </c>
      <c r="G303" s="84" t="b">
        <v>0</v>
      </c>
    </row>
    <row r="304" spans="1:7" ht="15">
      <c r="A304" s="84" t="s">
        <v>1806</v>
      </c>
      <c r="B304" s="84">
        <v>2</v>
      </c>
      <c r="C304" s="122">
        <v>0.0012545164027266335</v>
      </c>
      <c r="D304" s="84" t="s">
        <v>1927</v>
      </c>
      <c r="E304" s="84" t="b">
        <v>0</v>
      </c>
      <c r="F304" s="84" t="b">
        <v>0</v>
      </c>
      <c r="G304" s="84" t="b">
        <v>0</v>
      </c>
    </row>
    <row r="305" spans="1:7" ht="15">
      <c r="A305" s="84" t="s">
        <v>1807</v>
      </c>
      <c r="B305" s="84">
        <v>2</v>
      </c>
      <c r="C305" s="122">
        <v>0.0012545164027266335</v>
      </c>
      <c r="D305" s="84" t="s">
        <v>1927</v>
      </c>
      <c r="E305" s="84" t="b">
        <v>0</v>
      </c>
      <c r="F305" s="84" t="b">
        <v>0</v>
      </c>
      <c r="G305" s="84" t="b">
        <v>0</v>
      </c>
    </row>
    <row r="306" spans="1:7" ht="15">
      <c r="A306" s="84" t="s">
        <v>1808</v>
      </c>
      <c r="B306" s="84">
        <v>2</v>
      </c>
      <c r="C306" s="122">
        <v>0.0012545164027266335</v>
      </c>
      <c r="D306" s="84" t="s">
        <v>1927</v>
      </c>
      <c r="E306" s="84" t="b">
        <v>0</v>
      </c>
      <c r="F306" s="84" t="b">
        <v>0</v>
      </c>
      <c r="G306" s="84" t="b">
        <v>0</v>
      </c>
    </row>
    <row r="307" spans="1:7" ht="15">
      <c r="A307" s="84" t="s">
        <v>1809</v>
      </c>
      <c r="B307" s="84">
        <v>2</v>
      </c>
      <c r="C307" s="122">
        <v>0.0014544035180413621</v>
      </c>
      <c r="D307" s="84" t="s">
        <v>1927</v>
      </c>
      <c r="E307" s="84" t="b">
        <v>0</v>
      </c>
      <c r="F307" s="84" t="b">
        <v>0</v>
      </c>
      <c r="G307" s="84" t="b">
        <v>0</v>
      </c>
    </row>
    <row r="308" spans="1:7" ht="15">
      <c r="A308" s="84" t="s">
        <v>1810</v>
      </c>
      <c r="B308" s="84">
        <v>2</v>
      </c>
      <c r="C308" s="122">
        <v>0.0014544035180413621</v>
      </c>
      <c r="D308" s="84" t="s">
        <v>1927</v>
      </c>
      <c r="E308" s="84" t="b">
        <v>0</v>
      </c>
      <c r="F308" s="84" t="b">
        <v>0</v>
      </c>
      <c r="G308" s="84" t="b">
        <v>0</v>
      </c>
    </row>
    <row r="309" spans="1:7" ht="15">
      <c r="A309" s="84" t="s">
        <v>1811</v>
      </c>
      <c r="B309" s="84">
        <v>2</v>
      </c>
      <c r="C309" s="122">
        <v>0.0014544035180413621</v>
      </c>
      <c r="D309" s="84" t="s">
        <v>1927</v>
      </c>
      <c r="E309" s="84" t="b">
        <v>0</v>
      </c>
      <c r="F309" s="84" t="b">
        <v>0</v>
      </c>
      <c r="G309" s="84" t="b">
        <v>0</v>
      </c>
    </row>
    <row r="310" spans="1:7" ht="15">
      <c r="A310" s="84" t="s">
        <v>1812</v>
      </c>
      <c r="B310" s="84">
        <v>2</v>
      </c>
      <c r="C310" s="122">
        <v>0.0014544035180413621</v>
      </c>
      <c r="D310" s="84" t="s">
        <v>1927</v>
      </c>
      <c r="E310" s="84" t="b">
        <v>0</v>
      </c>
      <c r="F310" s="84" t="b">
        <v>0</v>
      </c>
      <c r="G310" s="84" t="b">
        <v>0</v>
      </c>
    </row>
    <row r="311" spans="1:7" ht="15">
      <c r="A311" s="84" t="s">
        <v>1813</v>
      </c>
      <c r="B311" s="84">
        <v>2</v>
      </c>
      <c r="C311" s="122">
        <v>0.0014544035180413621</v>
      </c>
      <c r="D311" s="84" t="s">
        <v>1927</v>
      </c>
      <c r="E311" s="84" t="b">
        <v>0</v>
      </c>
      <c r="F311" s="84" t="b">
        <v>0</v>
      </c>
      <c r="G311" s="84" t="b">
        <v>0</v>
      </c>
    </row>
    <row r="312" spans="1:7" ht="15">
      <c r="A312" s="84" t="s">
        <v>1814</v>
      </c>
      <c r="B312" s="84">
        <v>2</v>
      </c>
      <c r="C312" s="122">
        <v>0.0012545164027266335</v>
      </c>
      <c r="D312" s="84" t="s">
        <v>1927</v>
      </c>
      <c r="E312" s="84" t="b">
        <v>0</v>
      </c>
      <c r="F312" s="84" t="b">
        <v>0</v>
      </c>
      <c r="G312" s="84" t="b">
        <v>0</v>
      </c>
    </row>
    <row r="313" spans="1:7" ht="15">
      <c r="A313" s="84" t="s">
        <v>1815</v>
      </c>
      <c r="B313" s="84">
        <v>2</v>
      </c>
      <c r="C313" s="122">
        <v>0.0014544035180413621</v>
      </c>
      <c r="D313" s="84" t="s">
        <v>1927</v>
      </c>
      <c r="E313" s="84" t="b">
        <v>0</v>
      </c>
      <c r="F313" s="84" t="b">
        <v>0</v>
      </c>
      <c r="G313" s="84" t="b">
        <v>0</v>
      </c>
    </row>
    <row r="314" spans="1:7" ht="15">
      <c r="A314" s="84" t="s">
        <v>1816</v>
      </c>
      <c r="B314" s="84">
        <v>2</v>
      </c>
      <c r="C314" s="122">
        <v>0.0014544035180413621</v>
      </c>
      <c r="D314" s="84" t="s">
        <v>1927</v>
      </c>
      <c r="E314" s="84" t="b">
        <v>0</v>
      </c>
      <c r="F314" s="84" t="b">
        <v>0</v>
      </c>
      <c r="G314" s="84" t="b">
        <v>0</v>
      </c>
    </row>
    <row r="315" spans="1:7" ht="15">
      <c r="A315" s="84" t="s">
        <v>1817</v>
      </c>
      <c r="B315" s="84">
        <v>2</v>
      </c>
      <c r="C315" s="122">
        <v>0.0014544035180413621</v>
      </c>
      <c r="D315" s="84" t="s">
        <v>1927</v>
      </c>
      <c r="E315" s="84" t="b">
        <v>0</v>
      </c>
      <c r="F315" s="84" t="b">
        <v>0</v>
      </c>
      <c r="G315" s="84" t="b">
        <v>0</v>
      </c>
    </row>
    <row r="316" spans="1:7" ht="15">
      <c r="A316" s="84" t="s">
        <v>1818</v>
      </c>
      <c r="B316" s="84">
        <v>2</v>
      </c>
      <c r="C316" s="122">
        <v>0.0014544035180413621</v>
      </c>
      <c r="D316" s="84" t="s">
        <v>1927</v>
      </c>
      <c r="E316" s="84" t="b">
        <v>0</v>
      </c>
      <c r="F316" s="84" t="b">
        <v>0</v>
      </c>
      <c r="G316" s="84" t="b">
        <v>0</v>
      </c>
    </row>
    <row r="317" spans="1:7" ht="15">
      <c r="A317" s="84" t="s">
        <v>1819</v>
      </c>
      <c r="B317" s="84">
        <v>2</v>
      </c>
      <c r="C317" s="122">
        <v>0.0014544035180413621</v>
      </c>
      <c r="D317" s="84" t="s">
        <v>1927</v>
      </c>
      <c r="E317" s="84" t="b">
        <v>0</v>
      </c>
      <c r="F317" s="84" t="b">
        <v>0</v>
      </c>
      <c r="G317" s="84" t="b">
        <v>0</v>
      </c>
    </row>
    <row r="318" spans="1:7" ht="15">
      <c r="A318" s="84" t="s">
        <v>1820</v>
      </c>
      <c r="B318" s="84">
        <v>2</v>
      </c>
      <c r="C318" s="122">
        <v>0.0014544035180413621</v>
      </c>
      <c r="D318" s="84" t="s">
        <v>1927</v>
      </c>
      <c r="E318" s="84" t="b">
        <v>0</v>
      </c>
      <c r="F318" s="84" t="b">
        <v>0</v>
      </c>
      <c r="G318" s="84" t="b">
        <v>0</v>
      </c>
    </row>
    <row r="319" spans="1:7" ht="15">
      <c r="A319" s="84" t="s">
        <v>1821</v>
      </c>
      <c r="B319" s="84">
        <v>2</v>
      </c>
      <c r="C319" s="122">
        <v>0.0014544035180413621</v>
      </c>
      <c r="D319" s="84" t="s">
        <v>1927</v>
      </c>
      <c r="E319" s="84" t="b">
        <v>0</v>
      </c>
      <c r="F319" s="84" t="b">
        <v>0</v>
      </c>
      <c r="G319" s="84" t="b">
        <v>0</v>
      </c>
    </row>
    <row r="320" spans="1:7" ht="15">
      <c r="A320" s="84" t="s">
        <v>1822</v>
      </c>
      <c r="B320" s="84">
        <v>2</v>
      </c>
      <c r="C320" s="122">
        <v>0.0012545164027266335</v>
      </c>
      <c r="D320" s="84" t="s">
        <v>1927</v>
      </c>
      <c r="E320" s="84" t="b">
        <v>0</v>
      </c>
      <c r="F320" s="84" t="b">
        <v>0</v>
      </c>
      <c r="G320" s="84" t="b">
        <v>0</v>
      </c>
    </row>
    <row r="321" spans="1:7" ht="15">
      <c r="A321" s="84" t="s">
        <v>1823</v>
      </c>
      <c r="B321" s="84">
        <v>2</v>
      </c>
      <c r="C321" s="122">
        <v>0.0014544035180413621</v>
      </c>
      <c r="D321" s="84" t="s">
        <v>1927</v>
      </c>
      <c r="E321" s="84" t="b">
        <v>0</v>
      </c>
      <c r="F321" s="84" t="b">
        <v>0</v>
      </c>
      <c r="G321" s="84" t="b">
        <v>0</v>
      </c>
    </row>
    <row r="322" spans="1:7" ht="15">
      <c r="A322" s="84" t="s">
        <v>1824</v>
      </c>
      <c r="B322" s="84">
        <v>2</v>
      </c>
      <c r="C322" s="122">
        <v>0.0012545164027266335</v>
      </c>
      <c r="D322" s="84" t="s">
        <v>1927</v>
      </c>
      <c r="E322" s="84" t="b">
        <v>0</v>
      </c>
      <c r="F322" s="84" t="b">
        <v>0</v>
      </c>
      <c r="G322" s="84" t="b">
        <v>0</v>
      </c>
    </row>
    <row r="323" spans="1:7" ht="15">
      <c r="A323" s="84" t="s">
        <v>1825</v>
      </c>
      <c r="B323" s="84">
        <v>2</v>
      </c>
      <c r="C323" s="122">
        <v>0.0012545164027266335</v>
      </c>
      <c r="D323" s="84" t="s">
        <v>1927</v>
      </c>
      <c r="E323" s="84" t="b">
        <v>0</v>
      </c>
      <c r="F323" s="84" t="b">
        <v>0</v>
      </c>
      <c r="G323" s="84" t="b">
        <v>0</v>
      </c>
    </row>
    <row r="324" spans="1:7" ht="15">
      <c r="A324" s="84" t="s">
        <v>1826</v>
      </c>
      <c r="B324" s="84">
        <v>2</v>
      </c>
      <c r="C324" s="122">
        <v>0.0012545164027266335</v>
      </c>
      <c r="D324" s="84" t="s">
        <v>1927</v>
      </c>
      <c r="E324" s="84" t="b">
        <v>0</v>
      </c>
      <c r="F324" s="84" t="b">
        <v>0</v>
      </c>
      <c r="G324" s="84" t="b">
        <v>0</v>
      </c>
    </row>
    <row r="325" spans="1:7" ht="15">
      <c r="A325" s="84" t="s">
        <v>1827</v>
      </c>
      <c r="B325" s="84">
        <v>2</v>
      </c>
      <c r="C325" s="122">
        <v>0.0012545164027266335</v>
      </c>
      <c r="D325" s="84" t="s">
        <v>1927</v>
      </c>
      <c r="E325" s="84" t="b">
        <v>0</v>
      </c>
      <c r="F325" s="84" t="b">
        <v>0</v>
      </c>
      <c r="G325" s="84" t="b">
        <v>0</v>
      </c>
    </row>
    <row r="326" spans="1:7" ht="15">
      <c r="A326" s="84" t="s">
        <v>1828</v>
      </c>
      <c r="B326" s="84">
        <v>2</v>
      </c>
      <c r="C326" s="122">
        <v>0.0012545164027266335</v>
      </c>
      <c r="D326" s="84" t="s">
        <v>1927</v>
      </c>
      <c r="E326" s="84" t="b">
        <v>0</v>
      </c>
      <c r="F326" s="84" t="b">
        <v>0</v>
      </c>
      <c r="G326" s="84" t="b">
        <v>0</v>
      </c>
    </row>
    <row r="327" spans="1:7" ht="15">
      <c r="A327" s="84" t="s">
        <v>1829</v>
      </c>
      <c r="B327" s="84">
        <v>2</v>
      </c>
      <c r="C327" s="122">
        <v>0.0012545164027266335</v>
      </c>
      <c r="D327" s="84" t="s">
        <v>1927</v>
      </c>
      <c r="E327" s="84" t="b">
        <v>1</v>
      </c>
      <c r="F327" s="84" t="b">
        <v>0</v>
      </c>
      <c r="G327" s="84" t="b">
        <v>0</v>
      </c>
    </row>
    <row r="328" spans="1:7" ht="15">
      <c r="A328" s="84" t="s">
        <v>1830</v>
      </c>
      <c r="B328" s="84">
        <v>2</v>
      </c>
      <c r="C328" s="122">
        <v>0.0014544035180413621</v>
      </c>
      <c r="D328" s="84" t="s">
        <v>1927</v>
      </c>
      <c r="E328" s="84" t="b">
        <v>0</v>
      </c>
      <c r="F328" s="84" t="b">
        <v>0</v>
      </c>
      <c r="G328" s="84" t="b">
        <v>0</v>
      </c>
    </row>
    <row r="329" spans="1:7" ht="15">
      <c r="A329" s="84" t="s">
        <v>1831</v>
      </c>
      <c r="B329" s="84">
        <v>2</v>
      </c>
      <c r="C329" s="122">
        <v>0.0014544035180413621</v>
      </c>
      <c r="D329" s="84" t="s">
        <v>1927</v>
      </c>
      <c r="E329" s="84" t="b">
        <v>0</v>
      </c>
      <c r="F329" s="84" t="b">
        <v>0</v>
      </c>
      <c r="G329" s="84" t="b">
        <v>0</v>
      </c>
    </row>
    <row r="330" spans="1:7" ht="15">
      <c r="A330" s="84" t="s">
        <v>1832</v>
      </c>
      <c r="B330" s="84">
        <v>2</v>
      </c>
      <c r="C330" s="122">
        <v>0.0012545164027266335</v>
      </c>
      <c r="D330" s="84" t="s">
        <v>1927</v>
      </c>
      <c r="E330" s="84" t="b">
        <v>0</v>
      </c>
      <c r="F330" s="84" t="b">
        <v>0</v>
      </c>
      <c r="G330" s="84" t="b">
        <v>0</v>
      </c>
    </row>
    <row r="331" spans="1:7" ht="15">
      <c r="A331" s="84" t="s">
        <v>1833</v>
      </c>
      <c r="B331" s="84">
        <v>2</v>
      </c>
      <c r="C331" s="122">
        <v>0.0014544035180413621</v>
      </c>
      <c r="D331" s="84" t="s">
        <v>1927</v>
      </c>
      <c r="E331" s="84" t="b">
        <v>0</v>
      </c>
      <c r="F331" s="84" t="b">
        <v>0</v>
      </c>
      <c r="G331" s="84" t="b">
        <v>0</v>
      </c>
    </row>
    <row r="332" spans="1:7" ht="15">
      <c r="A332" s="84" t="s">
        <v>1834</v>
      </c>
      <c r="B332" s="84">
        <v>2</v>
      </c>
      <c r="C332" s="122">
        <v>0.0014544035180413621</v>
      </c>
      <c r="D332" s="84" t="s">
        <v>1927</v>
      </c>
      <c r="E332" s="84" t="b">
        <v>0</v>
      </c>
      <c r="F332" s="84" t="b">
        <v>0</v>
      </c>
      <c r="G332" s="84" t="b">
        <v>0</v>
      </c>
    </row>
    <row r="333" spans="1:7" ht="15">
      <c r="A333" s="84" t="s">
        <v>1835</v>
      </c>
      <c r="B333" s="84">
        <v>2</v>
      </c>
      <c r="C333" s="122">
        <v>0.0014544035180413621</v>
      </c>
      <c r="D333" s="84" t="s">
        <v>1927</v>
      </c>
      <c r="E333" s="84" t="b">
        <v>0</v>
      </c>
      <c r="F333" s="84" t="b">
        <v>0</v>
      </c>
      <c r="G333" s="84" t="b">
        <v>0</v>
      </c>
    </row>
    <row r="334" spans="1:7" ht="15">
      <c r="A334" s="84" t="s">
        <v>1836</v>
      </c>
      <c r="B334" s="84">
        <v>2</v>
      </c>
      <c r="C334" s="122">
        <v>0.0012545164027266335</v>
      </c>
      <c r="D334" s="84" t="s">
        <v>1927</v>
      </c>
      <c r="E334" s="84" t="b">
        <v>0</v>
      </c>
      <c r="F334" s="84" t="b">
        <v>0</v>
      </c>
      <c r="G334" s="84" t="b">
        <v>0</v>
      </c>
    </row>
    <row r="335" spans="1:7" ht="15">
      <c r="A335" s="84" t="s">
        <v>1837</v>
      </c>
      <c r="B335" s="84">
        <v>2</v>
      </c>
      <c r="C335" s="122">
        <v>0.0012545164027266335</v>
      </c>
      <c r="D335" s="84" t="s">
        <v>1927</v>
      </c>
      <c r="E335" s="84" t="b">
        <v>0</v>
      </c>
      <c r="F335" s="84" t="b">
        <v>0</v>
      </c>
      <c r="G335" s="84" t="b">
        <v>0</v>
      </c>
    </row>
    <row r="336" spans="1:7" ht="15">
      <c r="A336" s="84" t="s">
        <v>1838</v>
      </c>
      <c r="B336" s="84">
        <v>2</v>
      </c>
      <c r="C336" s="122">
        <v>0.0012545164027266335</v>
      </c>
      <c r="D336" s="84" t="s">
        <v>1927</v>
      </c>
      <c r="E336" s="84" t="b">
        <v>0</v>
      </c>
      <c r="F336" s="84" t="b">
        <v>0</v>
      </c>
      <c r="G336" s="84" t="b">
        <v>0</v>
      </c>
    </row>
    <row r="337" spans="1:7" ht="15">
      <c r="A337" s="84" t="s">
        <v>1839</v>
      </c>
      <c r="B337" s="84">
        <v>2</v>
      </c>
      <c r="C337" s="122">
        <v>0.0012545164027266335</v>
      </c>
      <c r="D337" s="84" t="s">
        <v>1927</v>
      </c>
      <c r="E337" s="84" t="b">
        <v>0</v>
      </c>
      <c r="F337" s="84" t="b">
        <v>0</v>
      </c>
      <c r="G337" s="84" t="b">
        <v>0</v>
      </c>
    </row>
    <row r="338" spans="1:7" ht="15">
      <c r="A338" s="84" t="s">
        <v>1840</v>
      </c>
      <c r="B338" s="84">
        <v>2</v>
      </c>
      <c r="C338" s="122">
        <v>0.0012545164027266335</v>
      </c>
      <c r="D338" s="84" t="s">
        <v>1927</v>
      </c>
      <c r="E338" s="84" t="b">
        <v>0</v>
      </c>
      <c r="F338" s="84" t="b">
        <v>0</v>
      </c>
      <c r="G338" s="84" t="b">
        <v>0</v>
      </c>
    </row>
    <row r="339" spans="1:7" ht="15">
      <c r="A339" s="84" t="s">
        <v>1841</v>
      </c>
      <c r="B339" s="84">
        <v>2</v>
      </c>
      <c r="C339" s="122">
        <v>0.0012545164027266335</v>
      </c>
      <c r="D339" s="84" t="s">
        <v>1927</v>
      </c>
      <c r="E339" s="84" t="b">
        <v>0</v>
      </c>
      <c r="F339" s="84" t="b">
        <v>0</v>
      </c>
      <c r="G339" s="84" t="b">
        <v>0</v>
      </c>
    </row>
    <row r="340" spans="1:7" ht="15">
      <c r="A340" s="84" t="s">
        <v>1842</v>
      </c>
      <c r="B340" s="84">
        <v>2</v>
      </c>
      <c r="C340" s="122">
        <v>0.0012545164027266335</v>
      </c>
      <c r="D340" s="84" t="s">
        <v>1927</v>
      </c>
      <c r="E340" s="84" t="b">
        <v>0</v>
      </c>
      <c r="F340" s="84" t="b">
        <v>0</v>
      </c>
      <c r="G340" s="84" t="b">
        <v>0</v>
      </c>
    </row>
    <row r="341" spans="1:7" ht="15">
      <c r="A341" s="84" t="s">
        <v>1843</v>
      </c>
      <c r="B341" s="84">
        <v>2</v>
      </c>
      <c r="C341" s="122">
        <v>0.0014544035180413621</v>
      </c>
      <c r="D341" s="84" t="s">
        <v>1927</v>
      </c>
      <c r="E341" s="84" t="b">
        <v>0</v>
      </c>
      <c r="F341" s="84" t="b">
        <v>0</v>
      </c>
      <c r="G341" s="84" t="b">
        <v>0</v>
      </c>
    </row>
    <row r="342" spans="1:7" ht="15">
      <c r="A342" s="84" t="s">
        <v>1844</v>
      </c>
      <c r="B342" s="84">
        <v>2</v>
      </c>
      <c r="C342" s="122">
        <v>0.0012545164027266335</v>
      </c>
      <c r="D342" s="84" t="s">
        <v>1927</v>
      </c>
      <c r="E342" s="84" t="b">
        <v>0</v>
      </c>
      <c r="F342" s="84" t="b">
        <v>0</v>
      </c>
      <c r="G342" s="84" t="b">
        <v>0</v>
      </c>
    </row>
    <row r="343" spans="1:7" ht="15">
      <c r="A343" s="84" t="s">
        <v>1845</v>
      </c>
      <c r="B343" s="84">
        <v>2</v>
      </c>
      <c r="C343" s="122">
        <v>0.0012545164027266335</v>
      </c>
      <c r="D343" s="84" t="s">
        <v>1927</v>
      </c>
      <c r="E343" s="84" t="b">
        <v>0</v>
      </c>
      <c r="F343" s="84" t="b">
        <v>0</v>
      </c>
      <c r="G343" s="84" t="b">
        <v>0</v>
      </c>
    </row>
    <row r="344" spans="1:7" ht="15">
      <c r="A344" s="84" t="s">
        <v>1846</v>
      </c>
      <c r="B344" s="84">
        <v>2</v>
      </c>
      <c r="C344" s="122">
        <v>0.0012545164027266335</v>
      </c>
      <c r="D344" s="84" t="s">
        <v>1927</v>
      </c>
      <c r="E344" s="84" t="b">
        <v>0</v>
      </c>
      <c r="F344" s="84" t="b">
        <v>0</v>
      </c>
      <c r="G344" s="84" t="b">
        <v>0</v>
      </c>
    </row>
    <row r="345" spans="1:7" ht="15">
      <c r="A345" s="84" t="s">
        <v>1847</v>
      </c>
      <c r="B345" s="84">
        <v>2</v>
      </c>
      <c r="C345" s="122">
        <v>0.0012545164027266335</v>
      </c>
      <c r="D345" s="84" t="s">
        <v>1927</v>
      </c>
      <c r="E345" s="84" t="b">
        <v>0</v>
      </c>
      <c r="F345" s="84" t="b">
        <v>0</v>
      </c>
      <c r="G345" s="84" t="b">
        <v>0</v>
      </c>
    </row>
    <row r="346" spans="1:7" ht="15">
      <c r="A346" s="84" t="s">
        <v>1848</v>
      </c>
      <c r="B346" s="84">
        <v>2</v>
      </c>
      <c r="C346" s="122">
        <v>0.0014544035180413621</v>
      </c>
      <c r="D346" s="84" t="s">
        <v>1927</v>
      </c>
      <c r="E346" s="84" t="b">
        <v>0</v>
      </c>
      <c r="F346" s="84" t="b">
        <v>0</v>
      </c>
      <c r="G346" s="84" t="b">
        <v>0</v>
      </c>
    </row>
    <row r="347" spans="1:7" ht="15">
      <c r="A347" s="84" t="s">
        <v>1849</v>
      </c>
      <c r="B347" s="84">
        <v>2</v>
      </c>
      <c r="C347" s="122">
        <v>0.0014544035180413621</v>
      </c>
      <c r="D347" s="84" t="s">
        <v>1927</v>
      </c>
      <c r="E347" s="84" t="b">
        <v>0</v>
      </c>
      <c r="F347" s="84" t="b">
        <v>0</v>
      </c>
      <c r="G347" s="84" t="b">
        <v>0</v>
      </c>
    </row>
    <row r="348" spans="1:7" ht="15">
      <c r="A348" s="84" t="s">
        <v>1850</v>
      </c>
      <c r="B348" s="84">
        <v>2</v>
      </c>
      <c r="C348" s="122">
        <v>0.0014544035180413621</v>
      </c>
      <c r="D348" s="84" t="s">
        <v>1927</v>
      </c>
      <c r="E348" s="84" t="b">
        <v>0</v>
      </c>
      <c r="F348" s="84" t="b">
        <v>0</v>
      </c>
      <c r="G348" s="84" t="b">
        <v>0</v>
      </c>
    </row>
    <row r="349" spans="1:7" ht="15">
      <c r="A349" s="84" t="s">
        <v>1851</v>
      </c>
      <c r="B349" s="84">
        <v>2</v>
      </c>
      <c r="C349" s="122">
        <v>0.0014544035180413621</v>
      </c>
      <c r="D349" s="84" t="s">
        <v>1927</v>
      </c>
      <c r="E349" s="84" t="b">
        <v>0</v>
      </c>
      <c r="F349" s="84" t="b">
        <v>0</v>
      </c>
      <c r="G349" s="84" t="b">
        <v>0</v>
      </c>
    </row>
    <row r="350" spans="1:7" ht="15">
      <c r="A350" s="84" t="s">
        <v>1852</v>
      </c>
      <c r="B350" s="84">
        <v>2</v>
      </c>
      <c r="C350" s="122">
        <v>0.0014544035180413621</v>
      </c>
      <c r="D350" s="84" t="s">
        <v>1927</v>
      </c>
      <c r="E350" s="84" t="b">
        <v>0</v>
      </c>
      <c r="F350" s="84" t="b">
        <v>0</v>
      </c>
      <c r="G350" s="84" t="b">
        <v>0</v>
      </c>
    </row>
    <row r="351" spans="1:7" ht="15">
      <c r="A351" s="84" t="s">
        <v>1853</v>
      </c>
      <c r="B351" s="84">
        <v>2</v>
      </c>
      <c r="C351" s="122">
        <v>0.0012545164027266335</v>
      </c>
      <c r="D351" s="84" t="s">
        <v>1927</v>
      </c>
      <c r="E351" s="84" t="b">
        <v>0</v>
      </c>
      <c r="F351" s="84" t="b">
        <v>0</v>
      </c>
      <c r="G351" s="84" t="b">
        <v>0</v>
      </c>
    </row>
    <row r="352" spans="1:7" ht="15">
      <c r="A352" s="84" t="s">
        <v>1854</v>
      </c>
      <c r="B352" s="84">
        <v>2</v>
      </c>
      <c r="C352" s="122">
        <v>0.0012545164027266335</v>
      </c>
      <c r="D352" s="84" t="s">
        <v>1927</v>
      </c>
      <c r="E352" s="84" t="b">
        <v>0</v>
      </c>
      <c r="F352" s="84" t="b">
        <v>0</v>
      </c>
      <c r="G352" s="84" t="b">
        <v>0</v>
      </c>
    </row>
    <row r="353" spans="1:7" ht="15">
      <c r="A353" s="84" t="s">
        <v>1855</v>
      </c>
      <c r="B353" s="84">
        <v>2</v>
      </c>
      <c r="C353" s="122">
        <v>0.0014544035180413621</v>
      </c>
      <c r="D353" s="84" t="s">
        <v>1927</v>
      </c>
      <c r="E353" s="84" t="b">
        <v>0</v>
      </c>
      <c r="F353" s="84" t="b">
        <v>0</v>
      </c>
      <c r="G353" s="84" t="b">
        <v>0</v>
      </c>
    </row>
    <row r="354" spans="1:7" ht="15">
      <c r="A354" s="84" t="s">
        <v>1856</v>
      </c>
      <c r="B354" s="84">
        <v>2</v>
      </c>
      <c r="C354" s="122">
        <v>0.0014544035180413621</v>
      </c>
      <c r="D354" s="84" t="s">
        <v>1927</v>
      </c>
      <c r="E354" s="84" t="b">
        <v>0</v>
      </c>
      <c r="F354" s="84" t="b">
        <v>0</v>
      </c>
      <c r="G354" s="84" t="b">
        <v>0</v>
      </c>
    </row>
    <row r="355" spans="1:7" ht="15">
      <c r="A355" s="84" t="s">
        <v>1857</v>
      </c>
      <c r="B355" s="84">
        <v>2</v>
      </c>
      <c r="C355" s="122">
        <v>0.0012545164027266335</v>
      </c>
      <c r="D355" s="84" t="s">
        <v>1927</v>
      </c>
      <c r="E355" s="84" t="b">
        <v>0</v>
      </c>
      <c r="F355" s="84" t="b">
        <v>0</v>
      </c>
      <c r="G355" s="84" t="b">
        <v>0</v>
      </c>
    </row>
    <row r="356" spans="1:7" ht="15">
      <c r="A356" s="84" t="s">
        <v>1858</v>
      </c>
      <c r="B356" s="84">
        <v>2</v>
      </c>
      <c r="C356" s="122">
        <v>0.0012545164027266335</v>
      </c>
      <c r="D356" s="84" t="s">
        <v>1927</v>
      </c>
      <c r="E356" s="84" t="b">
        <v>0</v>
      </c>
      <c r="F356" s="84" t="b">
        <v>0</v>
      </c>
      <c r="G356" s="84" t="b">
        <v>0</v>
      </c>
    </row>
    <row r="357" spans="1:7" ht="15">
      <c r="A357" s="84" t="s">
        <v>1859</v>
      </c>
      <c r="B357" s="84">
        <v>2</v>
      </c>
      <c r="C357" s="122">
        <v>0.0012545164027266335</v>
      </c>
      <c r="D357" s="84" t="s">
        <v>1927</v>
      </c>
      <c r="E357" s="84" t="b">
        <v>0</v>
      </c>
      <c r="F357" s="84" t="b">
        <v>0</v>
      </c>
      <c r="G357" s="84" t="b">
        <v>0</v>
      </c>
    </row>
    <row r="358" spans="1:7" ht="15">
      <c r="A358" s="84" t="s">
        <v>1860</v>
      </c>
      <c r="B358" s="84">
        <v>2</v>
      </c>
      <c r="C358" s="122">
        <v>0.0014544035180413621</v>
      </c>
      <c r="D358" s="84" t="s">
        <v>1927</v>
      </c>
      <c r="E358" s="84" t="b">
        <v>0</v>
      </c>
      <c r="F358" s="84" t="b">
        <v>0</v>
      </c>
      <c r="G358" s="84" t="b">
        <v>0</v>
      </c>
    </row>
    <row r="359" spans="1:7" ht="15">
      <c r="A359" s="84" t="s">
        <v>1861</v>
      </c>
      <c r="B359" s="84">
        <v>2</v>
      </c>
      <c r="C359" s="122">
        <v>0.0014544035180413621</v>
      </c>
      <c r="D359" s="84" t="s">
        <v>1927</v>
      </c>
      <c r="E359" s="84" t="b">
        <v>0</v>
      </c>
      <c r="F359" s="84" t="b">
        <v>0</v>
      </c>
      <c r="G359" s="84" t="b">
        <v>0</v>
      </c>
    </row>
    <row r="360" spans="1:7" ht="15">
      <c r="A360" s="84" t="s">
        <v>1862</v>
      </c>
      <c r="B360" s="84">
        <v>2</v>
      </c>
      <c r="C360" s="122">
        <v>0.0012545164027266335</v>
      </c>
      <c r="D360" s="84" t="s">
        <v>1927</v>
      </c>
      <c r="E360" s="84" t="b">
        <v>0</v>
      </c>
      <c r="F360" s="84" t="b">
        <v>0</v>
      </c>
      <c r="G360" s="84" t="b">
        <v>0</v>
      </c>
    </row>
    <row r="361" spans="1:7" ht="15">
      <c r="A361" s="84" t="s">
        <v>1863</v>
      </c>
      <c r="B361" s="84">
        <v>2</v>
      </c>
      <c r="C361" s="122">
        <v>0.0012545164027266335</v>
      </c>
      <c r="D361" s="84" t="s">
        <v>1927</v>
      </c>
      <c r="E361" s="84" t="b">
        <v>0</v>
      </c>
      <c r="F361" s="84" t="b">
        <v>0</v>
      </c>
      <c r="G361" s="84" t="b">
        <v>0</v>
      </c>
    </row>
    <row r="362" spans="1:7" ht="15">
      <c r="A362" s="84" t="s">
        <v>1864</v>
      </c>
      <c r="B362" s="84">
        <v>2</v>
      </c>
      <c r="C362" s="122">
        <v>0.0012545164027266335</v>
      </c>
      <c r="D362" s="84" t="s">
        <v>1927</v>
      </c>
      <c r="E362" s="84" t="b">
        <v>0</v>
      </c>
      <c r="F362" s="84" t="b">
        <v>0</v>
      </c>
      <c r="G362" s="84" t="b">
        <v>0</v>
      </c>
    </row>
    <row r="363" spans="1:7" ht="15">
      <c r="A363" s="84" t="s">
        <v>1865</v>
      </c>
      <c r="B363" s="84">
        <v>2</v>
      </c>
      <c r="C363" s="122">
        <v>0.0012545164027266335</v>
      </c>
      <c r="D363" s="84" t="s">
        <v>1927</v>
      </c>
      <c r="E363" s="84" t="b">
        <v>0</v>
      </c>
      <c r="F363" s="84" t="b">
        <v>0</v>
      </c>
      <c r="G363" s="84" t="b">
        <v>0</v>
      </c>
    </row>
    <row r="364" spans="1:7" ht="15">
      <c r="A364" s="84" t="s">
        <v>1866</v>
      </c>
      <c r="B364" s="84">
        <v>2</v>
      </c>
      <c r="C364" s="122">
        <v>0.0014544035180413621</v>
      </c>
      <c r="D364" s="84" t="s">
        <v>1927</v>
      </c>
      <c r="E364" s="84" t="b">
        <v>0</v>
      </c>
      <c r="F364" s="84" t="b">
        <v>0</v>
      </c>
      <c r="G364" s="84" t="b">
        <v>0</v>
      </c>
    </row>
    <row r="365" spans="1:7" ht="15">
      <c r="A365" s="84" t="s">
        <v>1867</v>
      </c>
      <c r="B365" s="84">
        <v>2</v>
      </c>
      <c r="C365" s="122">
        <v>0.0014544035180413621</v>
      </c>
      <c r="D365" s="84" t="s">
        <v>1927</v>
      </c>
      <c r="E365" s="84" t="b">
        <v>0</v>
      </c>
      <c r="F365" s="84" t="b">
        <v>0</v>
      </c>
      <c r="G365" s="84" t="b">
        <v>0</v>
      </c>
    </row>
    <row r="366" spans="1:7" ht="15">
      <c r="A366" s="84" t="s">
        <v>1868</v>
      </c>
      <c r="B366" s="84">
        <v>2</v>
      </c>
      <c r="C366" s="122">
        <v>0.0012545164027266335</v>
      </c>
      <c r="D366" s="84" t="s">
        <v>1927</v>
      </c>
      <c r="E366" s="84" t="b">
        <v>0</v>
      </c>
      <c r="F366" s="84" t="b">
        <v>0</v>
      </c>
      <c r="G366" s="84" t="b">
        <v>0</v>
      </c>
    </row>
    <row r="367" spans="1:7" ht="15">
      <c r="A367" s="84" t="s">
        <v>1869</v>
      </c>
      <c r="B367" s="84">
        <v>2</v>
      </c>
      <c r="C367" s="122">
        <v>0.0012545164027266335</v>
      </c>
      <c r="D367" s="84" t="s">
        <v>1927</v>
      </c>
      <c r="E367" s="84" t="b">
        <v>0</v>
      </c>
      <c r="F367" s="84" t="b">
        <v>0</v>
      </c>
      <c r="G367" s="84" t="b">
        <v>0</v>
      </c>
    </row>
    <row r="368" spans="1:7" ht="15">
      <c r="A368" s="84" t="s">
        <v>1870</v>
      </c>
      <c r="B368" s="84">
        <v>2</v>
      </c>
      <c r="C368" s="122">
        <v>0.0014544035180413621</v>
      </c>
      <c r="D368" s="84" t="s">
        <v>1927</v>
      </c>
      <c r="E368" s="84" t="b">
        <v>0</v>
      </c>
      <c r="F368" s="84" t="b">
        <v>0</v>
      </c>
      <c r="G368" s="84" t="b">
        <v>0</v>
      </c>
    </row>
    <row r="369" spans="1:7" ht="15">
      <c r="A369" s="84" t="s">
        <v>1871</v>
      </c>
      <c r="B369" s="84">
        <v>2</v>
      </c>
      <c r="C369" s="122">
        <v>0.0012545164027266335</v>
      </c>
      <c r="D369" s="84" t="s">
        <v>1927</v>
      </c>
      <c r="E369" s="84" t="b">
        <v>0</v>
      </c>
      <c r="F369" s="84" t="b">
        <v>0</v>
      </c>
      <c r="G369" s="84" t="b">
        <v>0</v>
      </c>
    </row>
    <row r="370" spans="1:7" ht="15">
      <c r="A370" s="84" t="s">
        <v>1872</v>
      </c>
      <c r="B370" s="84">
        <v>2</v>
      </c>
      <c r="C370" s="122">
        <v>0.0012545164027266335</v>
      </c>
      <c r="D370" s="84" t="s">
        <v>1927</v>
      </c>
      <c r="E370" s="84" t="b">
        <v>0</v>
      </c>
      <c r="F370" s="84" t="b">
        <v>0</v>
      </c>
      <c r="G370" s="84" t="b">
        <v>0</v>
      </c>
    </row>
    <row r="371" spans="1:7" ht="15">
      <c r="A371" s="84" t="s">
        <v>1873</v>
      </c>
      <c r="B371" s="84">
        <v>2</v>
      </c>
      <c r="C371" s="122">
        <v>0.0012545164027266335</v>
      </c>
      <c r="D371" s="84" t="s">
        <v>1927</v>
      </c>
      <c r="E371" s="84" t="b">
        <v>0</v>
      </c>
      <c r="F371" s="84" t="b">
        <v>0</v>
      </c>
      <c r="G371" s="84" t="b">
        <v>0</v>
      </c>
    </row>
    <row r="372" spans="1:7" ht="15">
      <c r="A372" s="84" t="s">
        <v>1874</v>
      </c>
      <c r="B372" s="84">
        <v>2</v>
      </c>
      <c r="C372" s="122">
        <v>0.0012545164027266335</v>
      </c>
      <c r="D372" s="84" t="s">
        <v>1927</v>
      </c>
      <c r="E372" s="84" t="b">
        <v>0</v>
      </c>
      <c r="F372" s="84" t="b">
        <v>0</v>
      </c>
      <c r="G372" s="84" t="b">
        <v>0</v>
      </c>
    </row>
    <row r="373" spans="1:7" ht="15">
      <c r="A373" s="84" t="s">
        <v>1875</v>
      </c>
      <c r="B373" s="84">
        <v>2</v>
      </c>
      <c r="C373" s="122">
        <v>0.0012545164027266335</v>
      </c>
      <c r="D373" s="84" t="s">
        <v>1927</v>
      </c>
      <c r="E373" s="84" t="b">
        <v>0</v>
      </c>
      <c r="F373" s="84" t="b">
        <v>0</v>
      </c>
      <c r="G373" s="84" t="b">
        <v>0</v>
      </c>
    </row>
    <row r="374" spans="1:7" ht="15">
      <c r="A374" s="84" t="s">
        <v>1876</v>
      </c>
      <c r="B374" s="84">
        <v>2</v>
      </c>
      <c r="C374" s="122">
        <v>0.0014544035180413621</v>
      </c>
      <c r="D374" s="84" t="s">
        <v>1927</v>
      </c>
      <c r="E374" s="84" t="b">
        <v>0</v>
      </c>
      <c r="F374" s="84" t="b">
        <v>0</v>
      </c>
      <c r="G374" s="84" t="b">
        <v>0</v>
      </c>
    </row>
    <row r="375" spans="1:7" ht="15">
      <c r="A375" s="84" t="s">
        <v>1877</v>
      </c>
      <c r="B375" s="84">
        <v>2</v>
      </c>
      <c r="C375" s="122">
        <v>0.0014544035180413621</v>
      </c>
      <c r="D375" s="84" t="s">
        <v>1927</v>
      </c>
      <c r="E375" s="84" t="b">
        <v>0</v>
      </c>
      <c r="F375" s="84" t="b">
        <v>0</v>
      </c>
      <c r="G375" s="84" t="b">
        <v>0</v>
      </c>
    </row>
    <row r="376" spans="1:7" ht="15">
      <c r="A376" s="84" t="s">
        <v>1878</v>
      </c>
      <c r="B376" s="84">
        <v>2</v>
      </c>
      <c r="C376" s="122">
        <v>0.0014544035180413621</v>
      </c>
      <c r="D376" s="84" t="s">
        <v>1927</v>
      </c>
      <c r="E376" s="84" t="b">
        <v>0</v>
      </c>
      <c r="F376" s="84" t="b">
        <v>0</v>
      </c>
      <c r="G376" s="84" t="b">
        <v>0</v>
      </c>
    </row>
    <row r="377" spans="1:7" ht="15">
      <c r="A377" s="84" t="s">
        <v>1879</v>
      </c>
      <c r="B377" s="84">
        <v>2</v>
      </c>
      <c r="C377" s="122">
        <v>0.0014544035180413621</v>
      </c>
      <c r="D377" s="84" t="s">
        <v>1927</v>
      </c>
      <c r="E377" s="84" t="b">
        <v>0</v>
      </c>
      <c r="F377" s="84" t="b">
        <v>0</v>
      </c>
      <c r="G377" s="84" t="b">
        <v>0</v>
      </c>
    </row>
    <row r="378" spans="1:7" ht="15">
      <c r="A378" s="84" t="s">
        <v>1880</v>
      </c>
      <c r="B378" s="84">
        <v>2</v>
      </c>
      <c r="C378" s="122">
        <v>0.0012545164027266335</v>
      </c>
      <c r="D378" s="84" t="s">
        <v>1927</v>
      </c>
      <c r="E378" s="84" t="b">
        <v>0</v>
      </c>
      <c r="F378" s="84" t="b">
        <v>0</v>
      </c>
      <c r="G378" s="84" t="b">
        <v>0</v>
      </c>
    </row>
    <row r="379" spans="1:7" ht="15">
      <c r="A379" s="84" t="s">
        <v>1881</v>
      </c>
      <c r="B379" s="84">
        <v>2</v>
      </c>
      <c r="C379" s="122">
        <v>0.0014544035180413621</v>
      </c>
      <c r="D379" s="84" t="s">
        <v>1927</v>
      </c>
      <c r="E379" s="84" t="b">
        <v>0</v>
      </c>
      <c r="F379" s="84" t="b">
        <v>0</v>
      </c>
      <c r="G379" s="84" t="b">
        <v>0</v>
      </c>
    </row>
    <row r="380" spans="1:7" ht="15">
      <c r="A380" s="84" t="s">
        <v>1882</v>
      </c>
      <c r="B380" s="84">
        <v>2</v>
      </c>
      <c r="C380" s="122">
        <v>0.0012545164027266335</v>
      </c>
      <c r="D380" s="84" t="s">
        <v>1927</v>
      </c>
      <c r="E380" s="84" t="b">
        <v>0</v>
      </c>
      <c r="F380" s="84" t="b">
        <v>0</v>
      </c>
      <c r="G380" s="84" t="b">
        <v>0</v>
      </c>
    </row>
    <row r="381" spans="1:7" ht="15">
      <c r="A381" s="84" t="s">
        <v>1883</v>
      </c>
      <c r="B381" s="84">
        <v>2</v>
      </c>
      <c r="C381" s="122">
        <v>0.0014544035180413621</v>
      </c>
      <c r="D381" s="84" t="s">
        <v>1927</v>
      </c>
      <c r="E381" s="84" t="b">
        <v>0</v>
      </c>
      <c r="F381" s="84" t="b">
        <v>0</v>
      </c>
      <c r="G381" s="84" t="b">
        <v>0</v>
      </c>
    </row>
    <row r="382" spans="1:7" ht="15">
      <c r="A382" s="84" t="s">
        <v>1884</v>
      </c>
      <c r="B382" s="84">
        <v>2</v>
      </c>
      <c r="C382" s="122">
        <v>0.0014544035180413621</v>
      </c>
      <c r="D382" s="84" t="s">
        <v>1927</v>
      </c>
      <c r="E382" s="84" t="b">
        <v>0</v>
      </c>
      <c r="F382" s="84" t="b">
        <v>0</v>
      </c>
      <c r="G382" s="84" t="b">
        <v>0</v>
      </c>
    </row>
    <row r="383" spans="1:7" ht="15">
      <c r="A383" s="84" t="s">
        <v>1885</v>
      </c>
      <c r="B383" s="84">
        <v>2</v>
      </c>
      <c r="C383" s="122">
        <v>0.0014544035180413621</v>
      </c>
      <c r="D383" s="84" t="s">
        <v>1927</v>
      </c>
      <c r="E383" s="84" t="b">
        <v>0</v>
      </c>
      <c r="F383" s="84" t="b">
        <v>0</v>
      </c>
      <c r="G383" s="84" t="b">
        <v>0</v>
      </c>
    </row>
    <row r="384" spans="1:7" ht="15">
      <c r="A384" s="84" t="s">
        <v>1886</v>
      </c>
      <c r="B384" s="84">
        <v>2</v>
      </c>
      <c r="C384" s="122">
        <v>0.0014544035180413621</v>
      </c>
      <c r="D384" s="84" t="s">
        <v>1927</v>
      </c>
      <c r="E384" s="84" t="b">
        <v>0</v>
      </c>
      <c r="F384" s="84" t="b">
        <v>0</v>
      </c>
      <c r="G384" s="84" t="b">
        <v>0</v>
      </c>
    </row>
    <row r="385" spans="1:7" ht="15">
      <c r="A385" s="84" t="s">
        <v>1887</v>
      </c>
      <c r="B385" s="84">
        <v>2</v>
      </c>
      <c r="C385" s="122">
        <v>0.0014544035180413621</v>
      </c>
      <c r="D385" s="84" t="s">
        <v>1927</v>
      </c>
      <c r="E385" s="84" t="b">
        <v>0</v>
      </c>
      <c r="F385" s="84" t="b">
        <v>0</v>
      </c>
      <c r="G385" s="84" t="b">
        <v>0</v>
      </c>
    </row>
    <row r="386" spans="1:7" ht="15">
      <c r="A386" s="84" t="s">
        <v>1888</v>
      </c>
      <c r="B386" s="84">
        <v>2</v>
      </c>
      <c r="C386" s="122">
        <v>0.0012545164027266335</v>
      </c>
      <c r="D386" s="84" t="s">
        <v>1927</v>
      </c>
      <c r="E386" s="84" t="b">
        <v>0</v>
      </c>
      <c r="F386" s="84" t="b">
        <v>0</v>
      </c>
      <c r="G386" s="84" t="b">
        <v>0</v>
      </c>
    </row>
    <row r="387" spans="1:7" ht="15">
      <c r="A387" s="84" t="s">
        <v>1889</v>
      </c>
      <c r="B387" s="84">
        <v>2</v>
      </c>
      <c r="C387" s="122">
        <v>0.0012545164027266335</v>
      </c>
      <c r="D387" s="84" t="s">
        <v>1927</v>
      </c>
      <c r="E387" s="84" t="b">
        <v>0</v>
      </c>
      <c r="F387" s="84" t="b">
        <v>0</v>
      </c>
      <c r="G387" s="84" t="b">
        <v>0</v>
      </c>
    </row>
    <row r="388" spans="1:7" ht="15">
      <c r="A388" s="84" t="s">
        <v>1890</v>
      </c>
      <c r="B388" s="84">
        <v>2</v>
      </c>
      <c r="C388" s="122">
        <v>0.0014544035180413621</v>
      </c>
      <c r="D388" s="84" t="s">
        <v>1927</v>
      </c>
      <c r="E388" s="84" t="b">
        <v>0</v>
      </c>
      <c r="F388" s="84" t="b">
        <v>0</v>
      </c>
      <c r="G388" s="84" t="b">
        <v>0</v>
      </c>
    </row>
    <row r="389" spans="1:7" ht="15">
      <c r="A389" s="84" t="s">
        <v>1891</v>
      </c>
      <c r="B389" s="84">
        <v>2</v>
      </c>
      <c r="C389" s="122">
        <v>0.0014544035180413621</v>
      </c>
      <c r="D389" s="84" t="s">
        <v>1927</v>
      </c>
      <c r="E389" s="84" t="b">
        <v>0</v>
      </c>
      <c r="F389" s="84" t="b">
        <v>0</v>
      </c>
      <c r="G389" s="84" t="b">
        <v>0</v>
      </c>
    </row>
    <row r="390" spans="1:7" ht="15">
      <c r="A390" s="84" t="s">
        <v>1892</v>
      </c>
      <c r="B390" s="84">
        <v>2</v>
      </c>
      <c r="C390" s="122">
        <v>0.0014544035180413621</v>
      </c>
      <c r="D390" s="84" t="s">
        <v>1927</v>
      </c>
      <c r="E390" s="84" t="b">
        <v>0</v>
      </c>
      <c r="F390" s="84" t="b">
        <v>0</v>
      </c>
      <c r="G390" s="84" t="b">
        <v>0</v>
      </c>
    </row>
    <row r="391" spans="1:7" ht="15">
      <c r="A391" s="84" t="s">
        <v>1893</v>
      </c>
      <c r="B391" s="84">
        <v>2</v>
      </c>
      <c r="C391" s="122">
        <v>0.0012545164027266335</v>
      </c>
      <c r="D391" s="84" t="s">
        <v>1927</v>
      </c>
      <c r="E391" s="84" t="b">
        <v>0</v>
      </c>
      <c r="F391" s="84" t="b">
        <v>0</v>
      </c>
      <c r="G391" s="84" t="b">
        <v>0</v>
      </c>
    </row>
    <row r="392" spans="1:7" ht="15">
      <c r="A392" s="84" t="s">
        <v>1894</v>
      </c>
      <c r="B392" s="84">
        <v>2</v>
      </c>
      <c r="C392" s="122">
        <v>0.0012545164027266335</v>
      </c>
      <c r="D392" s="84" t="s">
        <v>1927</v>
      </c>
      <c r="E392" s="84" t="b">
        <v>0</v>
      </c>
      <c r="F392" s="84" t="b">
        <v>0</v>
      </c>
      <c r="G392" s="84" t="b">
        <v>0</v>
      </c>
    </row>
    <row r="393" spans="1:7" ht="15">
      <c r="A393" s="84" t="s">
        <v>1895</v>
      </c>
      <c r="B393" s="84">
        <v>2</v>
      </c>
      <c r="C393" s="122">
        <v>0.0012545164027266335</v>
      </c>
      <c r="D393" s="84" t="s">
        <v>1927</v>
      </c>
      <c r="E393" s="84" t="b">
        <v>0</v>
      </c>
      <c r="F393" s="84" t="b">
        <v>0</v>
      </c>
      <c r="G393" s="84" t="b">
        <v>0</v>
      </c>
    </row>
    <row r="394" spans="1:7" ht="15">
      <c r="A394" s="84" t="s">
        <v>1896</v>
      </c>
      <c r="B394" s="84">
        <v>2</v>
      </c>
      <c r="C394" s="122">
        <v>0.0014544035180413621</v>
      </c>
      <c r="D394" s="84" t="s">
        <v>1927</v>
      </c>
      <c r="E394" s="84" t="b">
        <v>0</v>
      </c>
      <c r="F394" s="84" t="b">
        <v>0</v>
      </c>
      <c r="G394" s="84" t="b">
        <v>0</v>
      </c>
    </row>
    <row r="395" spans="1:7" ht="15">
      <c r="A395" s="84" t="s">
        <v>1897</v>
      </c>
      <c r="B395" s="84">
        <v>2</v>
      </c>
      <c r="C395" s="122">
        <v>0.0014544035180413621</v>
      </c>
      <c r="D395" s="84" t="s">
        <v>1927</v>
      </c>
      <c r="E395" s="84" t="b">
        <v>0</v>
      </c>
      <c r="F395" s="84" t="b">
        <v>0</v>
      </c>
      <c r="G395" s="84" t="b">
        <v>0</v>
      </c>
    </row>
    <row r="396" spans="1:7" ht="15">
      <c r="A396" s="84" t="s">
        <v>1898</v>
      </c>
      <c r="B396" s="84">
        <v>2</v>
      </c>
      <c r="C396" s="122">
        <v>0.0014544035180413621</v>
      </c>
      <c r="D396" s="84" t="s">
        <v>1927</v>
      </c>
      <c r="E396" s="84" t="b">
        <v>0</v>
      </c>
      <c r="F396" s="84" t="b">
        <v>0</v>
      </c>
      <c r="G396" s="84" t="b">
        <v>0</v>
      </c>
    </row>
    <row r="397" spans="1:7" ht="15">
      <c r="A397" s="84" t="s">
        <v>1899</v>
      </c>
      <c r="B397" s="84">
        <v>2</v>
      </c>
      <c r="C397" s="122">
        <v>0.0014544035180413621</v>
      </c>
      <c r="D397" s="84" t="s">
        <v>1927</v>
      </c>
      <c r="E397" s="84" t="b">
        <v>0</v>
      </c>
      <c r="F397" s="84" t="b">
        <v>0</v>
      </c>
      <c r="G397" s="84" t="b">
        <v>0</v>
      </c>
    </row>
    <row r="398" spans="1:7" ht="15">
      <c r="A398" s="84" t="s">
        <v>1900</v>
      </c>
      <c r="B398" s="84">
        <v>2</v>
      </c>
      <c r="C398" s="122">
        <v>0.0012545164027266335</v>
      </c>
      <c r="D398" s="84" t="s">
        <v>1927</v>
      </c>
      <c r="E398" s="84" t="b">
        <v>0</v>
      </c>
      <c r="F398" s="84" t="b">
        <v>0</v>
      </c>
      <c r="G398" s="84" t="b">
        <v>0</v>
      </c>
    </row>
    <row r="399" spans="1:7" ht="15">
      <c r="A399" s="84" t="s">
        <v>1901</v>
      </c>
      <c r="B399" s="84">
        <v>2</v>
      </c>
      <c r="C399" s="122">
        <v>0.0014544035180413621</v>
      </c>
      <c r="D399" s="84" t="s">
        <v>1927</v>
      </c>
      <c r="E399" s="84" t="b">
        <v>0</v>
      </c>
      <c r="F399" s="84" t="b">
        <v>0</v>
      </c>
      <c r="G399" s="84" t="b">
        <v>0</v>
      </c>
    </row>
    <row r="400" spans="1:7" ht="15">
      <c r="A400" s="84" t="s">
        <v>1902</v>
      </c>
      <c r="B400" s="84">
        <v>2</v>
      </c>
      <c r="C400" s="122">
        <v>0.0014544035180413621</v>
      </c>
      <c r="D400" s="84" t="s">
        <v>1927</v>
      </c>
      <c r="E400" s="84" t="b">
        <v>0</v>
      </c>
      <c r="F400" s="84" t="b">
        <v>0</v>
      </c>
      <c r="G400" s="84" t="b">
        <v>0</v>
      </c>
    </row>
    <row r="401" spans="1:7" ht="15">
      <c r="A401" s="84" t="s">
        <v>1903</v>
      </c>
      <c r="B401" s="84">
        <v>2</v>
      </c>
      <c r="C401" s="122">
        <v>0.0014544035180413621</v>
      </c>
      <c r="D401" s="84" t="s">
        <v>1927</v>
      </c>
      <c r="E401" s="84" t="b">
        <v>0</v>
      </c>
      <c r="F401" s="84" t="b">
        <v>0</v>
      </c>
      <c r="G401" s="84" t="b">
        <v>0</v>
      </c>
    </row>
    <row r="402" spans="1:7" ht="15">
      <c r="A402" s="84" t="s">
        <v>1904</v>
      </c>
      <c r="B402" s="84">
        <v>2</v>
      </c>
      <c r="C402" s="122">
        <v>0.0014544035180413621</v>
      </c>
      <c r="D402" s="84" t="s">
        <v>1927</v>
      </c>
      <c r="E402" s="84" t="b">
        <v>0</v>
      </c>
      <c r="F402" s="84" t="b">
        <v>0</v>
      </c>
      <c r="G402" s="84" t="b">
        <v>0</v>
      </c>
    </row>
    <row r="403" spans="1:7" ht="15">
      <c r="A403" s="84" t="s">
        <v>1290</v>
      </c>
      <c r="B403" s="84">
        <v>2</v>
      </c>
      <c r="C403" s="122">
        <v>0.0014544035180413621</v>
      </c>
      <c r="D403" s="84" t="s">
        <v>1927</v>
      </c>
      <c r="E403" s="84" t="b">
        <v>0</v>
      </c>
      <c r="F403" s="84" t="b">
        <v>0</v>
      </c>
      <c r="G403" s="84" t="b">
        <v>0</v>
      </c>
    </row>
    <row r="404" spans="1:7" ht="15">
      <c r="A404" s="84" t="s">
        <v>1905</v>
      </c>
      <c r="B404" s="84">
        <v>2</v>
      </c>
      <c r="C404" s="122">
        <v>0.0012545164027266335</v>
      </c>
      <c r="D404" s="84" t="s">
        <v>1927</v>
      </c>
      <c r="E404" s="84" t="b">
        <v>0</v>
      </c>
      <c r="F404" s="84" t="b">
        <v>0</v>
      </c>
      <c r="G404" s="84" t="b">
        <v>0</v>
      </c>
    </row>
    <row r="405" spans="1:7" ht="15">
      <c r="A405" s="84" t="s">
        <v>1906</v>
      </c>
      <c r="B405" s="84">
        <v>2</v>
      </c>
      <c r="C405" s="122">
        <v>0.0012545164027266335</v>
      </c>
      <c r="D405" s="84" t="s">
        <v>1927</v>
      </c>
      <c r="E405" s="84" t="b">
        <v>0</v>
      </c>
      <c r="F405" s="84" t="b">
        <v>0</v>
      </c>
      <c r="G405" s="84" t="b">
        <v>0</v>
      </c>
    </row>
    <row r="406" spans="1:7" ht="15">
      <c r="A406" s="84" t="s">
        <v>1907</v>
      </c>
      <c r="B406" s="84">
        <v>2</v>
      </c>
      <c r="C406" s="122">
        <v>0.0012545164027266335</v>
      </c>
      <c r="D406" s="84" t="s">
        <v>1927</v>
      </c>
      <c r="E406" s="84" t="b">
        <v>0</v>
      </c>
      <c r="F406" s="84" t="b">
        <v>0</v>
      </c>
      <c r="G406" s="84" t="b">
        <v>0</v>
      </c>
    </row>
    <row r="407" spans="1:7" ht="15">
      <c r="A407" s="84" t="s">
        <v>1908</v>
      </c>
      <c r="B407" s="84">
        <v>2</v>
      </c>
      <c r="C407" s="122">
        <v>0.0012545164027266335</v>
      </c>
      <c r="D407" s="84" t="s">
        <v>1927</v>
      </c>
      <c r="E407" s="84" t="b">
        <v>0</v>
      </c>
      <c r="F407" s="84" t="b">
        <v>0</v>
      </c>
      <c r="G407" s="84" t="b">
        <v>0</v>
      </c>
    </row>
    <row r="408" spans="1:7" ht="15">
      <c r="A408" s="84" t="s">
        <v>1909</v>
      </c>
      <c r="B408" s="84">
        <v>2</v>
      </c>
      <c r="C408" s="122">
        <v>0.0012545164027266335</v>
      </c>
      <c r="D408" s="84" t="s">
        <v>1927</v>
      </c>
      <c r="E408" s="84" t="b">
        <v>0</v>
      </c>
      <c r="F408" s="84" t="b">
        <v>0</v>
      </c>
      <c r="G408" s="84" t="b">
        <v>0</v>
      </c>
    </row>
    <row r="409" spans="1:7" ht="15">
      <c r="A409" s="84" t="s">
        <v>1910</v>
      </c>
      <c r="B409" s="84">
        <v>2</v>
      </c>
      <c r="C409" s="122">
        <v>0.0012545164027266335</v>
      </c>
      <c r="D409" s="84" t="s">
        <v>1927</v>
      </c>
      <c r="E409" s="84" t="b">
        <v>0</v>
      </c>
      <c r="F409" s="84" t="b">
        <v>0</v>
      </c>
      <c r="G409" s="84" t="b">
        <v>0</v>
      </c>
    </row>
    <row r="410" spans="1:7" ht="15">
      <c r="A410" s="84" t="s">
        <v>1911</v>
      </c>
      <c r="B410" s="84">
        <v>2</v>
      </c>
      <c r="C410" s="122">
        <v>0.0012545164027266335</v>
      </c>
      <c r="D410" s="84" t="s">
        <v>1927</v>
      </c>
      <c r="E410" s="84" t="b">
        <v>0</v>
      </c>
      <c r="F410" s="84" t="b">
        <v>0</v>
      </c>
      <c r="G410" s="84" t="b">
        <v>0</v>
      </c>
    </row>
    <row r="411" spans="1:7" ht="15">
      <c r="A411" s="84" t="s">
        <v>1912</v>
      </c>
      <c r="B411" s="84">
        <v>2</v>
      </c>
      <c r="C411" s="122">
        <v>0.0012545164027266335</v>
      </c>
      <c r="D411" s="84" t="s">
        <v>1927</v>
      </c>
      <c r="E411" s="84" t="b">
        <v>0</v>
      </c>
      <c r="F411" s="84" t="b">
        <v>0</v>
      </c>
      <c r="G411" s="84" t="b">
        <v>0</v>
      </c>
    </row>
    <row r="412" spans="1:7" ht="15">
      <c r="A412" s="84" t="s">
        <v>1913</v>
      </c>
      <c r="B412" s="84">
        <v>2</v>
      </c>
      <c r="C412" s="122">
        <v>0.0012545164027266335</v>
      </c>
      <c r="D412" s="84" t="s">
        <v>1927</v>
      </c>
      <c r="E412" s="84" t="b">
        <v>0</v>
      </c>
      <c r="F412" s="84" t="b">
        <v>0</v>
      </c>
      <c r="G412" s="84" t="b">
        <v>0</v>
      </c>
    </row>
    <row r="413" spans="1:7" ht="15">
      <c r="A413" s="84" t="s">
        <v>222</v>
      </c>
      <c r="B413" s="84">
        <v>2</v>
      </c>
      <c r="C413" s="122">
        <v>0.0012545164027266335</v>
      </c>
      <c r="D413" s="84" t="s">
        <v>1927</v>
      </c>
      <c r="E413" s="84" t="b">
        <v>0</v>
      </c>
      <c r="F413" s="84" t="b">
        <v>0</v>
      </c>
      <c r="G413" s="84" t="b">
        <v>0</v>
      </c>
    </row>
    <row r="414" spans="1:7" ht="15">
      <c r="A414" s="84" t="s">
        <v>219</v>
      </c>
      <c r="B414" s="84">
        <v>2</v>
      </c>
      <c r="C414" s="122">
        <v>0.0012545164027266335</v>
      </c>
      <c r="D414" s="84" t="s">
        <v>1927</v>
      </c>
      <c r="E414" s="84" t="b">
        <v>0</v>
      </c>
      <c r="F414" s="84" t="b">
        <v>0</v>
      </c>
      <c r="G414" s="84" t="b">
        <v>0</v>
      </c>
    </row>
    <row r="415" spans="1:7" ht="15">
      <c r="A415" s="84" t="s">
        <v>1341</v>
      </c>
      <c r="B415" s="84">
        <v>2</v>
      </c>
      <c r="C415" s="122">
        <v>0.0012545164027266335</v>
      </c>
      <c r="D415" s="84" t="s">
        <v>1927</v>
      </c>
      <c r="E415" s="84" t="b">
        <v>0</v>
      </c>
      <c r="F415" s="84" t="b">
        <v>0</v>
      </c>
      <c r="G415" s="84" t="b">
        <v>0</v>
      </c>
    </row>
    <row r="416" spans="1:7" ht="15">
      <c r="A416" s="84" t="s">
        <v>1914</v>
      </c>
      <c r="B416" s="84">
        <v>2</v>
      </c>
      <c r="C416" s="122">
        <v>0.0012545164027266335</v>
      </c>
      <c r="D416" s="84" t="s">
        <v>1927</v>
      </c>
      <c r="E416" s="84" t="b">
        <v>0</v>
      </c>
      <c r="F416" s="84" t="b">
        <v>0</v>
      </c>
      <c r="G416" s="84" t="b">
        <v>0</v>
      </c>
    </row>
    <row r="417" spans="1:7" ht="15">
      <c r="A417" s="84" t="s">
        <v>1915</v>
      </c>
      <c r="B417" s="84">
        <v>2</v>
      </c>
      <c r="C417" s="122">
        <v>0.0012545164027266335</v>
      </c>
      <c r="D417" s="84" t="s">
        <v>1927</v>
      </c>
      <c r="E417" s="84" t="b">
        <v>0</v>
      </c>
      <c r="F417" s="84" t="b">
        <v>0</v>
      </c>
      <c r="G417" s="84" t="b">
        <v>0</v>
      </c>
    </row>
    <row r="418" spans="1:7" ht="15">
      <c r="A418" s="84" t="s">
        <v>1916</v>
      </c>
      <c r="B418" s="84">
        <v>2</v>
      </c>
      <c r="C418" s="122">
        <v>0.0012545164027266335</v>
      </c>
      <c r="D418" s="84" t="s">
        <v>1927</v>
      </c>
      <c r="E418" s="84" t="b">
        <v>0</v>
      </c>
      <c r="F418" s="84" t="b">
        <v>0</v>
      </c>
      <c r="G418" s="84" t="b">
        <v>0</v>
      </c>
    </row>
    <row r="419" spans="1:7" ht="15">
      <c r="A419" s="84" t="s">
        <v>1917</v>
      </c>
      <c r="B419" s="84">
        <v>2</v>
      </c>
      <c r="C419" s="122">
        <v>0.0012545164027266335</v>
      </c>
      <c r="D419" s="84" t="s">
        <v>1927</v>
      </c>
      <c r="E419" s="84" t="b">
        <v>0</v>
      </c>
      <c r="F419" s="84" t="b">
        <v>0</v>
      </c>
      <c r="G419" s="84" t="b">
        <v>0</v>
      </c>
    </row>
    <row r="420" spans="1:7" ht="15">
      <c r="A420" s="84" t="s">
        <v>1918</v>
      </c>
      <c r="B420" s="84">
        <v>2</v>
      </c>
      <c r="C420" s="122">
        <v>0.0012545164027266335</v>
      </c>
      <c r="D420" s="84" t="s">
        <v>1927</v>
      </c>
      <c r="E420" s="84" t="b">
        <v>0</v>
      </c>
      <c r="F420" s="84" t="b">
        <v>0</v>
      </c>
      <c r="G420" s="84" t="b">
        <v>0</v>
      </c>
    </row>
    <row r="421" spans="1:7" ht="15">
      <c r="A421" s="84" t="s">
        <v>1919</v>
      </c>
      <c r="B421" s="84">
        <v>2</v>
      </c>
      <c r="C421" s="122">
        <v>0.0012545164027266335</v>
      </c>
      <c r="D421" s="84" t="s">
        <v>1927</v>
      </c>
      <c r="E421" s="84" t="b">
        <v>0</v>
      </c>
      <c r="F421" s="84" t="b">
        <v>0</v>
      </c>
      <c r="G421" s="84" t="b">
        <v>0</v>
      </c>
    </row>
    <row r="422" spans="1:7" ht="15">
      <c r="A422" s="84" t="s">
        <v>1920</v>
      </c>
      <c r="B422" s="84">
        <v>2</v>
      </c>
      <c r="C422" s="122">
        <v>0.0012545164027266335</v>
      </c>
      <c r="D422" s="84" t="s">
        <v>1927</v>
      </c>
      <c r="E422" s="84" t="b">
        <v>0</v>
      </c>
      <c r="F422" s="84" t="b">
        <v>0</v>
      </c>
      <c r="G422" s="84" t="b">
        <v>0</v>
      </c>
    </row>
    <row r="423" spans="1:7" ht="15">
      <c r="A423" s="84" t="s">
        <v>1921</v>
      </c>
      <c r="B423" s="84">
        <v>2</v>
      </c>
      <c r="C423" s="122">
        <v>0.0012545164027266335</v>
      </c>
      <c r="D423" s="84" t="s">
        <v>1927</v>
      </c>
      <c r="E423" s="84" t="b">
        <v>0</v>
      </c>
      <c r="F423" s="84" t="b">
        <v>0</v>
      </c>
      <c r="G423" s="84" t="b">
        <v>0</v>
      </c>
    </row>
    <row r="424" spans="1:7" ht="15">
      <c r="A424" s="84" t="s">
        <v>1922</v>
      </c>
      <c r="B424" s="84">
        <v>2</v>
      </c>
      <c r="C424" s="122">
        <v>0.0012545164027266335</v>
      </c>
      <c r="D424" s="84" t="s">
        <v>1927</v>
      </c>
      <c r="E424" s="84" t="b">
        <v>0</v>
      </c>
      <c r="F424" s="84" t="b">
        <v>0</v>
      </c>
      <c r="G424" s="84" t="b">
        <v>0</v>
      </c>
    </row>
    <row r="425" spans="1:7" ht="15">
      <c r="A425" s="84" t="s">
        <v>1923</v>
      </c>
      <c r="B425" s="84">
        <v>2</v>
      </c>
      <c r="C425" s="122">
        <v>0.0012545164027266335</v>
      </c>
      <c r="D425" s="84" t="s">
        <v>1927</v>
      </c>
      <c r="E425" s="84" t="b">
        <v>0</v>
      </c>
      <c r="F425" s="84" t="b">
        <v>0</v>
      </c>
      <c r="G425" s="84" t="b">
        <v>0</v>
      </c>
    </row>
    <row r="426" spans="1:7" ht="15">
      <c r="A426" s="84" t="s">
        <v>1346</v>
      </c>
      <c r="B426" s="84">
        <v>2</v>
      </c>
      <c r="C426" s="122">
        <v>0.0012545164027266335</v>
      </c>
      <c r="D426" s="84" t="s">
        <v>1927</v>
      </c>
      <c r="E426" s="84" t="b">
        <v>0</v>
      </c>
      <c r="F426" s="84" t="b">
        <v>0</v>
      </c>
      <c r="G426" s="84" t="b">
        <v>0</v>
      </c>
    </row>
    <row r="427" spans="1:7" ht="15">
      <c r="A427" s="84" t="s">
        <v>1347</v>
      </c>
      <c r="B427" s="84">
        <v>2</v>
      </c>
      <c r="C427" s="122">
        <v>0.0012545164027266335</v>
      </c>
      <c r="D427" s="84" t="s">
        <v>1927</v>
      </c>
      <c r="E427" s="84" t="b">
        <v>0</v>
      </c>
      <c r="F427" s="84" t="b">
        <v>0</v>
      </c>
      <c r="G427" s="84" t="b">
        <v>0</v>
      </c>
    </row>
    <row r="428" spans="1:7" ht="15">
      <c r="A428" s="84" t="s">
        <v>1348</v>
      </c>
      <c r="B428" s="84">
        <v>2</v>
      </c>
      <c r="C428" s="122">
        <v>0.0012545164027266335</v>
      </c>
      <c r="D428" s="84" t="s">
        <v>1927</v>
      </c>
      <c r="E428" s="84" t="b">
        <v>0</v>
      </c>
      <c r="F428" s="84" t="b">
        <v>0</v>
      </c>
      <c r="G428" s="84" t="b">
        <v>0</v>
      </c>
    </row>
    <row r="429" spans="1:7" ht="15">
      <c r="A429" s="84" t="s">
        <v>1350</v>
      </c>
      <c r="B429" s="84">
        <v>2</v>
      </c>
      <c r="C429" s="122">
        <v>0.0012545164027266335</v>
      </c>
      <c r="D429" s="84" t="s">
        <v>1927</v>
      </c>
      <c r="E429" s="84" t="b">
        <v>0</v>
      </c>
      <c r="F429" s="84" t="b">
        <v>0</v>
      </c>
      <c r="G429" s="84" t="b">
        <v>0</v>
      </c>
    </row>
    <row r="430" spans="1:7" ht="15">
      <c r="A430" s="84" t="s">
        <v>1351</v>
      </c>
      <c r="B430" s="84">
        <v>2</v>
      </c>
      <c r="C430" s="122">
        <v>0.0012545164027266335</v>
      </c>
      <c r="D430" s="84" t="s">
        <v>1927</v>
      </c>
      <c r="E430" s="84" t="b">
        <v>0</v>
      </c>
      <c r="F430" s="84" t="b">
        <v>0</v>
      </c>
      <c r="G430" s="84" t="b">
        <v>0</v>
      </c>
    </row>
    <row r="431" spans="1:7" ht="15">
      <c r="A431" s="84" t="s">
        <v>1924</v>
      </c>
      <c r="B431" s="84">
        <v>2</v>
      </c>
      <c r="C431" s="122">
        <v>0.0012545164027266335</v>
      </c>
      <c r="D431" s="84" t="s">
        <v>1927</v>
      </c>
      <c r="E431" s="84" t="b">
        <v>0</v>
      </c>
      <c r="F431" s="84" t="b">
        <v>0</v>
      </c>
      <c r="G431" s="84" t="b">
        <v>0</v>
      </c>
    </row>
    <row r="432" spans="1:7" ht="15">
      <c r="A432" s="84" t="s">
        <v>1309</v>
      </c>
      <c r="B432" s="84">
        <v>166</v>
      </c>
      <c r="C432" s="122">
        <v>0</v>
      </c>
      <c r="D432" s="84" t="s">
        <v>1231</v>
      </c>
      <c r="E432" s="84" t="b">
        <v>0</v>
      </c>
      <c r="F432" s="84" t="b">
        <v>0</v>
      </c>
      <c r="G432" s="84" t="b">
        <v>0</v>
      </c>
    </row>
    <row r="433" spans="1:7" ht="15">
      <c r="A433" s="84" t="s">
        <v>1310</v>
      </c>
      <c r="B433" s="84">
        <v>166</v>
      </c>
      <c r="C433" s="122">
        <v>0</v>
      </c>
      <c r="D433" s="84" t="s">
        <v>1231</v>
      </c>
      <c r="E433" s="84" t="b">
        <v>0</v>
      </c>
      <c r="F433" s="84" t="b">
        <v>0</v>
      </c>
      <c r="G433" s="84" t="b">
        <v>0</v>
      </c>
    </row>
    <row r="434" spans="1:7" ht="15">
      <c r="A434" s="84" t="s">
        <v>1311</v>
      </c>
      <c r="B434" s="84">
        <v>96</v>
      </c>
      <c r="C434" s="122">
        <v>0.010930936303680035</v>
      </c>
      <c r="D434" s="84" t="s">
        <v>1231</v>
      </c>
      <c r="E434" s="84" t="b">
        <v>0</v>
      </c>
      <c r="F434" s="84" t="b">
        <v>0</v>
      </c>
      <c r="G434" s="84" t="b">
        <v>0</v>
      </c>
    </row>
    <row r="435" spans="1:7" ht="15">
      <c r="A435" s="84" t="s">
        <v>1312</v>
      </c>
      <c r="B435" s="84">
        <v>48</v>
      </c>
      <c r="C435" s="122">
        <v>0.010563206975360357</v>
      </c>
      <c r="D435" s="84" t="s">
        <v>1231</v>
      </c>
      <c r="E435" s="84" t="b">
        <v>0</v>
      </c>
      <c r="F435" s="84" t="b">
        <v>0</v>
      </c>
      <c r="G435" s="84" t="b">
        <v>0</v>
      </c>
    </row>
    <row r="436" spans="1:7" ht="15">
      <c r="A436" s="84" t="s">
        <v>1313</v>
      </c>
      <c r="B436" s="84">
        <v>45</v>
      </c>
      <c r="C436" s="122">
        <v>0.008961950020667237</v>
      </c>
      <c r="D436" s="84" t="s">
        <v>1231</v>
      </c>
      <c r="E436" s="84" t="b">
        <v>0</v>
      </c>
      <c r="F436" s="84" t="b">
        <v>0</v>
      </c>
      <c r="G436" s="84" t="b">
        <v>0</v>
      </c>
    </row>
    <row r="437" spans="1:7" ht="15">
      <c r="A437" s="84" t="s">
        <v>1315</v>
      </c>
      <c r="B437" s="84">
        <v>42</v>
      </c>
      <c r="C437" s="122">
        <v>0.009479037747142004</v>
      </c>
      <c r="D437" s="84" t="s">
        <v>1231</v>
      </c>
      <c r="E437" s="84" t="b">
        <v>0</v>
      </c>
      <c r="F437" s="84" t="b">
        <v>0</v>
      </c>
      <c r="G437" s="84" t="b">
        <v>0</v>
      </c>
    </row>
    <row r="438" spans="1:7" ht="15">
      <c r="A438" s="84" t="s">
        <v>1316</v>
      </c>
      <c r="B438" s="84">
        <v>26</v>
      </c>
      <c r="C438" s="122">
        <v>0.00786974248780806</v>
      </c>
      <c r="D438" s="84" t="s">
        <v>1231</v>
      </c>
      <c r="E438" s="84" t="b">
        <v>0</v>
      </c>
      <c r="F438" s="84" t="b">
        <v>0</v>
      </c>
      <c r="G438" s="84" t="b">
        <v>0</v>
      </c>
    </row>
    <row r="439" spans="1:7" ht="15">
      <c r="A439" s="84" t="s">
        <v>1317</v>
      </c>
      <c r="B439" s="84">
        <v>23</v>
      </c>
      <c r="C439" s="122">
        <v>0.00696169527767636</v>
      </c>
      <c r="D439" s="84" t="s">
        <v>1231</v>
      </c>
      <c r="E439" s="84" t="b">
        <v>0</v>
      </c>
      <c r="F439" s="84" t="b">
        <v>0</v>
      </c>
      <c r="G439" s="84" t="b">
        <v>0</v>
      </c>
    </row>
    <row r="440" spans="1:7" ht="15">
      <c r="A440" s="84" t="s">
        <v>1318</v>
      </c>
      <c r="B440" s="84">
        <v>23</v>
      </c>
      <c r="C440" s="122">
        <v>0.007609749217703339</v>
      </c>
      <c r="D440" s="84" t="s">
        <v>1231</v>
      </c>
      <c r="E440" s="84" t="b">
        <v>0</v>
      </c>
      <c r="F440" s="84" t="b">
        <v>0</v>
      </c>
      <c r="G440" s="84" t="b">
        <v>0</v>
      </c>
    </row>
    <row r="441" spans="1:7" ht="15">
      <c r="A441" s="84" t="s">
        <v>1319</v>
      </c>
      <c r="B441" s="84">
        <v>20</v>
      </c>
      <c r="C441" s="122">
        <v>0.006826125957743697</v>
      </c>
      <c r="D441" s="84" t="s">
        <v>1231</v>
      </c>
      <c r="E441" s="84" t="b">
        <v>0</v>
      </c>
      <c r="F441" s="84" t="b">
        <v>0</v>
      </c>
      <c r="G441" s="84" t="b">
        <v>0</v>
      </c>
    </row>
    <row r="442" spans="1:7" ht="15">
      <c r="A442" s="84" t="s">
        <v>1332</v>
      </c>
      <c r="B442" s="84">
        <v>19</v>
      </c>
      <c r="C442" s="122">
        <v>0.00691949793600519</v>
      </c>
      <c r="D442" s="84" t="s">
        <v>1231</v>
      </c>
      <c r="E442" s="84" t="b">
        <v>0</v>
      </c>
      <c r="F442" s="84" t="b">
        <v>0</v>
      </c>
      <c r="G442" s="84" t="b">
        <v>0</v>
      </c>
    </row>
    <row r="443" spans="1:7" ht="15">
      <c r="A443" s="84" t="s">
        <v>1557</v>
      </c>
      <c r="B443" s="84">
        <v>17</v>
      </c>
      <c r="C443" s="122">
        <v>0.006405513064461186</v>
      </c>
      <c r="D443" s="84" t="s">
        <v>1231</v>
      </c>
      <c r="E443" s="84" t="b">
        <v>0</v>
      </c>
      <c r="F443" s="84" t="b">
        <v>0</v>
      </c>
      <c r="G443" s="84" t="b">
        <v>0</v>
      </c>
    </row>
    <row r="444" spans="1:7" ht="15">
      <c r="A444" s="84" t="s">
        <v>1560</v>
      </c>
      <c r="B444" s="84">
        <v>14</v>
      </c>
      <c r="C444" s="122">
        <v>0.006136152185275737</v>
      </c>
      <c r="D444" s="84" t="s">
        <v>1231</v>
      </c>
      <c r="E444" s="84" t="b">
        <v>0</v>
      </c>
      <c r="F444" s="84" t="b">
        <v>0</v>
      </c>
      <c r="G444" s="84" t="b">
        <v>0</v>
      </c>
    </row>
    <row r="445" spans="1:7" ht="15">
      <c r="A445" s="84" t="s">
        <v>1561</v>
      </c>
      <c r="B445" s="84">
        <v>13</v>
      </c>
      <c r="C445" s="122">
        <v>0.005074428167957933</v>
      </c>
      <c r="D445" s="84" t="s">
        <v>1231</v>
      </c>
      <c r="E445" s="84" t="b">
        <v>0</v>
      </c>
      <c r="F445" s="84" t="b">
        <v>0</v>
      </c>
      <c r="G445" s="84" t="b">
        <v>0</v>
      </c>
    </row>
    <row r="446" spans="1:7" ht="15">
      <c r="A446" s="84" t="s">
        <v>1558</v>
      </c>
      <c r="B446" s="84">
        <v>12</v>
      </c>
      <c r="C446" s="122">
        <v>0.00485965373288182</v>
      </c>
      <c r="D446" s="84" t="s">
        <v>1231</v>
      </c>
      <c r="E446" s="84" t="b">
        <v>0</v>
      </c>
      <c r="F446" s="84" t="b">
        <v>0</v>
      </c>
      <c r="G446" s="84" t="b">
        <v>0</v>
      </c>
    </row>
    <row r="447" spans="1:7" ht="15">
      <c r="A447" s="84" t="s">
        <v>1562</v>
      </c>
      <c r="B447" s="84">
        <v>12</v>
      </c>
      <c r="C447" s="122">
        <v>0.00638000724633627</v>
      </c>
      <c r="D447" s="84" t="s">
        <v>1231</v>
      </c>
      <c r="E447" s="84" t="b">
        <v>0</v>
      </c>
      <c r="F447" s="84" t="b">
        <v>0</v>
      </c>
      <c r="G447" s="84" t="b">
        <v>0</v>
      </c>
    </row>
    <row r="448" spans="1:7" ht="15">
      <c r="A448" s="84" t="s">
        <v>1331</v>
      </c>
      <c r="B448" s="84">
        <v>11</v>
      </c>
      <c r="C448" s="122">
        <v>0.005033102665365278</v>
      </c>
      <c r="D448" s="84" t="s">
        <v>1231</v>
      </c>
      <c r="E448" s="84" t="b">
        <v>0</v>
      </c>
      <c r="F448" s="84" t="b">
        <v>0</v>
      </c>
      <c r="G448" s="84" t="b">
        <v>0</v>
      </c>
    </row>
    <row r="449" spans="1:7" ht="15">
      <c r="A449" s="84" t="s">
        <v>1563</v>
      </c>
      <c r="B449" s="84">
        <v>10</v>
      </c>
      <c r="C449" s="122">
        <v>0.004382965846625527</v>
      </c>
      <c r="D449" s="84" t="s">
        <v>1231</v>
      </c>
      <c r="E449" s="84" t="b">
        <v>0</v>
      </c>
      <c r="F449" s="84" t="b">
        <v>0</v>
      </c>
      <c r="G449" s="84" t="b">
        <v>0</v>
      </c>
    </row>
    <row r="450" spans="1:7" ht="15">
      <c r="A450" s="84" t="s">
        <v>1559</v>
      </c>
      <c r="B450" s="84">
        <v>9</v>
      </c>
      <c r="C450" s="122">
        <v>0.004117993089844319</v>
      </c>
      <c r="D450" s="84" t="s">
        <v>1231</v>
      </c>
      <c r="E450" s="84" t="b">
        <v>0</v>
      </c>
      <c r="F450" s="84" t="b">
        <v>0</v>
      </c>
      <c r="G450" s="84" t="b">
        <v>0</v>
      </c>
    </row>
    <row r="451" spans="1:7" ht="15">
      <c r="A451" s="84" t="s">
        <v>1570</v>
      </c>
      <c r="B451" s="84">
        <v>9</v>
      </c>
      <c r="C451" s="122">
        <v>0.004311752644569248</v>
      </c>
      <c r="D451" s="84" t="s">
        <v>1231</v>
      </c>
      <c r="E451" s="84" t="b">
        <v>0</v>
      </c>
      <c r="F451" s="84" t="b">
        <v>0</v>
      </c>
      <c r="G451" s="84" t="b">
        <v>0</v>
      </c>
    </row>
    <row r="452" spans="1:7" ht="15">
      <c r="A452" s="84" t="s">
        <v>1567</v>
      </c>
      <c r="B452" s="84">
        <v>9</v>
      </c>
      <c r="C452" s="122">
        <v>0.004117993089844319</v>
      </c>
      <c r="D452" s="84" t="s">
        <v>1231</v>
      </c>
      <c r="E452" s="84" t="b">
        <v>0</v>
      </c>
      <c r="F452" s="84" t="b">
        <v>0</v>
      </c>
      <c r="G452" s="84" t="b">
        <v>0</v>
      </c>
    </row>
    <row r="453" spans="1:7" ht="15">
      <c r="A453" s="84" t="s">
        <v>1564</v>
      </c>
      <c r="B453" s="84">
        <v>8</v>
      </c>
      <c r="C453" s="122">
        <v>0.004253338164224179</v>
      </c>
      <c r="D453" s="84" t="s">
        <v>1231</v>
      </c>
      <c r="E453" s="84" t="b">
        <v>0</v>
      </c>
      <c r="F453" s="84" t="b">
        <v>0</v>
      </c>
      <c r="G453" s="84" t="b">
        <v>0</v>
      </c>
    </row>
    <row r="454" spans="1:7" ht="15">
      <c r="A454" s="84" t="s">
        <v>1579</v>
      </c>
      <c r="B454" s="84">
        <v>8</v>
      </c>
      <c r="C454" s="122">
        <v>0.0038326690173948867</v>
      </c>
      <c r="D454" s="84" t="s">
        <v>1231</v>
      </c>
      <c r="E454" s="84" t="b">
        <v>0</v>
      </c>
      <c r="F454" s="84" t="b">
        <v>0</v>
      </c>
      <c r="G454" s="84" t="b">
        <v>0</v>
      </c>
    </row>
    <row r="455" spans="1:7" ht="15">
      <c r="A455" s="84" t="s">
        <v>1577</v>
      </c>
      <c r="B455" s="84">
        <v>8</v>
      </c>
      <c r="C455" s="122">
        <v>0.004027928098127839</v>
      </c>
      <c r="D455" s="84" t="s">
        <v>1231</v>
      </c>
      <c r="E455" s="84" t="b">
        <v>0</v>
      </c>
      <c r="F455" s="84" t="b">
        <v>0</v>
      </c>
      <c r="G455" s="84" t="b">
        <v>0</v>
      </c>
    </row>
    <row r="456" spans="1:7" ht="15">
      <c r="A456" s="84" t="s">
        <v>1565</v>
      </c>
      <c r="B456" s="84">
        <v>8</v>
      </c>
      <c r="C456" s="122">
        <v>0.0038326690173948867</v>
      </c>
      <c r="D456" s="84" t="s">
        <v>1231</v>
      </c>
      <c r="E456" s="84" t="b">
        <v>0</v>
      </c>
      <c r="F456" s="84" t="b">
        <v>0</v>
      </c>
      <c r="G456" s="84" t="b">
        <v>0</v>
      </c>
    </row>
    <row r="457" spans="1:7" ht="15">
      <c r="A457" s="84" t="s">
        <v>1574</v>
      </c>
      <c r="B457" s="84">
        <v>8</v>
      </c>
      <c r="C457" s="122">
        <v>0.004253338164224179</v>
      </c>
      <c r="D457" s="84" t="s">
        <v>1231</v>
      </c>
      <c r="E457" s="84" t="b">
        <v>0</v>
      </c>
      <c r="F457" s="84" t="b">
        <v>0</v>
      </c>
      <c r="G457" s="84" t="b">
        <v>0</v>
      </c>
    </row>
    <row r="458" spans="1:7" ht="15">
      <c r="A458" s="84" t="s">
        <v>1576</v>
      </c>
      <c r="B458" s="84">
        <v>8</v>
      </c>
      <c r="C458" s="122">
        <v>0.0038326690173948867</v>
      </c>
      <c r="D458" s="84" t="s">
        <v>1231</v>
      </c>
      <c r="E458" s="84" t="b">
        <v>0</v>
      </c>
      <c r="F458" s="84" t="b">
        <v>0</v>
      </c>
      <c r="G458" s="84" t="b">
        <v>0</v>
      </c>
    </row>
    <row r="459" spans="1:7" ht="15">
      <c r="A459" s="84" t="s">
        <v>1575</v>
      </c>
      <c r="B459" s="84">
        <v>7</v>
      </c>
      <c r="C459" s="122">
        <v>0.003721670893696157</v>
      </c>
      <c r="D459" s="84" t="s">
        <v>1231</v>
      </c>
      <c r="E459" s="84" t="b">
        <v>0</v>
      </c>
      <c r="F459" s="84" t="b">
        <v>0</v>
      </c>
      <c r="G459" s="84" t="b">
        <v>0</v>
      </c>
    </row>
    <row r="460" spans="1:7" ht="15">
      <c r="A460" s="84" t="s">
        <v>1566</v>
      </c>
      <c r="B460" s="84">
        <v>7</v>
      </c>
      <c r="C460" s="122">
        <v>0.003721670893696157</v>
      </c>
      <c r="D460" s="84" t="s">
        <v>1231</v>
      </c>
      <c r="E460" s="84" t="b">
        <v>0</v>
      </c>
      <c r="F460" s="84" t="b">
        <v>0</v>
      </c>
      <c r="G460" s="84" t="b">
        <v>0</v>
      </c>
    </row>
    <row r="461" spans="1:7" ht="15">
      <c r="A461" s="84" t="s">
        <v>1594</v>
      </c>
      <c r="B461" s="84">
        <v>7</v>
      </c>
      <c r="C461" s="122">
        <v>0.003721670893696157</v>
      </c>
      <c r="D461" s="84" t="s">
        <v>1231</v>
      </c>
      <c r="E461" s="84" t="b">
        <v>0</v>
      </c>
      <c r="F461" s="84" t="b">
        <v>0</v>
      </c>
      <c r="G461" s="84" t="b">
        <v>0</v>
      </c>
    </row>
    <row r="462" spans="1:7" ht="15">
      <c r="A462" s="84" t="s">
        <v>1593</v>
      </c>
      <c r="B462" s="84">
        <v>7</v>
      </c>
      <c r="C462" s="122">
        <v>0.0039549489754862974</v>
      </c>
      <c r="D462" s="84" t="s">
        <v>1231</v>
      </c>
      <c r="E462" s="84" t="b">
        <v>0</v>
      </c>
      <c r="F462" s="84" t="b">
        <v>0</v>
      </c>
      <c r="G462" s="84" t="b">
        <v>0</v>
      </c>
    </row>
    <row r="463" spans="1:7" ht="15">
      <c r="A463" s="84" t="s">
        <v>1586</v>
      </c>
      <c r="B463" s="84">
        <v>7</v>
      </c>
      <c r="C463" s="122">
        <v>0.0039549489754862974</v>
      </c>
      <c r="D463" s="84" t="s">
        <v>1231</v>
      </c>
      <c r="E463" s="84" t="b">
        <v>0</v>
      </c>
      <c r="F463" s="84" t="b">
        <v>0</v>
      </c>
      <c r="G463" s="84" t="b">
        <v>0</v>
      </c>
    </row>
    <row r="464" spans="1:7" ht="15">
      <c r="A464" s="84" t="s">
        <v>1589</v>
      </c>
      <c r="B464" s="84">
        <v>7</v>
      </c>
      <c r="C464" s="122">
        <v>0.0035244370858618593</v>
      </c>
      <c r="D464" s="84" t="s">
        <v>1231</v>
      </c>
      <c r="E464" s="84" t="b">
        <v>0</v>
      </c>
      <c r="F464" s="84" t="b">
        <v>0</v>
      </c>
      <c r="G464" s="84" t="b">
        <v>0</v>
      </c>
    </row>
    <row r="465" spans="1:7" ht="15">
      <c r="A465" s="84" t="s">
        <v>1583</v>
      </c>
      <c r="B465" s="84">
        <v>7</v>
      </c>
      <c r="C465" s="122">
        <v>0.0039549489754862974</v>
      </c>
      <c r="D465" s="84" t="s">
        <v>1231</v>
      </c>
      <c r="E465" s="84" t="b">
        <v>0</v>
      </c>
      <c r="F465" s="84" t="b">
        <v>0</v>
      </c>
      <c r="G465" s="84" t="b">
        <v>0</v>
      </c>
    </row>
    <row r="466" spans="1:7" ht="15">
      <c r="A466" s="84" t="s">
        <v>1596</v>
      </c>
      <c r="B466" s="84">
        <v>7</v>
      </c>
      <c r="C466" s="122">
        <v>0.004240458273068955</v>
      </c>
      <c r="D466" s="84" t="s">
        <v>1231</v>
      </c>
      <c r="E466" s="84" t="b">
        <v>0</v>
      </c>
      <c r="F466" s="84" t="b">
        <v>0</v>
      </c>
      <c r="G466" s="84" t="b">
        <v>0</v>
      </c>
    </row>
    <row r="467" spans="1:7" ht="15">
      <c r="A467" s="84" t="s">
        <v>1584</v>
      </c>
      <c r="B467" s="84">
        <v>7</v>
      </c>
      <c r="C467" s="122">
        <v>0.003721670893696157</v>
      </c>
      <c r="D467" s="84" t="s">
        <v>1231</v>
      </c>
      <c r="E467" s="84" t="b">
        <v>0</v>
      </c>
      <c r="F467" s="84" t="b">
        <v>0</v>
      </c>
      <c r="G467" s="84" t="b">
        <v>0</v>
      </c>
    </row>
    <row r="468" spans="1:7" ht="15">
      <c r="A468" s="84" t="s">
        <v>1585</v>
      </c>
      <c r="B468" s="84">
        <v>7</v>
      </c>
      <c r="C468" s="122">
        <v>0.0035244370858618593</v>
      </c>
      <c r="D468" s="84" t="s">
        <v>1231</v>
      </c>
      <c r="E468" s="84" t="b">
        <v>0</v>
      </c>
      <c r="F468" s="84" t="b">
        <v>0</v>
      </c>
      <c r="G468" s="84" t="b">
        <v>0</v>
      </c>
    </row>
    <row r="469" spans="1:7" ht="15">
      <c r="A469" s="84" t="s">
        <v>1592</v>
      </c>
      <c r="B469" s="84">
        <v>6</v>
      </c>
      <c r="C469" s="122">
        <v>0.0036346785197733907</v>
      </c>
      <c r="D469" s="84" t="s">
        <v>1231</v>
      </c>
      <c r="E469" s="84" t="b">
        <v>0</v>
      </c>
      <c r="F469" s="84" t="b">
        <v>0</v>
      </c>
      <c r="G469" s="84" t="b">
        <v>0</v>
      </c>
    </row>
    <row r="470" spans="1:7" ht="15">
      <c r="A470" s="84" t="s">
        <v>545</v>
      </c>
      <c r="B470" s="84">
        <v>6</v>
      </c>
      <c r="C470" s="122">
        <v>0.0036346785197733907</v>
      </c>
      <c r="D470" s="84" t="s">
        <v>1231</v>
      </c>
      <c r="E470" s="84" t="b">
        <v>0</v>
      </c>
      <c r="F470" s="84" t="b">
        <v>0</v>
      </c>
      <c r="G470" s="84" t="b">
        <v>0</v>
      </c>
    </row>
    <row r="471" spans="1:7" ht="15">
      <c r="A471" s="84" t="s">
        <v>543</v>
      </c>
      <c r="B471" s="84">
        <v>6</v>
      </c>
      <c r="C471" s="122">
        <v>0.003190003623168135</v>
      </c>
      <c r="D471" s="84" t="s">
        <v>1231</v>
      </c>
      <c r="E471" s="84" t="b">
        <v>0</v>
      </c>
      <c r="F471" s="84" t="b">
        <v>0</v>
      </c>
      <c r="G471" s="84" t="b">
        <v>0</v>
      </c>
    </row>
    <row r="472" spans="1:7" ht="15">
      <c r="A472" s="84" t="s">
        <v>1615</v>
      </c>
      <c r="B472" s="84">
        <v>6</v>
      </c>
      <c r="C472" s="122">
        <v>0.003389956264702541</v>
      </c>
      <c r="D472" s="84" t="s">
        <v>1231</v>
      </c>
      <c r="E472" s="84" t="b">
        <v>0</v>
      </c>
      <c r="F472" s="84" t="b">
        <v>0</v>
      </c>
      <c r="G472" s="84" t="b">
        <v>0</v>
      </c>
    </row>
    <row r="473" spans="1:7" ht="15">
      <c r="A473" s="84" t="s">
        <v>1597</v>
      </c>
      <c r="B473" s="84">
        <v>6</v>
      </c>
      <c r="C473" s="122">
        <v>0.0036346785197733907</v>
      </c>
      <c r="D473" s="84" t="s">
        <v>1231</v>
      </c>
      <c r="E473" s="84" t="b">
        <v>0</v>
      </c>
      <c r="F473" s="84" t="b">
        <v>0</v>
      </c>
      <c r="G473" s="84" t="b">
        <v>0</v>
      </c>
    </row>
    <row r="474" spans="1:7" ht="15">
      <c r="A474" s="84" t="s">
        <v>1598</v>
      </c>
      <c r="B474" s="84">
        <v>6</v>
      </c>
      <c r="C474" s="122">
        <v>0.003389956264702541</v>
      </c>
      <c r="D474" s="84" t="s">
        <v>1231</v>
      </c>
      <c r="E474" s="84" t="b">
        <v>0</v>
      </c>
      <c r="F474" s="84" t="b">
        <v>0</v>
      </c>
      <c r="G474" s="84" t="b">
        <v>0</v>
      </c>
    </row>
    <row r="475" spans="1:7" ht="15">
      <c r="A475" s="84" t="s">
        <v>564</v>
      </c>
      <c r="B475" s="84">
        <v>6</v>
      </c>
      <c r="C475" s="122">
        <v>0.003389956264702541</v>
      </c>
      <c r="D475" s="84" t="s">
        <v>1231</v>
      </c>
      <c r="E475" s="84" t="b">
        <v>0</v>
      </c>
      <c r="F475" s="84" t="b">
        <v>0</v>
      </c>
      <c r="G475" s="84" t="b">
        <v>0</v>
      </c>
    </row>
    <row r="476" spans="1:7" ht="15">
      <c r="A476" s="84" t="s">
        <v>1580</v>
      </c>
      <c r="B476" s="84">
        <v>6</v>
      </c>
      <c r="C476" s="122">
        <v>0.003389956264702541</v>
      </c>
      <c r="D476" s="84" t="s">
        <v>1231</v>
      </c>
      <c r="E476" s="84" t="b">
        <v>0</v>
      </c>
      <c r="F476" s="84" t="b">
        <v>0</v>
      </c>
      <c r="G476" s="84" t="b">
        <v>0</v>
      </c>
    </row>
    <row r="477" spans="1:7" ht="15">
      <c r="A477" s="84" t="s">
        <v>1573</v>
      </c>
      <c r="B477" s="84">
        <v>6</v>
      </c>
      <c r="C477" s="122">
        <v>0.0036346785197733907</v>
      </c>
      <c r="D477" s="84" t="s">
        <v>1231</v>
      </c>
      <c r="E477" s="84" t="b">
        <v>0</v>
      </c>
      <c r="F477" s="84" t="b">
        <v>0</v>
      </c>
      <c r="G477" s="84" t="b">
        <v>0</v>
      </c>
    </row>
    <row r="478" spans="1:7" ht="15">
      <c r="A478" s="84" t="s">
        <v>1599</v>
      </c>
      <c r="B478" s="84">
        <v>6</v>
      </c>
      <c r="C478" s="122">
        <v>0.003190003623168135</v>
      </c>
      <c r="D478" s="84" t="s">
        <v>1231</v>
      </c>
      <c r="E478" s="84" t="b">
        <v>0</v>
      </c>
      <c r="F478" s="84" t="b">
        <v>0</v>
      </c>
      <c r="G478" s="84" t="b">
        <v>0</v>
      </c>
    </row>
    <row r="479" spans="1:7" ht="15">
      <c r="A479" s="84" t="s">
        <v>1571</v>
      </c>
      <c r="B479" s="84">
        <v>6</v>
      </c>
      <c r="C479" s="122">
        <v>0.003190003623168135</v>
      </c>
      <c r="D479" s="84" t="s">
        <v>1231</v>
      </c>
      <c r="E479" s="84" t="b">
        <v>0</v>
      </c>
      <c r="F479" s="84" t="b">
        <v>0</v>
      </c>
      <c r="G479" s="84" t="b">
        <v>0</v>
      </c>
    </row>
    <row r="480" spans="1:7" ht="15">
      <c r="A480" s="84" t="s">
        <v>1605</v>
      </c>
      <c r="B480" s="84">
        <v>6</v>
      </c>
      <c r="C480" s="122">
        <v>0.003190003623168135</v>
      </c>
      <c r="D480" s="84" t="s">
        <v>1231</v>
      </c>
      <c r="E480" s="84" t="b">
        <v>0</v>
      </c>
      <c r="F480" s="84" t="b">
        <v>0</v>
      </c>
      <c r="G480" s="84" t="b">
        <v>0</v>
      </c>
    </row>
    <row r="481" spans="1:7" ht="15">
      <c r="A481" s="84" t="s">
        <v>1590</v>
      </c>
      <c r="B481" s="84">
        <v>6</v>
      </c>
      <c r="C481" s="122">
        <v>0.003190003623168135</v>
      </c>
      <c r="D481" s="84" t="s">
        <v>1231</v>
      </c>
      <c r="E481" s="84" t="b">
        <v>0</v>
      </c>
      <c r="F481" s="84" t="b">
        <v>0</v>
      </c>
      <c r="G481" s="84" t="b">
        <v>0</v>
      </c>
    </row>
    <row r="482" spans="1:7" ht="15">
      <c r="A482" s="84" t="s">
        <v>1608</v>
      </c>
      <c r="B482" s="84">
        <v>6</v>
      </c>
      <c r="C482" s="122">
        <v>0.003389956264702541</v>
      </c>
      <c r="D482" s="84" t="s">
        <v>1231</v>
      </c>
      <c r="E482" s="84" t="b">
        <v>0</v>
      </c>
      <c r="F482" s="84" t="b">
        <v>0</v>
      </c>
      <c r="G482" s="84" t="b">
        <v>0</v>
      </c>
    </row>
    <row r="483" spans="1:7" ht="15">
      <c r="A483" s="84" t="s">
        <v>1602</v>
      </c>
      <c r="B483" s="84">
        <v>6</v>
      </c>
      <c r="C483" s="122">
        <v>0.0036346785197733907</v>
      </c>
      <c r="D483" s="84" t="s">
        <v>1231</v>
      </c>
      <c r="E483" s="84" t="b">
        <v>0</v>
      </c>
      <c r="F483" s="84" t="b">
        <v>0</v>
      </c>
      <c r="G483" s="84" t="b">
        <v>0</v>
      </c>
    </row>
    <row r="484" spans="1:7" ht="15">
      <c r="A484" s="84" t="s">
        <v>1601</v>
      </c>
      <c r="B484" s="84">
        <v>6</v>
      </c>
      <c r="C484" s="122">
        <v>0.003190003623168135</v>
      </c>
      <c r="D484" s="84" t="s">
        <v>1231</v>
      </c>
      <c r="E484" s="84" t="b">
        <v>0</v>
      </c>
      <c r="F484" s="84" t="b">
        <v>0</v>
      </c>
      <c r="G484" s="84" t="b">
        <v>0</v>
      </c>
    </row>
    <row r="485" spans="1:7" ht="15">
      <c r="A485" s="84" t="s">
        <v>1613</v>
      </c>
      <c r="B485" s="84">
        <v>6</v>
      </c>
      <c r="C485" s="122">
        <v>0.0036346785197733907</v>
      </c>
      <c r="D485" s="84" t="s">
        <v>1231</v>
      </c>
      <c r="E485" s="84" t="b">
        <v>0</v>
      </c>
      <c r="F485" s="84" t="b">
        <v>0</v>
      </c>
      <c r="G485" s="84" t="b">
        <v>0</v>
      </c>
    </row>
    <row r="486" spans="1:7" ht="15">
      <c r="A486" s="84" t="s">
        <v>1612</v>
      </c>
      <c r="B486" s="84">
        <v>6</v>
      </c>
      <c r="C486" s="122">
        <v>0.003190003623168135</v>
      </c>
      <c r="D486" s="84" t="s">
        <v>1231</v>
      </c>
      <c r="E486" s="84" t="b">
        <v>0</v>
      </c>
      <c r="F486" s="84" t="b">
        <v>0</v>
      </c>
      <c r="G486" s="84" t="b">
        <v>0</v>
      </c>
    </row>
    <row r="487" spans="1:7" ht="15">
      <c r="A487" s="84" t="s">
        <v>1617</v>
      </c>
      <c r="B487" s="84">
        <v>6</v>
      </c>
      <c r="C487" s="122">
        <v>0.00395018037989536</v>
      </c>
      <c r="D487" s="84" t="s">
        <v>1231</v>
      </c>
      <c r="E487" s="84" t="b">
        <v>0</v>
      </c>
      <c r="F487" s="84" t="b">
        <v>0</v>
      </c>
      <c r="G487" s="84" t="b">
        <v>0</v>
      </c>
    </row>
    <row r="488" spans="1:7" ht="15">
      <c r="A488" s="84" t="s">
        <v>1603</v>
      </c>
      <c r="B488" s="84">
        <v>6</v>
      </c>
      <c r="C488" s="122">
        <v>0.003190003623168135</v>
      </c>
      <c r="D488" s="84" t="s">
        <v>1231</v>
      </c>
      <c r="E488" s="84" t="b">
        <v>0</v>
      </c>
      <c r="F488" s="84" t="b">
        <v>0</v>
      </c>
      <c r="G488" s="84" t="b">
        <v>0</v>
      </c>
    </row>
    <row r="489" spans="1:7" ht="15">
      <c r="A489" s="84" t="s">
        <v>1609</v>
      </c>
      <c r="B489" s="84">
        <v>6</v>
      </c>
      <c r="C489" s="122">
        <v>0.00395018037989536</v>
      </c>
      <c r="D489" s="84" t="s">
        <v>1231</v>
      </c>
      <c r="E489" s="84" t="b">
        <v>0</v>
      </c>
      <c r="F489" s="84" t="b">
        <v>0</v>
      </c>
      <c r="G489" s="84" t="b">
        <v>0</v>
      </c>
    </row>
    <row r="490" spans="1:7" ht="15">
      <c r="A490" s="84" t="s">
        <v>1604</v>
      </c>
      <c r="B490" s="84">
        <v>6</v>
      </c>
      <c r="C490" s="122">
        <v>0.003190003623168135</v>
      </c>
      <c r="D490" s="84" t="s">
        <v>1231</v>
      </c>
      <c r="E490" s="84" t="b">
        <v>0</v>
      </c>
      <c r="F490" s="84" t="b">
        <v>0</v>
      </c>
      <c r="G490" s="84" t="b">
        <v>0</v>
      </c>
    </row>
    <row r="491" spans="1:7" ht="15">
      <c r="A491" s="84" t="s">
        <v>1607</v>
      </c>
      <c r="B491" s="84">
        <v>6</v>
      </c>
      <c r="C491" s="122">
        <v>0.003190003623168135</v>
      </c>
      <c r="D491" s="84" t="s">
        <v>1231</v>
      </c>
      <c r="E491" s="84" t="b">
        <v>0</v>
      </c>
      <c r="F491" s="84" t="b">
        <v>0</v>
      </c>
      <c r="G491" s="84" t="b">
        <v>0</v>
      </c>
    </row>
    <row r="492" spans="1:7" ht="15">
      <c r="A492" s="84" t="s">
        <v>1581</v>
      </c>
      <c r="B492" s="84">
        <v>5</v>
      </c>
      <c r="C492" s="122">
        <v>0.003028898766477825</v>
      </c>
      <c r="D492" s="84" t="s">
        <v>1231</v>
      </c>
      <c r="E492" s="84" t="b">
        <v>0</v>
      </c>
      <c r="F492" s="84" t="b">
        <v>0</v>
      </c>
      <c r="G492" s="84" t="b">
        <v>0</v>
      </c>
    </row>
    <row r="493" spans="1:7" ht="15">
      <c r="A493" s="84" t="s">
        <v>1618</v>
      </c>
      <c r="B493" s="84">
        <v>5</v>
      </c>
      <c r="C493" s="122">
        <v>0.0032918169832461333</v>
      </c>
      <c r="D493" s="84" t="s">
        <v>1231</v>
      </c>
      <c r="E493" s="84" t="b">
        <v>0</v>
      </c>
      <c r="F493" s="84" t="b">
        <v>0</v>
      </c>
      <c r="G493" s="84" t="b">
        <v>0</v>
      </c>
    </row>
    <row r="494" spans="1:7" ht="15">
      <c r="A494" s="84" t="s">
        <v>1634</v>
      </c>
      <c r="B494" s="84">
        <v>5</v>
      </c>
      <c r="C494" s="122">
        <v>0.002824963553918784</v>
      </c>
      <c r="D494" s="84" t="s">
        <v>1231</v>
      </c>
      <c r="E494" s="84" t="b">
        <v>0</v>
      </c>
      <c r="F494" s="84" t="b">
        <v>0</v>
      </c>
      <c r="G494" s="84" t="b">
        <v>0</v>
      </c>
    </row>
    <row r="495" spans="1:7" ht="15">
      <c r="A495" s="84" t="s">
        <v>1628</v>
      </c>
      <c r="B495" s="84">
        <v>5</v>
      </c>
      <c r="C495" s="122">
        <v>0.002824963553918784</v>
      </c>
      <c r="D495" s="84" t="s">
        <v>1231</v>
      </c>
      <c r="E495" s="84" t="b">
        <v>0</v>
      </c>
      <c r="F495" s="84" t="b">
        <v>0</v>
      </c>
      <c r="G495" s="84" t="b">
        <v>0</v>
      </c>
    </row>
    <row r="496" spans="1:7" ht="15">
      <c r="A496" s="84" t="s">
        <v>1623</v>
      </c>
      <c r="B496" s="84">
        <v>5</v>
      </c>
      <c r="C496" s="122">
        <v>0.003028898766477825</v>
      </c>
      <c r="D496" s="84" t="s">
        <v>1231</v>
      </c>
      <c r="E496" s="84" t="b">
        <v>0</v>
      </c>
      <c r="F496" s="84" t="b">
        <v>0</v>
      </c>
      <c r="G496" s="84" t="b">
        <v>0</v>
      </c>
    </row>
    <row r="497" spans="1:7" ht="15">
      <c r="A497" s="84" t="s">
        <v>1631</v>
      </c>
      <c r="B497" s="84">
        <v>5</v>
      </c>
      <c r="C497" s="122">
        <v>0.0032918169832461333</v>
      </c>
      <c r="D497" s="84" t="s">
        <v>1231</v>
      </c>
      <c r="E497" s="84" t="b">
        <v>0</v>
      </c>
      <c r="F497" s="84" t="b">
        <v>0</v>
      </c>
      <c r="G497" s="84" t="b">
        <v>0</v>
      </c>
    </row>
    <row r="498" spans="1:7" ht="15">
      <c r="A498" s="84" t="s">
        <v>1624</v>
      </c>
      <c r="B498" s="84">
        <v>5</v>
      </c>
      <c r="C498" s="122">
        <v>0.003028898766477825</v>
      </c>
      <c r="D498" s="84" t="s">
        <v>1231</v>
      </c>
      <c r="E498" s="84" t="b">
        <v>0</v>
      </c>
      <c r="F498" s="84" t="b">
        <v>0</v>
      </c>
      <c r="G498" s="84" t="b">
        <v>0</v>
      </c>
    </row>
    <row r="499" spans="1:7" ht="15">
      <c r="A499" s="84" t="s">
        <v>1587</v>
      </c>
      <c r="B499" s="84">
        <v>5</v>
      </c>
      <c r="C499" s="122">
        <v>0.002824963553918784</v>
      </c>
      <c r="D499" s="84" t="s">
        <v>1231</v>
      </c>
      <c r="E499" s="84" t="b">
        <v>0</v>
      </c>
      <c r="F499" s="84" t="b">
        <v>0</v>
      </c>
      <c r="G499" s="84" t="b">
        <v>0</v>
      </c>
    </row>
    <row r="500" spans="1:7" ht="15">
      <c r="A500" s="84" t="s">
        <v>1629</v>
      </c>
      <c r="B500" s="84">
        <v>5</v>
      </c>
      <c r="C500" s="122">
        <v>0.002824963553918784</v>
      </c>
      <c r="D500" s="84" t="s">
        <v>1231</v>
      </c>
      <c r="E500" s="84" t="b">
        <v>0</v>
      </c>
      <c r="F500" s="84" t="b">
        <v>0</v>
      </c>
      <c r="G500" s="84" t="b">
        <v>0</v>
      </c>
    </row>
    <row r="501" spans="1:7" ht="15">
      <c r="A501" s="84" t="s">
        <v>1626</v>
      </c>
      <c r="B501" s="84">
        <v>5</v>
      </c>
      <c r="C501" s="122">
        <v>0.0032918169832461333</v>
      </c>
      <c r="D501" s="84" t="s">
        <v>1231</v>
      </c>
      <c r="E501" s="84" t="b">
        <v>0</v>
      </c>
      <c r="F501" s="84" t="b">
        <v>0</v>
      </c>
      <c r="G501" s="84" t="b">
        <v>0</v>
      </c>
    </row>
    <row r="502" spans="1:7" ht="15">
      <c r="A502" s="84" t="s">
        <v>1627</v>
      </c>
      <c r="B502" s="84">
        <v>5</v>
      </c>
      <c r="C502" s="122">
        <v>0.0032918169832461333</v>
      </c>
      <c r="D502" s="84" t="s">
        <v>1231</v>
      </c>
      <c r="E502" s="84" t="b">
        <v>0</v>
      </c>
      <c r="F502" s="84" t="b">
        <v>0</v>
      </c>
      <c r="G502" s="84" t="b">
        <v>0</v>
      </c>
    </row>
    <row r="503" spans="1:7" ht="15">
      <c r="A503" s="84" t="s">
        <v>1611</v>
      </c>
      <c r="B503" s="84">
        <v>5</v>
      </c>
      <c r="C503" s="122">
        <v>0.003028898766477825</v>
      </c>
      <c r="D503" s="84" t="s">
        <v>1231</v>
      </c>
      <c r="E503" s="84" t="b">
        <v>0</v>
      </c>
      <c r="F503" s="84" t="b">
        <v>0</v>
      </c>
      <c r="G503" s="84" t="b">
        <v>0</v>
      </c>
    </row>
    <row r="504" spans="1:7" ht="15">
      <c r="A504" s="84" t="s">
        <v>1625</v>
      </c>
      <c r="B504" s="84">
        <v>5</v>
      </c>
      <c r="C504" s="122">
        <v>0.003028898766477825</v>
      </c>
      <c r="D504" s="84" t="s">
        <v>1231</v>
      </c>
      <c r="E504" s="84" t="b">
        <v>0</v>
      </c>
      <c r="F504" s="84" t="b">
        <v>0</v>
      </c>
      <c r="G504" s="84" t="b">
        <v>0</v>
      </c>
    </row>
    <row r="505" spans="1:7" ht="15">
      <c r="A505" s="84" t="s">
        <v>1630</v>
      </c>
      <c r="B505" s="84">
        <v>5</v>
      </c>
      <c r="C505" s="122">
        <v>0.002824963553918784</v>
      </c>
      <c r="D505" s="84" t="s">
        <v>1231</v>
      </c>
      <c r="E505" s="84" t="b">
        <v>0</v>
      </c>
      <c r="F505" s="84" t="b">
        <v>0</v>
      </c>
      <c r="G505" s="84" t="b">
        <v>0</v>
      </c>
    </row>
    <row r="506" spans="1:7" ht="15">
      <c r="A506" s="84" t="s">
        <v>1633</v>
      </c>
      <c r="B506" s="84">
        <v>5</v>
      </c>
      <c r="C506" s="122">
        <v>0.0032918169832461333</v>
      </c>
      <c r="D506" s="84" t="s">
        <v>1231</v>
      </c>
      <c r="E506" s="84" t="b">
        <v>0</v>
      </c>
      <c r="F506" s="84" t="b">
        <v>0</v>
      </c>
      <c r="G506" s="84" t="b">
        <v>0</v>
      </c>
    </row>
    <row r="507" spans="1:7" ht="15">
      <c r="A507" s="84" t="s">
        <v>1637</v>
      </c>
      <c r="B507" s="84">
        <v>5</v>
      </c>
      <c r="C507" s="122">
        <v>0.0032918169832461333</v>
      </c>
      <c r="D507" s="84" t="s">
        <v>1231</v>
      </c>
      <c r="E507" s="84" t="b">
        <v>0</v>
      </c>
      <c r="F507" s="84" t="b">
        <v>0</v>
      </c>
      <c r="G507" s="84" t="b">
        <v>0</v>
      </c>
    </row>
    <row r="508" spans="1:7" ht="15">
      <c r="A508" s="84" t="s">
        <v>1635</v>
      </c>
      <c r="B508" s="84">
        <v>5</v>
      </c>
      <c r="C508" s="122">
        <v>0.002824963553918784</v>
      </c>
      <c r="D508" s="84" t="s">
        <v>1231</v>
      </c>
      <c r="E508" s="84" t="b">
        <v>0</v>
      </c>
      <c r="F508" s="84" t="b">
        <v>0</v>
      </c>
      <c r="G508" s="84" t="b">
        <v>0</v>
      </c>
    </row>
    <row r="509" spans="1:7" ht="15">
      <c r="A509" s="84" t="s">
        <v>1569</v>
      </c>
      <c r="B509" s="84">
        <v>4</v>
      </c>
      <c r="C509" s="122">
        <v>0.0026334535865969065</v>
      </c>
      <c r="D509" s="84" t="s">
        <v>1231</v>
      </c>
      <c r="E509" s="84" t="b">
        <v>0</v>
      </c>
      <c r="F509" s="84" t="b">
        <v>0</v>
      </c>
      <c r="G509" s="84" t="b">
        <v>0</v>
      </c>
    </row>
    <row r="510" spans="1:7" ht="15">
      <c r="A510" s="84" t="s">
        <v>1641</v>
      </c>
      <c r="B510" s="84">
        <v>4</v>
      </c>
      <c r="C510" s="122">
        <v>0.002929903517667077</v>
      </c>
      <c r="D510" s="84" t="s">
        <v>1231</v>
      </c>
      <c r="E510" s="84" t="b">
        <v>0</v>
      </c>
      <c r="F510" s="84" t="b">
        <v>0</v>
      </c>
      <c r="G510" s="84" t="b">
        <v>0</v>
      </c>
    </row>
    <row r="511" spans="1:7" ht="15">
      <c r="A511" s="84" t="s">
        <v>1678</v>
      </c>
      <c r="B511" s="84">
        <v>4</v>
      </c>
      <c r="C511" s="122">
        <v>0.003436688022151894</v>
      </c>
      <c r="D511" s="84" t="s">
        <v>1231</v>
      </c>
      <c r="E511" s="84" t="b">
        <v>0</v>
      </c>
      <c r="F511" s="84" t="b">
        <v>0</v>
      </c>
      <c r="G511" s="84" t="b">
        <v>0</v>
      </c>
    </row>
    <row r="512" spans="1:7" ht="15">
      <c r="A512" s="84" t="s">
        <v>1663</v>
      </c>
      <c r="B512" s="84">
        <v>4</v>
      </c>
      <c r="C512" s="122">
        <v>0.002929903517667077</v>
      </c>
      <c r="D512" s="84" t="s">
        <v>1231</v>
      </c>
      <c r="E512" s="84" t="b">
        <v>0</v>
      </c>
      <c r="F512" s="84" t="b">
        <v>0</v>
      </c>
      <c r="G512" s="84" t="b">
        <v>0</v>
      </c>
    </row>
    <row r="513" spans="1:7" ht="15">
      <c r="A513" s="84" t="s">
        <v>560</v>
      </c>
      <c r="B513" s="84">
        <v>4</v>
      </c>
      <c r="C513" s="122">
        <v>0.0026334535865969065</v>
      </c>
      <c r="D513" s="84" t="s">
        <v>1231</v>
      </c>
      <c r="E513" s="84" t="b">
        <v>0</v>
      </c>
      <c r="F513" s="84" t="b">
        <v>0</v>
      </c>
      <c r="G513" s="84" t="b">
        <v>0</v>
      </c>
    </row>
    <row r="514" spans="1:7" ht="15">
      <c r="A514" s="84" t="s">
        <v>1588</v>
      </c>
      <c r="B514" s="84">
        <v>4</v>
      </c>
      <c r="C514" s="122">
        <v>0.00242311901318226</v>
      </c>
      <c r="D514" s="84" t="s">
        <v>1231</v>
      </c>
      <c r="E514" s="84" t="b">
        <v>0</v>
      </c>
      <c r="F514" s="84" t="b">
        <v>0</v>
      </c>
      <c r="G514" s="84" t="b">
        <v>0</v>
      </c>
    </row>
    <row r="515" spans="1:7" ht="15">
      <c r="A515" s="84" t="s">
        <v>1673</v>
      </c>
      <c r="B515" s="84">
        <v>4</v>
      </c>
      <c r="C515" s="122">
        <v>0.0026334535865969065</v>
      </c>
      <c r="D515" s="84" t="s">
        <v>1231</v>
      </c>
      <c r="E515" s="84" t="b">
        <v>0</v>
      </c>
      <c r="F515" s="84" t="b">
        <v>0</v>
      </c>
      <c r="G515" s="84" t="b">
        <v>0</v>
      </c>
    </row>
    <row r="516" spans="1:7" ht="15">
      <c r="A516" s="84" t="s">
        <v>1674</v>
      </c>
      <c r="B516" s="84">
        <v>4</v>
      </c>
      <c r="C516" s="122">
        <v>0.0026334535865969065</v>
      </c>
      <c r="D516" s="84" t="s">
        <v>1231</v>
      </c>
      <c r="E516" s="84" t="b">
        <v>0</v>
      </c>
      <c r="F516" s="84" t="b">
        <v>0</v>
      </c>
      <c r="G516" s="84" t="b">
        <v>0</v>
      </c>
    </row>
    <row r="517" spans="1:7" ht="15">
      <c r="A517" s="84" t="s">
        <v>1340</v>
      </c>
      <c r="B517" s="84">
        <v>4</v>
      </c>
      <c r="C517" s="122">
        <v>0.00242311901318226</v>
      </c>
      <c r="D517" s="84" t="s">
        <v>1231</v>
      </c>
      <c r="E517" s="84" t="b">
        <v>0</v>
      </c>
      <c r="F517" s="84" t="b">
        <v>0</v>
      </c>
      <c r="G517" s="84" t="b">
        <v>0</v>
      </c>
    </row>
    <row r="518" spans="1:7" ht="15">
      <c r="A518" s="84" t="s">
        <v>555</v>
      </c>
      <c r="B518" s="84">
        <v>4</v>
      </c>
      <c r="C518" s="122">
        <v>0.00242311901318226</v>
      </c>
      <c r="D518" s="84" t="s">
        <v>1231</v>
      </c>
      <c r="E518" s="84" t="b">
        <v>0</v>
      </c>
      <c r="F518" s="84" t="b">
        <v>0</v>
      </c>
      <c r="G518" s="84" t="b">
        <v>0</v>
      </c>
    </row>
    <row r="519" spans="1:7" ht="15">
      <c r="A519" s="84" t="s">
        <v>1325</v>
      </c>
      <c r="B519" s="84">
        <v>4</v>
      </c>
      <c r="C519" s="122">
        <v>0.0026334535865969065</v>
      </c>
      <c r="D519" s="84" t="s">
        <v>1231</v>
      </c>
      <c r="E519" s="84" t="b">
        <v>0</v>
      </c>
      <c r="F519" s="84" t="b">
        <v>0</v>
      </c>
      <c r="G519" s="84" t="b">
        <v>0</v>
      </c>
    </row>
    <row r="520" spans="1:7" ht="15">
      <c r="A520" s="84" t="s">
        <v>1667</v>
      </c>
      <c r="B520" s="84">
        <v>4</v>
      </c>
      <c r="C520" s="122">
        <v>0.0026334535865969065</v>
      </c>
      <c r="D520" s="84" t="s">
        <v>1231</v>
      </c>
      <c r="E520" s="84" t="b">
        <v>0</v>
      </c>
      <c r="F520" s="84" t="b">
        <v>0</v>
      </c>
      <c r="G520" s="84" t="b">
        <v>0</v>
      </c>
    </row>
    <row r="521" spans="1:7" ht="15">
      <c r="A521" s="84" t="s">
        <v>554</v>
      </c>
      <c r="B521" s="84">
        <v>4</v>
      </c>
      <c r="C521" s="122">
        <v>0.002929903517667077</v>
      </c>
      <c r="D521" s="84" t="s">
        <v>1231</v>
      </c>
      <c r="E521" s="84" t="b">
        <v>0</v>
      </c>
      <c r="F521" s="84" t="b">
        <v>0</v>
      </c>
      <c r="G521" s="84" t="b">
        <v>0</v>
      </c>
    </row>
    <row r="522" spans="1:7" ht="15">
      <c r="A522" s="84" t="s">
        <v>1349</v>
      </c>
      <c r="B522" s="84">
        <v>4</v>
      </c>
      <c r="C522" s="122">
        <v>0.00242311901318226</v>
      </c>
      <c r="D522" s="84" t="s">
        <v>1231</v>
      </c>
      <c r="E522" s="84" t="b">
        <v>0</v>
      </c>
      <c r="F522" s="84" t="b">
        <v>0</v>
      </c>
      <c r="G522" s="84" t="b">
        <v>0</v>
      </c>
    </row>
    <row r="523" spans="1:7" ht="15">
      <c r="A523" s="84" t="s">
        <v>1653</v>
      </c>
      <c r="B523" s="84">
        <v>4</v>
      </c>
      <c r="C523" s="122">
        <v>0.00242311901318226</v>
      </c>
      <c r="D523" s="84" t="s">
        <v>1231</v>
      </c>
      <c r="E523" s="84" t="b">
        <v>0</v>
      </c>
      <c r="F523" s="84" t="b">
        <v>0</v>
      </c>
      <c r="G523" s="84" t="b">
        <v>0</v>
      </c>
    </row>
    <row r="524" spans="1:7" ht="15">
      <c r="A524" s="84" t="s">
        <v>1345</v>
      </c>
      <c r="B524" s="84">
        <v>4</v>
      </c>
      <c r="C524" s="122">
        <v>0.00242311901318226</v>
      </c>
      <c r="D524" s="84" t="s">
        <v>1231</v>
      </c>
      <c r="E524" s="84" t="b">
        <v>0</v>
      </c>
      <c r="F524" s="84" t="b">
        <v>0</v>
      </c>
      <c r="G524" s="84" t="b">
        <v>0</v>
      </c>
    </row>
    <row r="525" spans="1:7" ht="15">
      <c r="A525" s="84" t="s">
        <v>1672</v>
      </c>
      <c r="B525" s="84">
        <v>4</v>
      </c>
      <c r="C525" s="122">
        <v>0.002929903517667077</v>
      </c>
      <c r="D525" s="84" t="s">
        <v>1231</v>
      </c>
      <c r="E525" s="84" t="b">
        <v>0</v>
      </c>
      <c r="F525" s="84" t="b">
        <v>0</v>
      </c>
      <c r="G525" s="84" t="b">
        <v>0</v>
      </c>
    </row>
    <row r="526" spans="1:7" ht="15">
      <c r="A526" s="84" t="s">
        <v>1647</v>
      </c>
      <c r="B526" s="84">
        <v>4</v>
      </c>
      <c r="C526" s="122">
        <v>0.00242311901318226</v>
      </c>
      <c r="D526" s="84" t="s">
        <v>1231</v>
      </c>
      <c r="E526" s="84" t="b">
        <v>0</v>
      </c>
      <c r="F526" s="84" t="b">
        <v>0</v>
      </c>
      <c r="G526" s="84" t="b">
        <v>0</v>
      </c>
    </row>
    <row r="527" spans="1:7" ht="15">
      <c r="A527" s="84" t="s">
        <v>1670</v>
      </c>
      <c r="B527" s="84">
        <v>4</v>
      </c>
      <c r="C527" s="122">
        <v>0.002929903517667077</v>
      </c>
      <c r="D527" s="84" t="s">
        <v>1231</v>
      </c>
      <c r="E527" s="84" t="b">
        <v>0</v>
      </c>
      <c r="F527" s="84" t="b">
        <v>0</v>
      </c>
      <c r="G527" s="84" t="b">
        <v>0</v>
      </c>
    </row>
    <row r="528" spans="1:7" ht="15">
      <c r="A528" s="84" t="s">
        <v>1671</v>
      </c>
      <c r="B528" s="84">
        <v>4</v>
      </c>
      <c r="C528" s="122">
        <v>0.002929903517667077</v>
      </c>
      <c r="D528" s="84" t="s">
        <v>1231</v>
      </c>
      <c r="E528" s="84" t="b">
        <v>0</v>
      </c>
      <c r="F528" s="84" t="b">
        <v>0</v>
      </c>
      <c r="G528" s="84" t="b">
        <v>0</v>
      </c>
    </row>
    <row r="529" spans="1:7" ht="15">
      <c r="A529" s="84" t="s">
        <v>1591</v>
      </c>
      <c r="B529" s="84">
        <v>4</v>
      </c>
      <c r="C529" s="122">
        <v>0.00242311901318226</v>
      </c>
      <c r="D529" s="84" t="s">
        <v>1231</v>
      </c>
      <c r="E529" s="84" t="b">
        <v>0</v>
      </c>
      <c r="F529" s="84" t="b">
        <v>0</v>
      </c>
      <c r="G529" s="84" t="b">
        <v>0</v>
      </c>
    </row>
    <row r="530" spans="1:7" ht="15">
      <c r="A530" s="84" t="s">
        <v>1666</v>
      </c>
      <c r="B530" s="84">
        <v>4</v>
      </c>
      <c r="C530" s="122">
        <v>0.00242311901318226</v>
      </c>
      <c r="D530" s="84" t="s">
        <v>1231</v>
      </c>
      <c r="E530" s="84" t="b">
        <v>0</v>
      </c>
      <c r="F530" s="84" t="b">
        <v>0</v>
      </c>
      <c r="G530" s="84" t="b">
        <v>0</v>
      </c>
    </row>
    <row r="531" spans="1:7" ht="15">
      <c r="A531" s="84" t="s">
        <v>1661</v>
      </c>
      <c r="B531" s="84">
        <v>4</v>
      </c>
      <c r="C531" s="122">
        <v>0.002929903517667077</v>
      </c>
      <c r="D531" s="84" t="s">
        <v>1231</v>
      </c>
      <c r="E531" s="84" t="b">
        <v>0</v>
      </c>
      <c r="F531" s="84" t="b">
        <v>0</v>
      </c>
      <c r="G531" s="84" t="b">
        <v>0</v>
      </c>
    </row>
    <row r="532" spans="1:7" ht="15">
      <c r="A532" s="84" t="s">
        <v>1654</v>
      </c>
      <c r="B532" s="84">
        <v>4</v>
      </c>
      <c r="C532" s="122">
        <v>0.0026334535865969065</v>
      </c>
      <c r="D532" s="84" t="s">
        <v>1231</v>
      </c>
      <c r="E532" s="84" t="b">
        <v>0</v>
      </c>
      <c r="F532" s="84" t="b">
        <v>0</v>
      </c>
      <c r="G532" s="84" t="b">
        <v>0</v>
      </c>
    </row>
    <row r="533" spans="1:7" ht="15">
      <c r="A533" s="84" t="s">
        <v>1606</v>
      </c>
      <c r="B533" s="84">
        <v>4</v>
      </c>
      <c r="C533" s="122">
        <v>0.00242311901318226</v>
      </c>
      <c r="D533" s="84" t="s">
        <v>1231</v>
      </c>
      <c r="E533" s="84" t="b">
        <v>0</v>
      </c>
      <c r="F533" s="84" t="b">
        <v>0</v>
      </c>
      <c r="G533" s="84" t="b">
        <v>0</v>
      </c>
    </row>
    <row r="534" spans="1:7" ht="15">
      <c r="A534" s="84" t="s">
        <v>1645</v>
      </c>
      <c r="B534" s="84">
        <v>4</v>
      </c>
      <c r="C534" s="122">
        <v>0.0026334535865969065</v>
      </c>
      <c r="D534" s="84" t="s">
        <v>1231</v>
      </c>
      <c r="E534" s="84" t="b">
        <v>0</v>
      </c>
      <c r="F534" s="84" t="b">
        <v>0</v>
      </c>
      <c r="G534" s="84" t="b">
        <v>0</v>
      </c>
    </row>
    <row r="535" spans="1:7" ht="15">
      <c r="A535" s="84" t="s">
        <v>1665</v>
      </c>
      <c r="B535" s="84">
        <v>4</v>
      </c>
      <c r="C535" s="122">
        <v>0.0026334535865969065</v>
      </c>
      <c r="D535" s="84" t="s">
        <v>1231</v>
      </c>
      <c r="E535" s="84" t="b">
        <v>0</v>
      </c>
      <c r="F535" s="84" t="b">
        <v>0</v>
      </c>
      <c r="G535" s="84" t="b">
        <v>0</v>
      </c>
    </row>
    <row r="536" spans="1:7" ht="15">
      <c r="A536" s="84" t="s">
        <v>1658</v>
      </c>
      <c r="B536" s="84">
        <v>4</v>
      </c>
      <c r="C536" s="122">
        <v>0.00242311901318226</v>
      </c>
      <c r="D536" s="84" t="s">
        <v>1231</v>
      </c>
      <c r="E536" s="84" t="b">
        <v>0</v>
      </c>
      <c r="F536" s="84" t="b">
        <v>0</v>
      </c>
      <c r="G536" s="84" t="b">
        <v>0</v>
      </c>
    </row>
    <row r="537" spans="1:7" ht="15">
      <c r="A537" s="84" t="s">
        <v>1664</v>
      </c>
      <c r="B537" s="84">
        <v>4</v>
      </c>
      <c r="C537" s="122">
        <v>0.002929903517667077</v>
      </c>
      <c r="D537" s="84" t="s">
        <v>1231</v>
      </c>
      <c r="E537" s="84" t="b">
        <v>0</v>
      </c>
      <c r="F537" s="84" t="b">
        <v>0</v>
      </c>
      <c r="G537" s="84" t="b">
        <v>0</v>
      </c>
    </row>
    <row r="538" spans="1:7" ht="15">
      <c r="A538" s="84" t="s">
        <v>1614</v>
      </c>
      <c r="B538" s="84">
        <v>4</v>
      </c>
      <c r="C538" s="122">
        <v>0.002929903517667077</v>
      </c>
      <c r="D538" s="84" t="s">
        <v>1231</v>
      </c>
      <c r="E538" s="84" t="b">
        <v>0</v>
      </c>
      <c r="F538" s="84" t="b">
        <v>0</v>
      </c>
      <c r="G538" s="84" t="b">
        <v>0</v>
      </c>
    </row>
    <row r="539" spans="1:7" ht="15">
      <c r="A539" s="84" t="s">
        <v>1649</v>
      </c>
      <c r="B539" s="84">
        <v>4</v>
      </c>
      <c r="C539" s="122">
        <v>0.0026334535865969065</v>
      </c>
      <c r="D539" s="84" t="s">
        <v>1231</v>
      </c>
      <c r="E539" s="84" t="b">
        <v>0</v>
      </c>
      <c r="F539" s="84" t="b">
        <v>0</v>
      </c>
      <c r="G539" s="84" t="b">
        <v>0</v>
      </c>
    </row>
    <row r="540" spans="1:7" ht="15">
      <c r="A540" s="84" t="s">
        <v>1646</v>
      </c>
      <c r="B540" s="84">
        <v>4</v>
      </c>
      <c r="C540" s="122">
        <v>0.0026334535865969065</v>
      </c>
      <c r="D540" s="84" t="s">
        <v>1231</v>
      </c>
      <c r="E540" s="84" t="b">
        <v>0</v>
      </c>
      <c r="F540" s="84" t="b">
        <v>0</v>
      </c>
      <c r="G540" s="84" t="b">
        <v>0</v>
      </c>
    </row>
    <row r="541" spans="1:7" ht="15">
      <c r="A541" s="84" t="s">
        <v>1659</v>
      </c>
      <c r="B541" s="84">
        <v>4</v>
      </c>
      <c r="C541" s="122">
        <v>0.002929903517667077</v>
      </c>
      <c r="D541" s="84" t="s">
        <v>1231</v>
      </c>
      <c r="E541" s="84" t="b">
        <v>0</v>
      </c>
      <c r="F541" s="84" t="b">
        <v>0</v>
      </c>
      <c r="G541" s="84" t="b">
        <v>0</v>
      </c>
    </row>
    <row r="542" spans="1:7" ht="15">
      <c r="A542" s="84" t="s">
        <v>1662</v>
      </c>
      <c r="B542" s="84">
        <v>4</v>
      </c>
      <c r="C542" s="122">
        <v>0.003436688022151894</v>
      </c>
      <c r="D542" s="84" t="s">
        <v>1231</v>
      </c>
      <c r="E542" s="84" t="b">
        <v>0</v>
      </c>
      <c r="F542" s="84" t="b">
        <v>0</v>
      </c>
      <c r="G542" s="84" t="b">
        <v>0</v>
      </c>
    </row>
    <row r="543" spans="1:7" ht="15">
      <c r="A543" s="84" t="s">
        <v>1660</v>
      </c>
      <c r="B543" s="84">
        <v>4</v>
      </c>
      <c r="C543" s="122">
        <v>0.002929903517667077</v>
      </c>
      <c r="D543" s="84" t="s">
        <v>1231</v>
      </c>
      <c r="E543" s="84" t="b">
        <v>0</v>
      </c>
      <c r="F543" s="84" t="b">
        <v>0</v>
      </c>
      <c r="G543" s="84" t="b">
        <v>0</v>
      </c>
    </row>
    <row r="544" spans="1:7" ht="15">
      <c r="A544" s="84" t="s">
        <v>1652</v>
      </c>
      <c r="B544" s="84">
        <v>4</v>
      </c>
      <c r="C544" s="122">
        <v>0.002929903517667077</v>
      </c>
      <c r="D544" s="84" t="s">
        <v>1231</v>
      </c>
      <c r="E544" s="84" t="b">
        <v>0</v>
      </c>
      <c r="F544" s="84" t="b">
        <v>0</v>
      </c>
      <c r="G544" s="84" t="b">
        <v>0</v>
      </c>
    </row>
    <row r="545" spans="1:7" ht="15">
      <c r="A545" s="84" t="s">
        <v>1650</v>
      </c>
      <c r="B545" s="84">
        <v>4</v>
      </c>
      <c r="C545" s="122">
        <v>0.002929903517667077</v>
      </c>
      <c r="D545" s="84" t="s">
        <v>1231</v>
      </c>
      <c r="E545" s="84" t="b">
        <v>0</v>
      </c>
      <c r="F545" s="84" t="b">
        <v>0</v>
      </c>
      <c r="G545" s="84" t="b">
        <v>0</v>
      </c>
    </row>
    <row r="546" spans="1:7" ht="15">
      <c r="A546" s="84" t="s">
        <v>1610</v>
      </c>
      <c r="B546" s="84">
        <v>3</v>
      </c>
      <c r="C546" s="122">
        <v>0.00197509018994768</v>
      </c>
      <c r="D546" s="84" t="s">
        <v>1231</v>
      </c>
      <c r="E546" s="84" t="b">
        <v>0</v>
      </c>
      <c r="F546" s="84" t="b">
        <v>0</v>
      </c>
      <c r="G546" s="84" t="b">
        <v>0</v>
      </c>
    </row>
    <row r="547" spans="1:7" ht="15">
      <c r="A547" s="84" t="s">
        <v>1676</v>
      </c>
      <c r="B547" s="84">
        <v>3</v>
      </c>
      <c r="C547" s="122">
        <v>0.002197427638250308</v>
      </c>
      <c r="D547" s="84" t="s">
        <v>1231</v>
      </c>
      <c r="E547" s="84" t="b">
        <v>0</v>
      </c>
      <c r="F547" s="84" t="b">
        <v>0</v>
      </c>
      <c r="G547" s="84" t="b">
        <v>0</v>
      </c>
    </row>
    <row r="548" spans="1:7" ht="15">
      <c r="A548" s="84" t="s">
        <v>1677</v>
      </c>
      <c r="B548" s="84">
        <v>3</v>
      </c>
      <c r="C548" s="122">
        <v>0.002197427638250308</v>
      </c>
      <c r="D548" s="84" t="s">
        <v>1231</v>
      </c>
      <c r="E548" s="84" t="b">
        <v>0</v>
      </c>
      <c r="F548" s="84" t="b">
        <v>0</v>
      </c>
      <c r="G548" s="84" t="b">
        <v>0</v>
      </c>
    </row>
    <row r="549" spans="1:7" ht="15">
      <c r="A549" s="84" t="s">
        <v>1680</v>
      </c>
      <c r="B549" s="84">
        <v>3</v>
      </c>
      <c r="C549" s="122">
        <v>0.00197509018994768</v>
      </c>
      <c r="D549" s="84" t="s">
        <v>1231</v>
      </c>
      <c r="E549" s="84" t="b">
        <v>0</v>
      </c>
      <c r="F549" s="84" t="b">
        <v>0</v>
      </c>
      <c r="G549" s="84" t="b">
        <v>0</v>
      </c>
    </row>
    <row r="550" spans="1:7" ht="15">
      <c r="A550" s="84" t="s">
        <v>1711</v>
      </c>
      <c r="B550" s="84">
        <v>3</v>
      </c>
      <c r="C550" s="122">
        <v>0.00197509018994768</v>
      </c>
      <c r="D550" s="84" t="s">
        <v>1231</v>
      </c>
      <c r="E550" s="84" t="b">
        <v>0</v>
      </c>
      <c r="F550" s="84" t="b">
        <v>0</v>
      </c>
      <c r="G550" s="84" t="b">
        <v>0</v>
      </c>
    </row>
    <row r="551" spans="1:7" ht="15">
      <c r="A551" s="84" t="s">
        <v>1657</v>
      </c>
      <c r="B551" s="84">
        <v>3</v>
      </c>
      <c r="C551" s="122">
        <v>0.00197509018994768</v>
      </c>
      <c r="D551" s="84" t="s">
        <v>1231</v>
      </c>
      <c r="E551" s="84" t="b">
        <v>0</v>
      </c>
      <c r="F551" s="84" t="b">
        <v>0</v>
      </c>
      <c r="G551" s="84" t="b">
        <v>0</v>
      </c>
    </row>
    <row r="552" spans="1:7" ht="15">
      <c r="A552" s="84" t="s">
        <v>1722</v>
      </c>
      <c r="B552" s="84">
        <v>3</v>
      </c>
      <c r="C552" s="122">
        <v>0.002197427638250308</v>
      </c>
      <c r="D552" s="84" t="s">
        <v>1231</v>
      </c>
      <c r="E552" s="84" t="b">
        <v>0</v>
      </c>
      <c r="F552" s="84" t="b">
        <v>0</v>
      </c>
      <c r="G552" s="84" t="b">
        <v>0</v>
      </c>
    </row>
    <row r="553" spans="1:7" ht="15">
      <c r="A553" s="84" t="s">
        <v>1288</v>
      </c>
      <c r="B553" s="84">
        <v>3</v>
      </c>
      <c r="C553" s="122">
        <v>0.00197509018994768</v>
      </c>
      <c r="D553" s="84" t="s">
        <v>1231</v>
      </c>
      <c r="E553" s="84" t="b">
        <v>0</v>
      </c>
      <c r="F553" s="84" t="b">
        <v>0</v>
      </c>
      <c r="G553" s="84" t="b">
        <v>0</v>
      </c>
    </row>
    <row r="554" spans="1:7" ht="15">
      <c r="A554" s="84" t="s">
        <v>1697</v>
      </c>
      <c r="B554" s="84">
        <v>3</v>
      </c>
      <c r="C554" s="122">
        <v>0.00197509018994768</v>
      </c>
      <c r="D554" s="84" t="s">
        <v>1231</v>
      </c>
      <c r="E554" s="84" t="b">
        <v>0</v>
      </c>
      <c r="F554" s="84" t="b">
        <v>0</v>
      </c>
      <c r="G554" s="84" t="b">
        <v>0</v>
      </c>
    </row>
    <row r="555" spans="1:7" ht="15">
      <c r="A555" s="84" t="s">
        <v>1681</v>
      </c>
      <c r="B555" s="84">
        <v>3</v>
      </c>
      <c r="C555" s="122">
        <v>0.00197509018994768</v>
      </c>
      <c r="D555" s="84" t="s">
        <v>1231</v>
      </c>
      <c r="E555" s="84" t="b">
        <v>0</v>
      </c>
      <c r="F555" s="84" t="b">
        <v>0</v>
      </c>
      <c r="G555" s="84" t="b">
        <v>0</v>
      </c>
    </row>
    <row r="556" spans="1:7" ht="15">
      <c r="A556" s="84" t="s">
        <v>1639</v>
      </c>
      <c r="B556" s="84">
        <v>3</v>
      </c>
      <c r="C556" s="122">
        <v>0.00197509018994768</v>
      </c>
      <c r="D556" s="84" t="s">
        <v>1231</v>
      </c>
      <c r="E556" s="84" t="b">
        <v>0</v>
      </c>
      <c r="F556" s="84" t="b">
        <v>0</v>
      </c>
      <c r="G556" s="84" t="b">
        <v>0</v>
      </c>
    </row>
    <row r="557" spans="1:7" ht="15">
      <c r="A557" s="84" t="s">
        <v>1691</v>
      </c>
      <c r="B557" s="84">
        <v>3</v>
      </c>
      <c r="C557" s="122">
        <v>0.002197427638250308</v>
      </c>
      <c r="D557" s="84" t="s">
        <v>1231</v>
      </c>
      <c r="E557" s="84" t="b">
        <v>0</v>
      </c>
      <c r="F557" s="84" t="b">
        <v>0</v>
      </c>
      <c r="G557" s="84" t="b">
        <v>0</v>
      </c>
    </row>
    <row r="558" spans="1:7" ht="15">
      <c r="A558" s="84" t="s">
        <v>1712</v>
      </c>
      <c r="B558" s="84">
        <v>3</v>
      </c>
      <c r="C558" s="122">
        <v>0.00197509018994768</v>
      </c>
      <c r="D558" s="84" t="s">
        <v>1231</v>
      </c>
      <c r="E558" s="84" t="b">
        <v>0</v>
      </c>
      <c r="F558" s="84" t="b">
        <v>0</v>
      </c>
      <c r="G558" s="84" t="b">
        <v>0</v>
      </c>
    </row>
    <row r="559" spans="1:7" ht="15">
      <c r="A559" s="84" t="s">
        <v>1709</v>
      </c>
      <c r="B559" s="84">
        <v>3</v>
      </c>
      <c r="C559" s="122">
        <v>0.002197427638250308</v>
      </c>
      <c r="D559" s="84" t="s">
        <v>1231</v>
      </c>
      <c r="E559" s="84" t="b">
        <v>0</v>
      </c>
      <c r="F559" s="84" t="b">
        <v>0</v>
      </c>
      <c r="G559" s="84" t="b">
        <v>0</v>
      </c>
    </row>
    <row r="560" spans="1:7" ht="15">
      <c r="A560" s="84" t="s">
        <v>1708</v>
      </c>
      <c r="B560" s="84">
        <v>3</v>
      </c>
      <c r="C560" s="122">
        <v>0.00197509018994768</v>
      </c>
      <c r="D560" s="84" t="s">
        <v>1231</v>
      </c>
      <c r="E560" s="84" t="b">
        <v>0</v>
      </c>
      <c r="F560" s="84" t="b">
        <v>0</v>
      </c>
      <c r="G560" s="84" t="b">
        <v>0</v>
      </c>
    </row>
    <row r="561" spans="1:7" ht="15">
      <c r="A561" s="84" t="s">
        <v>1719</v>
      </c>
      <c r="B561" s="84">
        <v>3</v>
      </c>
      <c r="C561" s="122">
        <v>0.00197509018994768</v>
      </c>
      <c r="D561" s="84" t="s">
        <v>1231</v>
      </c>
      <c r="E561" s="84" t="b">
        <v>0</v>
      </c>
      <c r="F561" s="84" t="b">
        <v>0</v>
      </c>
      <c r="G561" s="84" t="b">
        <v>0</v>
      </c>
    </row>
    <row r="562" spans="1:7" ht="15">
      <c r="A562" s="84" t="s">
        <v>1716</v>
      </c>
      <c r="B562" s="84">
        <v>3</v>
      </c>
      <c r="C562" s="122">
        <v>0.002197427638250308</v>
      </c>
      <c r="D562" s="84" t="s">
        <v>1231</v>
      </c>
      <c r="E562" s="84" t="b">
        <v>0</v>
      </c>
      <c r="F562" s="84" t="b">
        <v>0</v>
      </c>
      <c r="G562" s="84" t="b">
        <v>0</v>
      </c>
    </row>
    <row r="563" spans="1:7" ht="15">
      <c r="A563" s="84" t="s">
        <v>1715</v>
      </c>
      <c r="B563" s="84">
        <v>3</v>
      </c>
      <c r="C563" s="122">
        <v>0.00197509018994768</v>
      </c>
      <c r="D563" s="84" t="s">
        <v>1231</v>
      </c>
      <c r="E563" s="84" t="b">
        <v>0</v>
      </c>
      <c r="F563" s="84" t="b">
        <v>0</v>
      </c>
      <c r="G563" s="84" t="b">
        <v>0</v>
      </c>
    </row>
    <row r="564" spans="1:7" ht="15">
      <c r="A564" s="84" t="s">
        <v>1338</v>
      </c>
      <c r="B564" s="84">
        <v>3</v>
      </c>
      <c r="C564" s="122">
        <v>0.00197509018994768</v>
      </c>
      <c r="D564" s="84" t="s">
        <v>1231</v>
      </c>
      <c r="E564" s="84" t="b">
        <v>0</v>
      </c>
      <c r="F564" s="84" t="b">
        <v>0</v>
      </c>
      <c r="G564" s="84" t="b">
        <v>0</v>
      </c>
    </row>
    <row r="565" spans="1:7" ht="15">
      <c r="A565" s="84" t="s">
        <v>1648</v>
      </c>
      <c r="B565" s="84">
        <v>3</v>
      </c>
      <c r="C565" s="122">
        <v>0.00197509018994768</v>
      </c>
      <c r="D565" s="84" t="s">
        <v>1231</v>
      </c>
      <c r="E565" s="84" t="b">
        <v>0</v>
      </c>
      <c r="F565" s="84" t="b">
        <v>0</v>
      </c>
      <c r="G565" s="84" t="b">
        <v>0</v>
      </c>
    </row>
    <row r="566" spans="1:7" ht="15">
      <c r="A566" s="84" t="s">
        <v>1582</v>
      </c>
      <c r="B566" s="84">
        <v>3</v>
      </c>
      <c r="C566" s="122">
        <v>0.00197509018994768</v>
      </c>
      <c r="D566" s="84" t="s">
        <v>1231</v>
      </c>
      <c r="E566" s="84" t="b">
        <v>0</v>
      </c>
      <c r="F566" s="84" t="b">
        <v>0</v>
      </c>
      <c r="G566" s="84" t="b">
        <v>0</v>
      </c>
    </row>
    <row r="567" spans="1:7" ht="15">
      <c r="A567" s="84" t="s">
        <v>1568</v>
      </c>
      <c r="B567" s="84">
        <v>3</v>
      </c>
      <c r="C567" s="122">
        <v>0.00197509018994768</v>
      </c>
      <c r="D567" s="84" t="s">
        <v>1231</v>
      </c>
      <c r="E567" s="84" t="b">
        <v>0</v>
      </c>
      <c r="F567" s="84" t="b">
        <v>0</v>
      </c>
      <c r="G567" s="84" t="b">
        <v>0</v>
      </c>
    </row>
    <row r="568" spans="1:7" ht="15">
      <c r="A568" s="84" t="s">
        <v>1705</v>
      </c>
      <c r="B568" s="84">
        <v>3</v>
      </c>
      <c r="C568" s="122">
        <v>0.00197509018994768</v>
      </c>
      <c r="D568" s="84" t="s">
        <v>1231</v>
      </c>
      <c r="E568" s="84" t="b">
        <v>0</v>
      </c>
      <c r="F568" s="84" t="b">
        <v>0</v>
      </c>
      <c r="G568" s="84" t="b">
        <v>0</v>
      </c>
    </row>
    <row r="569" spans="1:7" ht="15">
      <c r="A569" s="84" t="s">
        <v>1707</v>
      </c>
      <c r="B569" s="84">
        <v>3</v>
      </c>
      <c r="C569" s="122">
        <v>0.00197509018994768</v>
      </c>
      <c r="D569" s="84" t="s">
        <v>1231</v>
      </c>
      <c r="E569" s="84" t="b">
        <v>0</v>
      </c>
      <c r="F569" s="84" t="b">
        <v>0</v>
      </c>
      <c r="G569" s="84" t="b">
        <v>0</v>
      </c>
    </row>
    <row r="570" spans="1:7" ht="15">
      <c r="A570" s="84" t="s">
        <v>1714</v>
      </c>
      <c r="B570" s="84">
        <v>3</v>
      </c>
      <c r="C570" s="122">
        <v>0.002197427638250308</v>
      </c>
      <c r="D570" s="84" t="s">
        <v>1231</v>
      </c>
      <c r="E570" s="84" t="b">
        <v>0</v>
      </c>
      <c r="F570" s="84" t="b">
        <v>0</v>
      </c>
      <c r="G570" s="84" t="b">
        <v>0</v>
      </c>
    </row>
    <row r="571" spans="1:7" ht="15">
      <c r="A571" s="84" t="s">
        <v>1689</v>
      </c>
      <c r="B571" s="84">
        <v>3</v>
      </c>
      <c r="C571" s="122">
        <v>0.002197427638250308</v>
      </c>
      <c r="D571" s="84" t="s">
        <v>1231</v>
      </c>
      <c r="E571" s="84" t="b">
        <v>0</v>
      </c>
      <c r="F571" s="84" t="b">
        <v>0</v>
      </c>
      <c r="G571" s="84" t="b">
        <v>0</v>
      </c>
    </row>
    <row r="572" spans="1:7" ht="15">
      <c r="A572" s="84" t="s">
        <v>1287</v>
      </c>
      <c r="B572" s="84">
        <v>3</v>
      </c>
      <c r="C572" s="122">
        <v>0.002197427638250308</v>
      </c>
      <c r="D572" s="84" t="s">
        <v>1231</v>
      </c>
      <c r="E572" s="84" t="b">
        <v>0</v>
      </c>
      <c r="F572" s="84" t="b">
        <v>0</v>
      </c>
      <c r="G572" s="84" t="b">
        <v>0</v>
      </c>
    </row>
    <row r="573" spans="1:7" ht="15">
      <c r="A573" s="84" t="s">
        <v>1651</v>
      </c>
      <c r="B573" s="84">
        <v>3</v>
      </c>
      <c r="C573" s="122">
        <v>0.002197427638250308</v>
      </c>
      <c r="D573" s="84" t="s">
        <v>1231</v>
      </c>
      <c r="E573" s="84" t="b">
        <v>0</v>
      </c>
      <c r="F573" s="84" t="b">
        <v>0</v>
      </c>
      <c r="G573" s="84" t="b">
        <v>0</v>
      </c>
    </row>
    <row r="574" spans="1:7" ht="15">
      <c r="A574" s="84" t="s">
        <v>1690</v>
      </c>
      <c r="B574" s="84">
        <v>3</v>
      </c>
      <c r="C574" s="122">
        <v>0.002197427638250308</v>
      </c>
      <c r="D574" s="84" t="s">
        <v>1231</v>
      </c>
      <c r="E574" s="84" t="b">
        <v>0</v>
      </c>
      <c r="F574" s="84" t="b">
        <v>0</v>
      </c>
      <c r="G574" s="84" t="b">
        <v>0</v>
      </c>
    </row>
    <row r="575" spans="1:7" ht="15">
      <c r="A575" s="84" t="s">
        <v>1718</v>
      </c>
      <c r="B575" s="84">
        <v>3</v>
      </c>
      <c r="C575" s="122">
        <v>0.002197427638250308</v>
      </c>
      <c r="D575" s="84" t="s">
        <v>1231</v>
      </c>
      <c r="E575" s="84" t="b">
        <v>0</v>
      </c>
      <c r="F575" s="84" t="b">
        <v>0</v>
      </c>
      <c r="G575" s="84" t="b">
        <v>0</v>
      </c>
    </row>
    <row r="576" spans="1:7" ht="15">
      <c r="A576" s="84" t="s">
        <v>1717</v>
      </c>
      <c r="B576" s="84">
        <v>3</v>
      </c>
      <c r="C576" s="122">
        <v>0.002197427638250308</v>
      </c>
      <c r="D576" s="84" t="s">
        <v>1231</v>
      </c>
      <c r="E576" s="84" t="b">
        <v>0</v>
      </c>
      <c r="F576" s="84" t="b">
        <v>0</v>
      </c>
      <c r="G576" s="84" t="b">
        <v>0</v>
      </c>
    </row>
    <row r="577" spans="1:7" ht="15">
      <c r="A577" s="84" t="s">
        <v>1703</v>
      </c>
      <c r="B577" s="84">
        <v>3</v>
      </c>
      <c r="C577" s="122">
        <v>0.00197509018994768</v>
      </c>
      <c r="D577" s="84" t="s">
        <v>1231</v>
      </c>
      <c r="E577" s="84" t="b">
        <v>0</v>
      </c>
      <c r="F577" s="84" t="b">
        <v>0</v>
      </c>
      <c r="G577" s="84" t="b">
        <v>0</v>
      </c>
    </row>
    <row r="578" spans="1:7" ht="15">
      <c r="A578" s="84" t="s">
        <v>1578</v>
      </c>
      <c r="B578" s="84">
        <v>3</v>
      </c>
      <c r="C578" s="122">
        <v>0.00197509018994768</v>
      </c>
      <c r="D578" s="84" t="s">
        <v>1231</v>
      </c>
      <c r="E578" s="84" t="b">
        <v>0</v>
      </c>
      <c r="F578" s="84" t="b">
        <v>0</v>
      </c>
      <c r="G578" s="84" t="b">
        <v>0</v>
      </c>
    </row>
    <row r="579" spans="1:7" ht="15">
      <c r="A579" s="84" t="s">
        <v>1668</v>
      </c>
      <c r="B579" s="84">
        <v>3</v>
      </c>
      <c r="C579" s="122">
        <v>0.002197427638250308</v>
      </c>
      <c r="D579" s="84" t="s">
        <v>1231</v>
      </c>
      <c r="E579" s="84" t="b">
        <v>0</v>
      </c>
      <c r="F579" s="84" t="b">
        <v>0</v>
      </c>
      <c r="G579" s="84" t="b">
        <v>0</v>
      </c>
    </row>
    <row r="580" spans="1:7" ht="15">
      <c r="A580" s="84" t="s">
        <v>1693</v>
      </c>
      <c r="B580" s="84">
        <v>3</v>
      </c>
      <c r="C580" s="122">
        <v>0.00197509018994768</v>
      </c>
      <c r="D580" s="84" t="s">
        <v>1231</v>
      </c>
      <c r="E580" s="84" t="b">
        <v>0</v>
      </c>
      <c r="F580" s="84" t="b">
        <v>0</v>
      </c>
      <c r="G580" s="84" t="b">
        <v>0</v>
      </c>
    </row>
    <row r="581" spans="1:7" ht="15">
      <c r="A581" s="84" t="s">
        <v>1684</v>
      </c>
      <c r="B581" s="84">
        <v>3</v>
      </c>
      <c r="C581" s="122">
        <v>0.00197509018994768</v>
      </c>
      <c r="D581" s="84" t="s">
        <v>1231</v>
      </c>
      <c r="E581" s="84" t="b">
        <v>0</v>
      </c>
      <c r="F581" s="84" t="b">
        <v>0</v>
      </c>
      <c r="G581" s="84" t="b">
        <v>0</v>
      </c>
    </row>
    <row r="582" spans="1:7" ht="15">
      <c r="A582" s="84" t="s">
        <v>1696</v>
      </c>
      <c r="B582" s="84">
        <v>3</v>
      </c>
      <c r="C582" s="122">
        <v>0.00197509018994768</v>
      </c>
      <c r="D582" s="84" t="s">
        <v>1231</v>
      </c>
      <c r="E582" s="84" t="b">
        <v>0</v>
      </c>
      <c r="F582" s="84" t="b">
        <v>0</v>
      </c>
      <c r="G582" s="84" t="b">
        <v>0</v>
      </c>
    </row>
    <row r="583" spans="1:7" ht="15">
      <c r="A583" s="84" t="s">
        <v>1699</v>
      </c>
      <c r="B583" s="84">
        <v>3</v>
      </c>
      <c r="C583" s="122">
        <v>0.00197509018994768</v>
      </c>
      <c r="D583" s="84" t="s">
        <v>1231</v>
      </c>
      <c r="E583" s="84" t="b">
        <v>0</v>
      </c>
      <c r="F583" s="84" t="b">
        <v>0</v>
      </c>
      <c r="G583" s="84" t="b">
        <v>0</v>
      </c>
    </row>
    <row r="584" spans="1:7" ht="15">
      <c r="A584" s="84" t="s">
        <v>1702</v>
      </c>
      <c r="B584" s="84">
        <v>3</v>
      </c>
      <c r="C584" s="122">
        <v>0.002197427638250308</v>
      </c>
      <c r="D584" s="84" t="s">
        <v>1231</v>
      </c>
      <c r="E584" s="84" t="b">
        <v>0</v>
      </c>
      <c r="F584" s="84" t="b">
        <v>0</v>
      </c>
      <c r="G584" s="84" t="b">
        <v>0</v>
      </c>
    </row>
    <row r="585" spans="1:7" ht="15">
      <c r="A585" s="84" t="s">
        <v>1710</v>
      </c>
      <c r="B585" s="84">
        <v>3</v>
      </c>
      <c r="C585" s="122">
        <v>0.00197509018994768</v>
      </c>
      <c r="D585" s="84" t="s">
        <v>1231</v>
      </c>
      <c r="E585" s="84" t="b">
        <v>0</v>
      </c>
      <c r="F585" s="84" t="b">
        <v>0</v>
      </c>
      <c r="G585" s="84" t="b">
        <v>0</v>
      </c>
    </row>
    <row r="586" spans="1:7" ht="15">
      <c r="A586" s="84" t="s">
        <v>1701</v>
      </c>
      <c r="B586" s="84">
        <v>3</v>
      </c>
      <c r="C586" s="122">
        <v>0.002197427638250308</v>
      </c>
      <c r="D586" s="84" t="s">
        <v>1231</v>
      </c>
      <c r="E586" s="84" t="b">
        <v>0</v>
      </c>
      <c r="F586" s="84" t="b">
        <v>0</v>
      </c>
      <c r="G586" s="84" t="b">
        <v>0</v>
      </c>
    </row>
    <row r="587" spans="1:7" ht="15">
      <c r="A587" s="84" t="s">
        <v>1687</v>
      </c>
      <c r="B587" s="84">
        <v>3</v>
      </c>
      <c r="C587" s="122">
        <v>0.002197427638250308</v>
      </c>
      <c r="D587" s="84" t="s">
        <v>1231</v>
      </c>
      <c r="E587" s="84" t="b">
        <v>0</v>
      </c>
      <c r="F587" s="84" t="b">
        <v>0</v>
      </c>
      <c r="G587" s="84" t="b">
        <v>0</v>
      </c>
    </row>
    <row r="588" spans="1:7" ht="15">
      <c r="A588" s="84" t="s">
        <v>1704</v>
      </c>
      <c r="B588" s="84">
        <v>3</v>
      </c>
      <c r="C588" s="122">
        <v>0.002197427638250308</v>
      </c>
      <c r="D588" s="84" t="s">
        <v>1231</v>
      </c>
      <c r="E588" s="84" t="b">
        <v>0</v>
      </c>
      <c r="F588" s="84" t="b">
        <v>0</v>
      </c>
      <c r="G588" s="84" t="b">
        <v>0</v>
      </c>
    </row>
    <row r="589" spans="1:7" ht="15">
      <c r="A589" s="84" t="s">
        <v>1706</v>
      </c>
      <c r="B589" s="84">
        <v>3</v>
      </c>
      <c r="C589" s="122">
        <v>0.00197509018994768</v>
      </c>
      <c r="D589" s="84" t="s">
        <v>1231</v>
      </c>
      <c r="E589" s="84" t="b">
        <v>0</v>
      </c>
      <c r="F589" s="84" t="b">
        <v>0</v>
      </c>
      <c r="G589" s="84" t="b">
        <v>0</v>
      </c>
    </row>
    <row r="590" spans="1:7" ht="15">
      <c r="A590" s="84" t="s">
        <v>1685</v>
      </c>
      <c r="B590" s="84">
        <v>3</v>
      </c>
      <c r="C590" s="122">
        <v>0.00197509018994768</v>
      </c>
      <c r="D590" s="84" t="s">
        <v>1231</v>
      </c>
      <c r="E590" s="84" t="b">
        <v>0</v>
      </c>
      <c r="F590" s="84" t="b">
        <v>0</v>
      </c>
      <c r="G590" s="84" t="b">
        <v>0</v>
      </c>
    </row>
    <row r="591" spans="1:7" ht="15">
      <c r="A591" s="84" t="s">
        <v>1632</v>
      </c>
      <c r="B591" s="84">
        <v>3</v>
      </c>
      <c r="C591" s="122">
        <v>0.002197427638250308</v>
      </c>
      <c r="D591" s="84" t="s">
        <v>1231</v>
      </c>
      <c r="E591" s="84" t="b">
        <v>0</v>
      </c>
      <c r="F591" s="84" t="b">
        <v>0</v>
      </c>
      <c r="G591" s="84" t="b">
        <v>0</v>
      </c>
    </row>
    <row r="592" spans="1:7" ht="15">
      <c r="A592" s="84" t="s">
        <v>1694</v>
      </c>
      <c r="B592" s="84">
        <v>3</v>
      </c>
      <c r="C592" s="122">
        <v>0.002197427638250308</v>
      </c>
      <c r="D592" s="84" t="s">
        <v>1231</v>
      </c>
      <c r="E592" s="84" t="b">
        <v>0</v>
      </c>
      <c r="F592" s="84" t="b">
        <v>0</v>
      </c>
      <c r="G592" s="84" t="b">
        <v>0</v>
      </c>
    </row>
    <row r="593" spans="1:7" ht="15">
      <c r="A593" s="84" t="s">
        <v>1695</v>
      </c>
      <c r="B593" s="84">
        <v>3</v>
      </c>
      <c r="C593" s="122">
        <v>0.002197427638250308</v>
      </c>
      <c r="D593" s="84" t="s">
        <v>1231</v>
      </c>
      <c r="E593" s="84" t="b">
        <v>0</v>
      </c>
      <c r="F593" s="84" t="b">
        <v>0</v>
      </c>
      <c r="G593" s="84" t="b">
        <v>0</v>
      </c>
    </row>
    <row r="594" spans="1:7" ht="15">
      <c r="A594" s="84" t="s">
        <v>1683</v>
      </c>
      <c r="B594" s="84">
        <v>3</v>
      </c>
      <c r="C594" s="122">
        <v>0.002197427638250308</v>
      </c>
      <c r="D594" s="84" t="s">
        <v>1231</v>
      </c>
      <c r="E594" s="84" t="b">
        <v>0</v>
      </c>
      <c r="F594" s="84" t="b">
        <v>0</v>
      </c>
      <c r="G594" s="84" t="b">
        <v>0</v>
      </c>
    </row>
    <row r="595" spans="1:7" ht="15">
      <c r="A595" s="84" t="s">
        <v>1682</v>
      </c>
      <c r="B595" s="84">
        <v>3</v>
      </c>
      <c r="C595" s="122">
        <v>0.002197427638250308</v>
      </c>
      <c r="D595" s="84" t="s">
        <v>1231</v>
      </c>
      <c r="E595" s="84" t="b">
        <v>0</v>
      </c>
      <c r="F595" s="84" t="b">
        <v>0</v>
      </c>
      <c r="G595" s="84" t="b">
        <v>0</v>
      </c>
    </row>
    <row r="596" spans="1:7" ht="15">
      <c r="A596" s="84" t="s">
        <v>1337</v>
      </c>
      <c r="B596" s="84">
        <v>2</v>
      </c>
      <c r="C596" s="122">
        <v>0.0014649517588335385</v>
      </c>
      <c r="D596" s="84" t="s">
        <v>1231</v>
      </c>
      <c r="E596" s="84" t="b">
        <v>0</v>
      </c>
      <c r="F596" s="84" t="b">
        <v>0</v>
      </c>
      <c r="G596" s="84" t="b">
        <v>0</v>
      </c>
    </row>
    <row r="597" spans="1:7" ht="15">
      <c r="A597" s="84" t="s">
        <v>1880</v>
      </c>
      <c r="B597" s="84">
        <v>2</v>
      </c>
      <c r="C597" s="122">
        <v>0.0014649517588335385</v>
      </c>
      <c r="D597" s="84" t="s">
        <v>1231</v>
      </c>
      <c r="E597" s="84" t="b">
        <v>0</v>
      </c>
      <c r="F597" s="84" t="b">
        <v>0</v>
      </c>
      <c r="G597" s="84" t="b">
        <v>0</v>
      </c>
    </row>
    <row r="598" spans="1:7" ht="15">
      <c r="A598" s="84" t="s">
        <v>1888</v>
      </c>
      <c r="B598" s="84">
        <v>2</v>
      </c>
      <c r="C598" s="122">
        <v>0.0014649517588335385</v>
      </c>
      <c r="D598" s="84" t="s">
        <v>1231</v>
      </c>
      <c r="E598" s="84" t="b">
        <v>0</v>
      </c>
      <c r="F598" s="84" t="b">
        <v>0</v>
      </c>
      <c r="G598" s="84" t="b">
        <v>0</v>
      </c>
    </row>
    <row r="599" spans="1:7" ht="15">
      <c r="A599" s="84" t="s">
        <v>1692</v>
      </c>
      <c r="B599" s="84">
        <v>2</v>
      </c>
      <c r="C599" s="122">
        <v>0.0014649517588335385</v>
      </c>
      <c r="D599" s="84" t="s">
        <v>1231</v>
      </c>
      <c r="E599" s="84" t="b">
        <v>0</v>
      </c>
      <c r="F599" s="84" t="b">
        <v>0</v>
      </c>
      <c r="G599" s="84" t="b">
        <v>0</v>
      </c>
    </row>
    <row r="600" spans="1:7" ht="15">
      <c r="A600" s="84" t="s">
        <v>1736</v>
      </c>
      <c r="B600" s="84">
        <v>2</v>
      </c>
      <c r="C600" s="122">
        <v>0.0014649517588335385</v>
      </c>
      <c r="D600" s="84" t="s">
        <v>1231</v>
      </c>
      <c r="E600" s="84" t="b">
        <v>0</v>
      </c>
      <c r="F600" s="84" t="b">
        <v>0</v>
      </c>
      <c r="G600" s="84" t="b">
        <v>0</v>
      </c>
    </row>
    <row r="601" spans="1:7" ht="15">
      <c r="A601" s="84" t="s">
        <v>1737</v>
      </c>
      <c r="B601" s="84">
        <v>2</v>
      </c>
      <c r="C601" s="122">
        <v>0.0014649517588335385</v>
      </c>
      <c r="D601" s="84" t="s">
        <v>1231</v>
      </c>
      <c r="E601" s="84" t="b">
        <v>0</v>
      </c>
      <c r="F601" s="84" t="b">
        <v>0</v>
      </c>
      <c r="G601" s="84" t="b">
        <v>0</v>
      </c>
    </row>
    <row r="602" spans="1:7" ht="15">
      <c r="A602" s="84" t="s">
        <v>1738</v>
      </c>
      <c r="B602" s="84">
        <v>2</v>
      </c>
      <c r="C602" s="122">
        <v>0.0014649517588335385</v>
      </c>
      <c r="D602" s="84" t="s">
        <v>1231</v>
      </c>
      <c r="E602" s="84" t="b">
        <v>0</v>
      </c>
      <c r="F602" s="84" t="b">
        <v>0</v>
      </c>
      <c r="G602" s="84" t="b">
        <v>0</v>
      </c>
    </row>
    <row r="603" spans="1:7" ht="15">
      <c r="A603" s="84" t="s">
        <v>1636</v>
      </c>
      <c r="B603" s="84">
        <v>2</v>
      </c>
      <c r="C603" s="122">
        <v>0.0014649517588335385</v>
      </c>
      <c r="D603" s="84" t="s">
        <v>1231</v>
      </c>
      <c r="E603" s="84" t="b">
        <v>0</v>
      </c>
      <c r="F603" s="84" t="b">
        <v>0</v>
      </c>
      <c r="G603" s="84" t="b">
        <v>0</v>
      </c>
    </row>
    <row r="604" spans="1:7" ht="15">
      <c r="A604" s="84" t="s">
        <v>1874</v>
      </c>
      <c r="B604" s="84">
        <v>2</v>
      </c>
      <c r="C604" s="122">
        <v>0.0014649517588335385</v>
      </c>
      <c r="D604" s="84" t="s">
        <v>1231</v>
      </c>
      <c r="E604" s="84" t="b">
        <v>0</v>
      </c>
      <c r="F604" s="84" t="b">
        <v>0</v>
      </c>
      <c r="G604" s="84" t="b">
        <v>0</v>
      </c>
    </row>
    <row r="605" spans="1:7" ht="15">
      <c r="A605" s="84" t="s">
        <v>1832</v>
      </c>
      <c r="B605" s="84">
        <v>2</v>
      </c>
      <c r="C605" s="122">
        <v>0.0014649517588335385</v>
      </c>
      <c r="D605" s="84" t="s">
        <v>1231</v>
      </c>
      <c r="E605" s="84" t="b">
        <v>0</v>
      </c>
      <c r="F605" s="84" t="b">
        <v>0</v>
      </c>
      <c r="G605" s="84" t="b">
        <v>0</v>
      </c>
    </row>
    <row r="606" spans="1:7" ht="15">
      <c r="A606" s="84" t="s">
        <v>552</v>
      </c>
      <c r="B606" s="84">
        <v>2</v>
      </c>
      <c r="C606" s="122">
        <v>0.0014649517588335385</v>
      </c>
      <c r="D606" s="84" t="s">
        <v>1231</v>
      </c>
      <c r="E606" s="84" t="b">
        <v>0</v>
      </c>
      <c r="F606" s="84" t="b">
        <v>0</v>
      </c>
      <c r="G606" s="84" t="b">
        <v>0</v>
      </c>
    </row>
    <row r="607" spans="1:7" ht="15">
      <c r="A607" s="84" t="s">
        <v>1893</v>
      </c>
      <c r="B607" s="84">
        <v>2</v>
      </c>
      <c r="C607" s="122">
        <v>0.0014649517588335385</v>
      </c>
      <c r="D607" s="84" t="s">
        <v>1231</v>
      </c>
      <c r="E607" s="84" t="b">
        <v>0</v>
      </c>
      <c r="F607" s="84" t="b">
        <v>0</v>
      </c>
      <c r="G607" s="84" t="b">
        <v>0</v>
      </c>
    </row>
    <row r="608" spans="1:7" ht="15">
      <c r="A608" s="84" t="s">
        <v>1894</v>
      </c>
      <c r="B608" s="84">
        <v>2</v>
      </c>
      <c r="C608" s="122">
        <v>0.0014649517588335385</v>
      </c>
      <c r="D608" s="84" t="s">
        <v>1231</v>
      </c>
      <c r="E608" s="84" t="b">
        <v>0</v>
      </c>
      <c r="F608" s="84" t="b">
        <v>0</v>
      </c>
      <c r="G608" s="84" t="b">
        <v>0</v>
      </c>
    </row>
    <row r="609" spans="1:7" ht="15">
      <c r="A609" s="84" t="s">
        <v>1895</v>
      </c>
      <c r="B609" s="84">
        <v>2</v>
      </c>
      <c r="C609" s="122">
        <v>0.0014649517588335385</v>
      </c>
      <c r="D609" s="84" t="s">
        <v>1231</v>
      </c>
      <c r="E609" s="84" t="b">
        <v>0</v>
      </c>
      <c r="F609" s="84" t="b">
        <v>0</v>
      </c>
      <c r="G609" s="84" t="b">
        <v>0</v>
      </c>
    </row>
    <row r="610" spans="1:7" ht="15">
      <c r="A610" s="84" t="s">
        <v>1750</v>
      </c>
      <c r="B610" s="84">
        <v>2</v>
      </c>
      <c r="C610" s="122">
        <v>0.0014649517588335385</v>
      </c>
      <c r="D610" s="84" t="s">
        <v>1231</v>
      </c>
      <c r="E610" s="84" t="b">
        <v>0</v>
      </c>
      <c r="F610" s="84" t="b">
        <v>0</v>
      </c>
      <c r="G610" s="84" t="b">
        <v>0</v>
      </c>
    </row>
    <row r="611" spans="1:7" ht="15">
      <c r="A611" s="84" t="s">
        <v>1872</v>
      </c>
      <c r="B611" s="84">
        <v>2</v>
      </c>
      <c r="C611" s="122">
        <v>0.0014649517588335385</v>
      </c>
      <c r="D611" s="84" t="s">
        <v>1231</v>
      </c>
      <c r="E611" s="84" t="b">
        <v>0</v>
      </c>
      <c r="F611" s="84" t="b">
        <v>0</v>
      </c>
      <c r="G611" s="84" t="b">
        <v>0</v>
      </c>
    </row>
    <row r="612" spans="1:7" ht="15">
      <c r="A612" s="84" t="s">
        <v>1873</v>
      </c>
      <c r="B612" s="84">
        <v>2</v>
      </c>
      <c r="C612" s="122">
        <v>0.0014649517588335385</v>
      </c>
      <c r="D612" s="84" t="s">
        <v>1231</v>
      </c>
      <c r="E612" s="84" t="b">
        <v>0</v>
      </c>
      <c r="F612" s="84" t="b">
        <v>0</v>
      </c>
      <c r="G612" s="84" t="b">
        <v>0</v>
      </c>
    </row>
    <row r="613" spans="1:7" ht="15">
      <c r="A613" s="84" t="s">
        <v>1828</v>
      </c>
      <c r="B613" s="84">
        <v>2</v>
      </c>
      <c r="C613" s="122">
        <v>0.0014649517588335385</v>
      </c>
      <c r="D613" s="84" t="s">
        <v>1231</v>
      </c>
      <c r="E613" s="84" t="b">
        <v>0</v>
      </c>
      <c r="F613" s="84" t="b">
        <v>0</v>
      </c>
      <c r="G613" s="84" t="b">
        <v>0</v>
      </c>
    </row>
    <row r="614" spans="1:7" ht="15">
      <c r="A614" s="84" t="s">
        <v>1854</v>
      </c>
      <c r="B614" s="84">
        <v>2</v>
      </c>
      <c r="C614" s="122">
        <v>0.0014649517588335385</v>
      </c>
      <c r="D614" s="84" t="s">
        <v>1231</v>
      </c>
      <c r="E614" s="84" t="b">
        <v>0</v>
      </c>
      <c r="F614" s="84" t="b">
        <v>0</v>
      </c>
      <c r="G614" s="84" t="b">
        <v>0</v>
      </c>
    </row>
    <row r="615" spans="1:7" ht="15">
      <c r="A615" s="84" t="s">
        <v>1904</v>
      </c>
      <c r="B615" s="84">
        <v>2</v>
      </c>
      <c r="C615" s="122">
        <v>0.001718344011075947</v>
      </c>
      <c r="D615" s="84" t="s">
        <v>1231</v>
      </c>
      <c r="E615" s="84" t="b">
        <v>0</v>
      </c>
      <c r="F615" s="84" t="b">
        <v>0</v>
      </c>
      <c r="G615" s="84" t="b">
        <v>0</v>
      </c>
    </row>
    <row r="616" spans="1:7" ht="15">
      <c r="A616" s="84" t="s">
        <v>1290</v>
      </c>
      <c r="B616" s="84">
        <v>2</v>
      </c>
      <c r="C616" s="122">
        <v>0.001718344011075947</v>
      </c>
      <c r="D616" s="84" t="s">
        <v>1231</v>
      </c>
      <c r="E616" s="84" t="b">
        <v>0</v>
      </c>
      <c r="F616" s="84" t="b">
        <v>0</v>
      </c>
      <c r="G616" s="84" t="b">
        <v>0</v>
      </c>
    </row>
    <row r="617" spans="1:7" ht="15">
      <c r="A617" s="84" t="s">
        <v>1698</v>
      </c>
      <c r="B617" s="84">
        <v>2</v>
      </c>
      <c r="C617" s="122">
        <v>0.0014649517588335385</v>
      </c>
      <c r="D617" s="84" t="s">
        <v>1231</v>
      </c>
      <c r="E617" s="84" t="b">
        <v>0</v>
      </c>
      <c r="F617" s="84" t="b">
        <v>0</v>
      </c>
      <c r="G617" s="84" t="b">
        <v>0</v>
      </c>
    </row>
    <row r="618" spans="1:7" ht="15">
      <c r="A618" s="84" t="s">
        <v>1793</v>
      </c>
      <c r="B618" s="84">
        <v>2</v>
      </c>
      <c r="C618" s="122">
        <v>0.0014649517588335385</v>
      </c>
      <c r="D618" s="84" t="s">
        <v>1231</v>
      </c>
      <c r="E618" s="84" t="b">
        <v>0</v>
      </c>
      <c r="F618" s="84" t="b">
        <v>0</v>
      </c>
      <c r="G618" s="84" t="b">
        <v>0</v>
      </c>
    </row>
    <row r="619" spans="1:7" ht="15">
      <c r="A619" s="84" t="s">
        <v>1847</v>
      </c>
      <c r="B619" s="84">
        <v>2</v>
      </c>
      <c r="C619" s="122">
        <v>0.0014649517588335385</v>
      </c>
      <c r="D619" s="84" t="s">
        <v>1231</v>
      </c>
      <c r="E619" s="84" t="b">
        <v>0</v>
      </c>
      <c r="F619" s="84" t="b">
        <v>0</v>
      </c>
      <c r="G619" s="84" t="b">
        <v>0</v>
      </c>
    </row>
    <row r="620" spans="1:7" ht="15">
      <c r="A620" s="84" t="s">
        <v>1903</v>
      </c>
      <c r="B620" s="84">
        <v>2</v>
      </c>
      <c r="C620" s="122">
        <v>0.001718344011075947</v>
      </c>
      <c r="D620" s="84" t="s">
        <v>1231</v>
      </c>
      <c r="E620" s="84" t="b">
        <v>0</v>
      </c>
      <c r="F620" s="84" t="b">
        <v>0</v>
      </c>
      <c r="G620" s="84" t="b">
        <v>0</v>
      </c>
    </row>
    <row r="621" spans="1:7" ht="15">
      <c r="A621" s="84" t="s">
        <v>1754</v>
      </c>
      <c r="B621" s="84">
        <v>2</v>
      </c>
      <c r="C621" s="122">
        <v>0.0014649517588335385</v>
      </c>
      <c r="D621" s="84" t="s">
        <v>1231</v>
      </c>
      <c r="E621" s="84" t="b">
        <v>0</v>
      </c>
      <c r="F621" s="84" t="b">
        <v>0</v>
      </c>
      <c r="G621" s="84" t="b">
        <v>0</v>
      </c>
    </row>
    <row r="622" spans="1:7" ht="15">
      <c r="A622" s="84" t="s">
        <v>1825</v>
      </c>
      <c r="B622" s="84">
        <v>2</v>
      </c>
      <c r="C622" s="122">
        <v>0.0014649517588335385</v>
      </c>
      <c r="D622" s="84" t="s">
        <v>1231</v>
      </c>
      <c r="E622" s="84" t="b">
        <v>0</v>
      </c>
      <c r="F622" s="84" t="b">
        <v>0</v>
      </c>
      <c r="G622" s="84" t="b">
        <v>0</v>
      </c>
    </row>
    <row r="623" spans="1:7" ht="15">
      <c r="A623" s="84" t="s">
        <v>1882</v>
      </c>
      <c r="B623" s="84">
        <v>2</v>
      </c>
      <c r="C623" s="122">
        <v>0.0014649517588335385</v>
      </c>
      <c r="D623" s="84" t="s">
        <v>1231</v>
      </c>
      <c r="E623" s="84" t="b">
        <v>0</v>
      </c>
      <c r="F623" s="84" t="b">
        <v>0</v>
      </c>
      <c r="G623" s="84" t="b">
        <v>0</v>
      </c>
    </row>
    <row r="624" spans="1:7" ht="15">
      <c r="A624" s="84" t="s">
        <v>1901</v>
      </c>
      <c r="B624" s="84">
        <v>2</v>
      </c>
      <c r="C624" s="122">
        <v>0.001718344011075947</v>
      </c>
      <c r="D624" s="84" t="s">
        <v>1231</v>
      </c>
      <c r="E624" s="84" t="b">
        <v>0</v>
      </c>
      <c r="F624" s="84" t="b">
        <v>0</v>
      </c>
      <c r="G624" s="84" t="b">
        <v>0</v>
      </c>
    </row>
    <row r="625" spans="1:7" ht="15">
      <c r="A625" s="84" t="s">
        <v>1902</v>
      </c>
      <c r="B625" s="84">
        <v>2</v>
      </c>
      <c r="C625" s="122">
        <v>0.001718344011075947</v>
      </c>
      <c r="D625" s="84" t="s">
        <v>1231</v>
      </c>
      <c r="E625" s="84" t="b">
        <v>0</v>
      </c>
      <c r="F625" s="84" t="b">
        <v>0</v>
      </c>
      <c r="G625" s="84" t="b">
        <v>0</v>
      </c>
    </row>
    <row r="626" spans="1:7" ht="15">
      <c r="A626" s="84" t="s">
        <v>1846</v>
      </c>
      <c r="B626" s="84">
        <v>2</v>
      </c>
      <c r="C626" s="122">
        <v>0.0014649517588335385</v>
      </c>
      <c r="D626" s="84" t="s">
        <v>1231</v>
      </c>
      <c r="E626" s="84" t="b">
        <v>0</v>
      </c>
      <c r="F626" s="84" t="b">
        <v>0</v>
      </c>
      <c r="G626" s="84" t="b">
        <v>0</v>
      </c>
    </row>
    <row r="627" spans="1:7" ht="15">
      <c r="A627" s="84" t="s">
        <v>1898</v>
      </c>
      <c r="B627" s="84">
        <v>2</v>
      </c>
      <c r="C627" s="122">
        <v>0.001718344011075947</v>
      </c>
      <c r="D627" s="84" t="s">
        <v>1231</v>
      </c>
      <c r="E627" s="84" t="b">
        <v>0</v>
      </c>
      <c r="F627" s="84" t="b">
        <v>0</v>
      </c>
      <c r="G627" s="84" t="b">
        <v>0</v>
      </c>
    </row>
    <row r="628" spans="1:7" ht="15">
      <c r="A628" s="84" t="s">
        <v>1899</v>
      </c>
      <c r="B628" s="84">
        <v>2</v>
      </c>
      <c r="C628" s="122">
        <v>0.001718344011075947</v>
      </c>
      <c r="D628" s="84" t="s">
        <v>1231</v>
      </c>
      <c r="E628" s="84" t="b">
        <v>0</v>
      </c>
      <c r="F628" s="84" t="b">
        <v>0</v>
      </c>
      <c r="G628" s="84" t="b">
        <v>0</v>
      </c>
    </row>
    <row r="629" spans="1:7" ht="15">
      <c r="A629" s="84" t="s">
        <v>1889</v>
      </c>
      <c r="B629" s="84">
        <v>2</v>
      </c>
      <c r="C629" s="122">
        <v>0.0014649517588335385</v>
      </c>
      <c r="D629" s="84" t="s">
        <v>1231</v>
      </c>
      <c r="E629" s="84" t="b">
        <v>0</v>
      </c>
      <c r="F629" s="84" t="b">
        <v>0</v>
      </c>
      <c r="G629" s="84" t="b">
        <v>0</v>
      </c>
    </row>
    <row r="630" spans="1:7" ht="15">
      <c r="A630" s="84" t="s">
        <v>1896</v>
      </c>
      <c r="B630" s="84">
        <v>2</v>
      </c>
      <c r="C630" s="122">
        <v>0.001718344011075947</v>
      </c>
      <c r="D630" s="84" t="s">
        <v>1231</v>
      </c>
      <c r="E630" s="84" t="b">
        <v>0</v>
      </c>
      <c r="F630" s="84" t="b">
        <v>0</v>
      </c>
      <c r="G630" s="84" t="b">
        <v>0</v>
      </c>
    </row>
    <row r="631" spans="1:7" ht="15">
      <c r="A631" s="84" t="s">
        <v>1897</v>
      </c>
      <c r="B631" s="84">
        <v>2</v>
      </c>
      <c r="C631" s="122">
        <v>0.001718344011075947</v>
      </c>
      <c r="D631" s="84" t="s">
        <v>1231</v>
      </c>
      <c r="E631" s="84" t="b">
        <v>0</v>
      </c>
      <c r="F631" s="84" t="b">
        <v>0</v>
      </c>
      <c r="G631" s="84" t="b">
        <v>0</v>
      </c>
    </row>
    <row r="632" spans="1:7" ht="15">
      <c r="A632" s="84" t="s">
        <v>1799</v>
      </c>
      <c r="B632" s="84">
        <v>2</v>
      </c>
      <c r="C632" s="122">
        <v>0.0014649517588335385</v>
      </c>
      <c r="D632" s="84" t="s">
        <v>1231</v>
      </c>
      <c r="E632" s="84" t="b">
        <v>0</v>
      </c>
      <c r="F632" s="84" t="b">
        <v>0</v>
      </c>
      <c r="G632" s="84" t="b">
        <v>0</v>
      </c>
    </row>
    <row r="633" spans="1:7" ht="15">
      <c r="A633" s="84" t="s">
        <v>1344</v>
      </c>
      <c r="B633" s="84">
        <v>2</v>
      </c>
      <c r="C633" s="122">
        <v>0.0014649517588335385</v>
      </c>
      <c r="D633" s="84" t="s">
        <v>1231</v>
      </c>
      <c r="E633" s="84" t="b">
        <v>0</v>
      </c>
      <c r="F633" s="84" t="b">
        <v>0</v>
      </c>
      <c r="G633" s="84" t="b">
        <v>0</v>
      </c>
    </row>
    <row r="634" spans="1:7" ht="15">
      <c r="A634" s="84" t="s">
        <v>1865</v>
      </c>
      <c r="B634" s="84">
        <v>2</v>
      </c>
      <c r="C634" s="122">
        <v>0.0014649517588335385</v>
      </c>
      <c r="D634" s="84" t="s">
        <v>1231</v>
      </c>
      <c r="E634" s="84" t="b">
        <v>0</v>
      </c>
      <c r="F634" s="84" t="b">
        <v>0</v>
      </c>
      <c r="G634" s="84" t="b">
        <v>0</v>
      </c>
    </row>
    <row r="635" spans="1:7" ht="15">
      <c r="A635" s="84" t="s">
        <v>1868</v>
      </c>
      <c r="B635" s="84">
        <v>2</v>
      </c>
      <c r="C635" s="122">
        <v>0.0014649517588335385</v>
      </c>
      <c r="D635" s="84" t="s">
        <v>1231</v>
      </c>
      <c r="E635" s="84" t="b">
        <v>0</v>
      </c>
      <c r="F635" s="84" t="b">
        <v>0</v>
      </c>
      <c r="G635" s="84" t="b">
        <v>0</v>
      </c>
    </row>
    <row r="636" spans="1:7" ht="15">
      <c r="A636" s="84" t="s">
        <v>1891</v>
      </c>
      <c r="B636" s="84">
        <v>2</v>
      </c>
      <c r="C636" s="122">
        <v>0.001718344011075947</v>
      </c>
      <c r="D636" s="84" t="s">
        <v>1231</v>
      </c>
      <c r="E636" s="84" t="b">
        <v>0</v>
      </c>
      <c r="F636" s="84" t="b">
        <v>0</v>
      </c>
      <c r="G636" s="84" t="b">
        <v>0</v>
      </c>
    </row>
    <row r="637" spans="1:7" ht="15">
      <c r="A637" s="84" t="s">
        <v>1892</v>
      </c>
      <c r="B637" s="84">
        <v>2</v>
      </c>
      <c r="C637" s="122">
        <v>0.001718344011075947</v>
      </c>
      <c r="D637" s="84" t="s">
        <v>1231</v>
      </c>
      <c r="E637" s="84" t="b">
        <v>0</v>
      </c>
      <c r="F637" s="84" t="b">
        <v>0</v>
      </c>
      <c r="G637" s="84" t="b">
        <v>0</v>
      </c>
    </row>
    <row r="638" spans="1:7" ht="15">
      <c r="A638" s="84" t="s">
        <v>1862</v>
      </c>
      <c r="B638" s="84">
        <v>2</v>
      </c>
      <c r="C638" s="122">
        <v>0.0014649517588335385</v>
      </c>
      <c r="D638" s="84" t="s">
        <v>1231</v>
      </c>
      <c r="E638" s="84" t="b">
        <v>0</v>
      </c>
      <c r="F638" s="84" t="b">
        <v>0</v>
      </c>
      <c r="G638" s="84" t="b">
        <v>0</v>
      </c>
    </row>
    <row r="639" spans="1:7" ht="15">
      <c r="A639" s="84" t="s">
        <v>1797</v>
      </c>
      <c r="B639" s="84">
        <v>2</v>
      </c>
      <c r="C639" s="122">
        <v>0.0014649517588335385</v>
      </c>
      <c r="D639" s="84" t="s">
        <v>1231</v>
      </c>
      <c r="E639" s="84" t="b">
        <v>0</v>
      </c>
      <c r="F639" s="84" t="b">
        <v>0</v>
      </c>
      <c r="G639" s="84" t="b">
        <v>0</v>
      </c>
    </row>
    <row r="640" spans="1:7" ht="15">
      <c r="A640" s="84" t="s">
        <v>1890</v>
      </c>
      <c r="B640" s="84">
        <v>2</v>
      </c>
      <c r="C640" s="122">
        <v>0.001718344011075947</v>
      </c>
      <c r="D640" s="84" t="s">
        <v>1231</v>
      </c>
      <c r="E640" s="84" t="b">
        <v>0</v>
      </c>
      <c r="F640" s="84" t="b">
        <v>0</v>
      </c>
      <c r="G640" s="84" t="b">
        <v>0</v>
      </c>
    </row>
    <row r="641" spans="1:7" ht="15">
      <c r="A641" s="84" t="s">
        <v>1864</v>
      </c>
      <c r="B641" s="84">
        <v>2</v>
      </c>
      <c r="C641" s="122">
        <v>0.0014649517588335385</v>
      </c>
      <c r="D641" s="84" t="s">
        <v>1231</v>
      </c>
      <c r="E641" s="84" t="b">
        <v>0</v>
      </c>
      <c r="F641" s="84" t="b">
        <v>0</v>
      </c>
      <c r="G641" s="84" t="b">
        <v>0</v>
      </c>
    </row>
    <row r="642" spans="1:7" ht="15">
      <c r="A642" s="84" t="s">
        <v>1887</v>
      </c>
      <c r="B642" s="84">
        <v>2</v>
      </c>
      <c r="C642" s="122">
        <v>0.001718344011075947</v>
      </c>
      <c r="D642" s="84" t="s">
        <v>1231</v>
      </c>
      <c r="E642" s="84" t="b">
        <v>0</v>
      </c>
      <c r="F642" s="84" t="b">
        <v>0</v>
      </c>
      <c r="G642" s="84" t="b">
        <v>0</v>
      </c>
    </row>
    <row r="643" spans="1:7" ht="15">
      <c r="A643" s="84" t="s">
        <v>1836</v>
      </c>
      <c r="B643" s="84">
        <v>2</v>
      </c>
      <c r="C643" s="122">
        <v>0.0014649517588335385</v>
      </c>
      <c r="D643" s="84" t="s">
        <v>1231</v>
      </c>
      <c r="E643" s="84" t="b">
        <v>0</v>
      </c>
      <c r="F643" s="84" t="b">
        <v>0</v>
      </c>
      <c r="G643" s="84" t="b">
        <v>0</v>
      </c>
    </row>
    <row r="644" spans="1:7" ht="15">
      <c r="A644" s="84" t="s">
        <v>1788</v>
      </c>
      <c r="B644" s="84">
        <v>2</v>
      </c>
      <c r="C644" s="122">
        <v>0.0014649517588335385</v>
      </c>
      <c r="D644" s="84" t="s">
        <v>1231</v>
      </c>
      <c r="E644" s="84" t="b">
        <v>0</v>
      </c>
      <c r="F644" s="84" t="b">
        <v>0</v>
      </c>
      <c r="G644" s="84" t="b">
        <v>0</v>
      </c>
    </row>
    <row r="645" spans="1:7" ht="15">
      <c r="A645" s="84" t="s">
        <v>1863</v>
      </c>
      <c r="B645" s="84">
        <v>2</v>
      </c>
      <c r="C645" s="122">
        <v>0.0014649517588335385</v>
      </c>
      <c r="D645" s="84" t="s">
        <v>1231</v>
      </c>
      <c r="E645" s="84" t="b">
        <v>0</v>
      </c>
      <c r="F645" s="84" t="b">
        <v>0</v>
      </c>
      <c r="G645" s="84" t="b">
        <v>0</v>
      </c>
    </row>
    <row r="646" spans="1:7" ht="15">
      <c r="A646" s="84" t="s">
        <v>1885</v>
      </c>
      <c r="B646" s="84">
        <v>2</v>
      </c>
      <c r="C646" s="122">
        <v>0.001718344011075947</v>
      </c>
      <c r="D646" s="84" t="s">
        <v>1231</v>
      </c>
      <c r="E646" s="84" t="b">
        <v>0</v>
      </c>
      <c r="F646" s="84" t="b">
        <v>0</v>
      </c>
      <c r="G646" s="84" t="b">
        <v>0</v>
      </c>
    </row>
    <row r="647" spans="1:7" ht="15">
      <c r="A647" s="84" t="s">
        <v>1886</v>
      </c>
      <c r="B647" s="84">
        <v>2</v>
      </c>
      <c r="C647" s="122">
        <v>0.001718344011075947</v>
      </c>
      <c r="D647" s="84" t="s">
        <v>1231</v>
      </c>
      <c r="E647" s="84" t="b">
        <v>0</v>
      </c>
      <c r="F647" s="84" t="b">
        <v>0</v>
      </c>
      <c r="G647" s="84" t="b">
        <v>0</v>
      </c>
    </row>
    <row r="648" spans="1:7" ht="15">
      <c r="A648" s="84" t="s">
        <v>1883</v>
      </c>
      <c r="B648" s="84">
        <v>2</v>
      </c>
      <c r="C648" s="122">
        <v>0.001718344011075947</v>
      </c>
      <c r="D648" s="84" t="s">
        <v>1231</v>
      </c>
      <c r="E648" s="84" t="b">
        <v>0</v>
      </c>
      <c r="F648" s="84" t="b">
        <v>0</v>
      </c>
      <c r="G648" s="84" t="b">
        <v>0</v>
      </c>
    </row>
    <row r="649" spans="1:7" ht="15">
      <c r="A649" s="84" t="s">
        <v>1884</v>
      </c>
      <c r="B649" s="84">
        <v>2</v>
      </c>
      <c r="C649" s="122">
        <v>0.001718344011075947</v>
      </c>
      <c r="D649" s="84" t="s">
        <v>1231</v>
      </c>
      <c r="E649" s="84" t="b">
        <v>0</v>
      </c>
      <c r="F649" s="84" t="b">
        <v>0</v>
      </c>
      <c r="G649" s="84" t="b">
        <v>0</v>
      </c>
    </row>
    <row r="650" spans="1:7" ht="15">
      <c r="A650" s="84" t="s">
        <v>1881</v>
      </c>
      <c r="B650" s="84">
        <v>2</v>
      </c>
      <c r="C650" s="122">
        <v>0.001718344011075947</v>
      </c>
      <c r="D650" s="84" t="s">
        <v>1231</v>
      </c>
      <c r="E650" s="84" t="b">
        <v>0</v>
      </c>
      <c r="F650" s="84" t="b">
        <v>0</v>
      </c>
      <c r="G650" s="84" t="b">
        <v>0</v>
      </c>
    </row>
    <row r="651" spans="1:7" ht="15">
      <c r="A651" s="84" t="s">
        <v>1871</v>
      </c>
      <c r="B651" s="84">
        <v>2</v>
      </c>
      <c r="C651" s="122">
        <v>0.0014649517588335385</v>
      </c>
      <c r="D651" s="84" t="s">
        <v>1231</v>
      </c>
      <c r="E651" s="84" t="b">
        <v>0</v>
      </c>
      <c r="F651" s="84" t="b">
        <v>0</v>
      </c>
      <c r="G651" s="84" t="b">
        <v>0</v>
      </c>
    </row>
    <row r="652" spans="1:7" ht="15">
      <c r="A652" s="84" t="s">
        <v>1841</v>
      </c>
      <c r="B652" s="84">
        <v>2</v>
      </c>
      <c r="C652" s="122">
        <v>0.0014649517588335385</v>
      </c>
      <c r="D652" s="84" t="s">
        <v>1231</v>
      </c>
      <c r="E652" s="84" t="b">
        <v>0</v>
      </c>
      <c r="F652" s="84" t="b">
        <v>0</v>
      </c>
      <c r="G652" s="84" t="b">
        <v>0</v>
      </c>
    </row>
    <row r="653" spans="1:7" ht="15">
      <c r="A653" s="84" t="s">
        <v>1858</v>
      </c>
      <c r="B653" s="84">
        <v>2</v>
      </c>
      <c r="C653" s="122">
        <v>0.0014649517588335385</v>
      </c>
      <c r="D653" s="84" t="s">
        <v>1231</v>
      </c>
      <c r="E653" s="84" t="b">
        <v>0</v>
      </c>
      <c r="F653" s="84" t="b">
        <v>0</v>
      </c>
      <c r="G653" s="84" t="b">
        <v>0</v>
      </c>
    </row>
    <row r="654" spans="1:7" ht="15">
      <c r="A654" s="84" t="s">
        <v>1859</v>
      </c>
      <c r="B654" s="84">
        <v>2</v>
      </c>
      <c r="C654" s="122">
        <v>0.0014649517588335385</v>
      </c>
      <c r="D654" s="84" t="s">
        <v>1231</v>
      </c>
      <c r="E654" s="84" t="b">
        <v>0</v>
      </c>
      <c r="F654" s="84" t="b">
        <v>0</v>
      </c>
      <c r="G654" s="84" t="b">
        <v>0</v>
      </c>
    </row>
    <row r="655" spans="1:7" ht="15">
      <c r="A655" s="84" t="s">
        <v>1876</v>
      </c>
      <c r="B655" s="84">
        <v>2</v>
      </c>
      <c r="C655" s="122">
        <v>0.001718344011075947</v>
      </c>
      <c r="D655" s="84" t="s">
        <v>1231</v>
      </c>
      <c r="E655" s="84" t="b">
        <v>0</v>
      </c>
      <c r="F655" s="84" t="b">
        <v>0</v>
      </c>
      <c r="G655" s="84" t="b">
        <v>0</v>
      </c>
    </row>
    <row r="656" spans="1:7" ht="15">
      <c r="A656" s="84" t="s">
        <v>1877</v>
      </c>
      <c r="B656" s="84">
        <v>2</v>
      </c>
      <c r="C656" s="122">
        <v>0.001718344011075947</v>
      </c>
      <c r="D656" s="84" t="s">
        <v>1231</v>
      </c>
      <c r="E656" s="84" t="b">
        <v>0</v>
      </c>
      <c r="F656" s="84" t="b">
        <v>0</v>
      </c>
      <c r="G656" s="84" t="b">
        <v>0</v>
      </c>
    </row>
    <row r="657" spans="1:7" ht="15">
      <c r="A657" s="84" t="s">
        <v>1878</v>
      </c>
      <c r="B657" s="84">
        <v>2</v>
      </c>
      <c r="C657" s="122">
        <v>0.001718344011075947</v>
      </c>
      <c r="D657" s="84" t="s">
        <v>1231</v>
      </c>
      <c r="E657" s="84" t="b">
        <v>0</v>
      </c>
      <c r="F657" s="84" t="b">
        <v>0</v>
      </c>
      <c r="G657" s="84" t="b">
        <v>0</v>
      </c>
    </row>
    <row r="658" spans="1:7" ht="15">
      <c r="A658" s="84" t="s">
        <v>1879</v>
      </c>
      <c r="B658" s="84">
        <v>2</v>
      </c>
      <c r="C658" s="122">
        <v>0.001718344011075947</v>
      </c>
      <c r="D658" s="84" t="s">
        <v>1231</v>
      </c>
      <c r="E658" s="84" t="b">
        <v>0</v>
      </c>
      <c r="F658" s="84" t="b">
        <v>0</v>
      </c>
      <c r="G658" s="84" t="b">
        <v>0</v>
      </c>
    </row>
    <row r="659" spans="1:7" ht="15">
      <c r="A659" s="84" t="s">
        <v>1713</v>
      </c>
      <c r="B659" s="84">
        <v>2</v>
      </c>
      <c r="C659" s="122">
        <v>0.0014649517588335385</v>
      </c>
      <c r="D659" s="84" t="s">
        <v>1231</v>
      </c>
      <c r="E659" s="84" t="b">
        <v>0</v>
      </c>
      <c r="F659" s="84" t="b">
        <v>0</v>
      </c>
      <c r="G659" s="84" t="b">
        <v>0</v>
      </c>
    </row>
    <row r="660" spans="1:7" ht="15">
      <c r="A660" s="84" t="s">
        <v>1781</v>
      </c>
      <c r="B660" s="84">
        <v>2</v>
      </c>
      <c r="C660" s="122">
        <v>0.0014649517588335385</v>
      </c>
      <c r="D660" s="84" t="s">
        <v>1231</v>
      </c>
      <c r="E660" s="84" t="b">
        <v>0</v>
      </c>
      <c r="F660" s="84" t="b">
        <v>0</v>
      </c>
      <c r="G660" s="84" t="b">
        <v>0</v>
      </c>
    </row>
    <row r="661" spans="1:7" ht="15">
      <c r="A661" s="84" t="s">
        <v>1870</v>
      </c>
      <c r="B661" s="84">
        <v>2</v>
      </c>
      <c r="C661" s="122">
        <v>0.001718344011075947</v>
      </c>
      <c r="D661" s="84" t="s">
        <v>1231</v>
      </c>
      <c r="E661" s="84" t="b">
        <v>0</v>
      </c>
      <c r="F661" s="84" t="b">
        <v>0</v>
      </c>
      <c r="G661" s="84" t="b">
        <v>0</v>
      </c>
    </row>
    <row r="662" spans="1:7" ht="15">
      <c r="A662" s="84" t="s">
        <v>1751</v>
      </c>
      <c r="B662" s="84">
        <v>2</v>
      </c>
      <c r="C662" s="122">
        <v>0.0014649517588335385</v>
      </c>
      <c r="D662" s="84" t="s">
        <v>1231</v>
      </c>
      <c r="E662" s="84" t="b">
        <v>0</v>
      </c>
      <c r="F662" s="84" t="b">
        <v>0</v>
      </c>
      <c r="G662" s="84" t="b">
        <v>0</v>
      </c>
    </row>
    <row r="663" spans="1:7" ht="15">
      <c r="A663" s="84" t="s">
        <v>1866</v>
      </c>
      <c r="B663" s="84">
        <v>2</v>
      </c>
      <c r="C663" s="122">
        <v>0.001718344011075947</v>
      </c>
      <c r="D663" s="84" t="s">
        <v>1231</v>
      </c>
      <c r="E663" s="84" t="b">
        <v>0</v>
      </c>
      <c r="F663" s="84" t="b">
        <v>0</v>
      </c>
      <c r="G663" s="84" t="b">
        <v>0</v>
      </c>
    </row>
    <row r="664" spans="1:7" ht="15">
      <c r="A664" s="84" t="s">
        <v>1867</v>
      </c>
      <c r="B664" s="84">
        <v>2</v>
      </c>
      <c r="C664" s="122">
        <v>0.001718344011075947</v>
      </c>
      <c r="D664" s="84" t="s">
        <v>1231</v>
      </c>
      <c r="E664" s="84" t="b">
        <v>0</v>
      </c>
      <c r="F664" s="84" t="b">
        <v>0</v>
      </c>
      <c r="G664" s="84" t="b">
        <v>0</v>
      </c>
    </row>
    <row r="665" spans="1:7" ht="15">
      <c r="A665" s="84" t="s">
        <v>1759</v>
      </c>
      <c r="B665" s="84">
        <v>2</v>
      </c>
      <c r="C665" s="122">
        <v>0.0014649517588335385</v>
      </c>
      <c r="D665" s="84" t="s">
        <v>1231</v>
      </c>
      <c r="E665" s="84" t="b">
        <v>0</v>
      </c>
      <c r="F665" s="84" t="b">
        <v>0</v>
      </c>
      <c r="G665" s="84" t="b">
        <v>0</v>
      </c>
    </row>
    <row r="666" spans="1:7" ht="15">
      <c r="A666" s="84" t="s">
        <v>1778</v>
      </c>
      <c r="B666" s="84">
        <v>2</v>
      </c>
      <c r="C666" s="122">
        <v>0.0014649517588335385</v>
      </c>
      <c r="D666" s="84" t="s">
        <v>1231</v>
      </c>
      <c r="E666" s="84" t="b">
        <v>0</v>
      </c>
      <c r="F666" s="84" t="b">
        <v>0</v>
      </c>
      <c r="G666" s="84" t="b">
        <v>0</v>
      </c>
    </row>
    <row r="667" spans="1:7" ht="15">
      <c r="A667" s="84" t="s">
        <v>1779</v>
      </c>
      <c r="B667" s="84">
        <v>2</v>
      </c>
      <c r="C667" s="122">
        <v>0.0014649517588335385</v>
      </c>
      <c r="D667" s="84" t="s">
        <v>1231</v>
      </c>
      <c r="E667" s="84" t="b">
        <v>0</v>
      </c>
      <c r="F667" s="84" t="b">
        <v>0</v>
      </c>
      <c r="G667" s="84" t="b">
        <v>0</v>
      </c>
    </row>
    <row r="668" spans="1:7" ht="15">
      <c r="A668" s="84" t="s">
        <v>1780</v>
      </c>
      <c r="B668" s="84">
        <v>2</v>
      </c>
      <c r="C668" s="122">
        <v>0.0014649517588335385</v>
      </c>
      <c r="D668" s="84" t="s">
        <v>1231</v>
      </c>
      <c r="E668" s="84" t="b">
        <v>0</v>
      </c>
      <c r="F668" s="84" t="b">
        <v>0</v>
      </c>
      <c r="G668" s="84" t="b">
        <v>0</v>
      </c>
    </row>
    <row r="669" spans="1:7" ht="15">
      <c r="A669" s="84" t="s">
        <v>1844</v>
      </c>
      <c r="B669" s="84">
        <v>2</v>
      </c>
      <c r="C669" s="122">
        <v>0.0014649517588335385</v>
      </c>
      <c r="D669" s="84" t="s">
        <v>1231</v>
      </c>
      <c r="E669" s="84" t="b">
        <v>0</v>
      </c>
      <c r="F669" s="84" t="b">
        <v>0</v>
      </c>
      <c r="G669" s="84" t="b">
        <v>0</v>
      </c>
    </row>
    <row r="670" spans="1:7" ht="15">
      <c r="A670" s="84" t="s">
        <v>1824</v>
      </c>
      <c r="B670" s="84">
        <v>2</v>
      </c>
      <c r="C670" s="122">
        <v>0.0014649517588335385</v>
      </c>
      <c r="D670" s="84" t="s">
        <v>1231</v>
      </c>
      <c r="E670" s="84" t="b">
        <v>0</v>
      </c>
      <c r="F670" s="84" t="b">
        <v>0</v>
      </c>
      <c r="G670" s="84" t="b">
        <v>0</v>
      </c>
    </row>
    <row r="671" spans="1:7" ht="15">
      <c r="A671" s="84" t="s">
        <v>1656</v>
      </c>
      <c r="B671" s="84">
        <v>2</v>
      </c>
      <c r="C671" s="122">
        <v>0.0014649517588335385</v>
      </c>
      <c r="D671" s="84" t="s">
        <v>1231</v>
      </c>
      <c r="E671" s="84" t="b">
        <v>0</v>
      </c>
      <c r="F671" s="84" t="b">
        <v>0</v>
      </c>
      <c r="G671" s="84" t="b">
        <v>0</v>
      </c>
    </row>
    <row r="672" spans="1:7" ht="15">
      <c r="A672" s="84" t="s">
        <v>1829</v>
      </c>
      <c r="B672" s="84">
        <v>2</v>
      </c>
      <c r="C672" s="122">
        <v>0.0014649517588335385</v>
      </c>
      <c r="D672" s="84" t="s">
        <v>1231</v>
      </c>
      <c r="E672" s="84" t="b">
        <v>1</v>
      </c>
      <c r="F672" s="84" t="b">
        <v>0</v>
      </c>
      <c r="G672" s="84" t="b">
        <v>0</v>
      </c>
    </row>
    <row r="673" spans="1:7" ht="15">
      <c r="A673" s="84" t="s">
        <v>1322</v>
      </c>
      <c r="B673" s="84">
        <v>2</v>
      </c>
      <c r="C673" s="122">
        <v>0.0014649517588335385</v>
      </c>
      <c r="D673" s="84" t="s">
        <v>1231</v>
      </c>
      <c r="E673" s="84" t="b">
        <v>0</v>
      </c>
      <c r="F673" s="84" t="b">
        <v>0</v>
      </c>
      <c r="G673" s="84" t="b">
        <v>0</v>
      </c>
    </row>
    <row r="674" spans="1:7" ht="15">
      <c r="A674" s="84" t="s">
        <v>1827</v>
      </c>
      <c r="B674" s="84">
        <v>2</v>
      </c>
      <c r="C674" s="122">
        <v>0.0014649517588335385</v>
      </c>
      <c r="D674" s="84" t="s">
        <v>1231</v>
      </c>
      <c r="E674" s="84" t="b">
        <v>0</v>
      </c>
      <c r="F674" s="84" t="b">
        <v>0</v>
      </c>
      <c r="G674" s="84" t="b">
        <v>0</v>
      </c>
    </row>
    <row r="675" spans="1:7" ht="15">
      <c r="A675" s="84" t="s">
        <v>1860</v>
      </c>
      <c r="B675" s="84">
        <v>2</v>
      </c>
      <c r="C675" s="122">
        <v>0.001718344011075947</v>
      </c>
      <c r="D675" s="84" t="s">
        <v>1231</v>
      </c>
      <c r="E675" s="84" t="b">
        <v>0</v>
      </c>
      <c r="F675" s="84" t="b">
        <v>0</v>
      </c>
      <c r="G675" s="84" t="b">
        <v>0</v>
      </c>
    </row>
    <row r="676" spans="1:7" ht="15">
      <c r="A676" s="84" t="s">
        <v>1861</v>
      </c>
      <c r="B676" s="84">
        <v>2</v>
      </c>
      <c r="C676" s="122">
        <v>0.001718344011075947</v>
      </c>
      <c r="D676" s="84" t="s">
        <v>1231</v>
      </c>
      <c r="E676" s="84" t="b">
        <v>0</v>
      </c>
      <c r="F676" s="84" t="b">
        <v>0</v>
      </c>
      <c r="G676" s="84" t="b">
        <v>0</v>
      </c>
    </row>
    <row r="677" spans="1:7" ht="15">
      <c r="A677" s="84" t="s">
        <v>1845</v>
      </c>
      <c r="B677" s="84">
        <v>2</v>
      </c>
      <c r="C677" s="122">
        <v>0.0014649517588335385</v>
      </c>
      <c r="D677" s="84" t="s">
        <v>1231</v>
      </c>
      <c r="E677" s="84" t="b">
        <v>0</v>
      </c>
      <c r="F677" s="84" t="b">
        <v>0</v>
      </c>
      <c r="G677" s="84" t="b">
        <v>0</v>
      </c>
    </row>
    <row r="678" spans="1:7" ht="15">
      <c r="A678" s="84" t="s">
        <v>1855</v>
      </c>
      <c r="B678" s="84">
        <v>2</v>
      </c>
      <c r="C678" s="122">
        <v>0.001718344011075947</v>
      </c>
      <c r="D678" s="84" t="s">
        <v>1231</v>
      </c>
      <c r="E678" s="84" t="b">
        <v>0</v>
      </c>
      <c r="F678" s="84" t="b">
        <v>0</v>
      </c>
      <c r="G678" s="84" t="b">
        <v>0</v>
      </c>
    </row>
    <row r="679" spans="1:7" ht="15">
      <c r="A679" s="84" t="s">
        <v>1856</v>
      </c>
      <c r="B679" s="84">
        <v>2</v>
      </c>
      <c r="C679" s="122">
        <v>0.001718344011075947</v>
      </c>
      <c r="D679" s="84" t="s">
        <v>1231</v>
      </c>
      <c r="E679" s="84" t="b">
        <v>0</v>
      </c>
      <c r="F679" s="84" t="b">
        <v>0</v>
      </c>
      <c r="G679" s="84" t="b">
        <v>0</v>
      </c>
    </row>
    <row r="680" spans="1:7" ht="15">
      <c r="A680" s="84" t="s">
        <v>1842</v>
      </c>
      <c r="B680" s="84">
        <v>2</v>
      </c>
      <c r="C680" s="122">
        <v>0.0014649517588335385</v>
      </c>
      <c r="D680" s="84" t="s">
        <v>1231</v>
      </c>
      <c r="E680" s="84" t="b">
        <v>0</v>
      </c>
      <c r="F680" s="84" t="b">
        <v>0</v>
      </c>
      <c r="G680" s="84" t="b">
        <v>0</v>
      </c>
    </row>
    <row r="681" spans="1:7" ht="15">
      <c r="A681" s="84" t="s">
        <v>1822</v>
      </c>
      <c r="B681" s="84">
        <v>2</v>
      </c>
      <c r="C681" s="122">
        <v>0.0014649517588335385</v>
      </c>
      <c r="D681" s="84" t="s">
        <v>1231</v>
      </c>
      <c r="E681" s="84" t="b">
        <v>0</v>
      </c>
      <c r="F681" s="84" t="b">
        <v>0</v>
      </c>
      <c r="G681" s="84" t="b">
        <v>0</v>
      </c>
    </row>
    <row r="682" spans="1:7" ht="15">
      <c r="A682" s="84" t="s">
        <v>1850</v>
      </c>
      <c r="B682" s="84">
        <v>2</v>
      </c>
      <c r="C682" s="122">
        <v>0.001718344011075947</v>
      </c>
      <c r="D682" s="84" t="s">
        <v>1231</v>
      </c>
      <c r="E682" s="84" t="b">
        <v>0</v>
      </c>
      <c r="F682" s="84" t="b">
        <v>0</v>
      </c>
      <c r="G682" s="84" t="b">
        <v>0</v>
      </c>
    </row>
    <row r="683" spans="1:7" ht="15">
      <c r="A683" s="84" t="s">
        <v>1851</v>
      </c>
      <c r="B683" s="84">
        <v>2</v>
      </c>
      <c r="C683" s="122">
        <v>0.001718344011075947</v>
      </c>
      <c r="D683" s="84" t="s">
        <v>1231</v>
      </c>
      <c r="E683" s="84" t="b">
        <v>0</v>
      </c>
      <c r="F683" s="84" t="b">
        <v>0</v>
      </c>
      <c r="G683" s="84" t="b">
        <v>0</v>
      </c>
    </row>
    <row r="684" spans="1:7" ht="15">
      <c r="A684" s="84" t="s">
        <v>1852</v>
      </c>
      <c r="B684" s="84">
        <v>2</v>
      </c>
      <c r="C684" s="122">
        <v>0.001718344011075947</v>
      </c>
      <c r="D684" s="84" t="s">
        <v>1231</v>
      </c>
      <c r="E684" s="84" t="b">
        <v>0</v>
      </c>
      <c r="F684" s="84" t="b">
        <v>0</v>
      </c>
      <c r="G684" s="84" t="b">
        <v>0</v>
      </c>
    </row>
    <row r="685" spans="1:7" ht="15">
      <c r="A685" s="84" t="s">
        <v>1848</v>
      </c>
      <c r="B685" s="84">
        <v>2</v>
      </c>
      <c r="C685" s="122">
        <v>0.001718344011075947</v>
      </c>
      <c r="D685" s="84" t="s">
        <v>1231</v>
      </c>
      <c r="E685" s="84" t="b">
        <v>0</v>
      </c>
      <c r="F685" s="84" t="b">
        <v>0</v>
      </c>
      <c r="G685" s="84" t="b">
        <v>0</v>
      </c>
    </row>
    <row r="686" spans="1:7" ht="15">
      <c r="A686" s="84" t="s">
        <v>1849</v>
      </c>
      <c r="B686" s="84">
        <v>2</v>
      </c>
      <c r="C686" s="122">
        <v>0.001718344011075947</v>
      </c>
      <c r="D686" s="84" t="s">
        <v>1231</v>
      </c>
      <c r="E686" s="84" t="b">
        <v>0</v>
      </c>
      <c r="F686" s="84" t="b">
        <v>0</v>
      </c>
      <c r="G686" s="84" t="b">
        <v>0</v>
      </c>
    </row>
    <row r="687" spans="1:7" ht="15">
      <c r="A687" s="84" t="s">
        <v>1686</v>
      </c>
      <c r="B687" s="84">
        <v>2</v>
      </c>
      <c r="C687" s="122">
        <v>0.0014649517588335385</v>
      </c>
      <c r="D687" s="84" t="s">
        <v>1231</v>
      </c>
      <c r="E687" s="84" t="b">
        <v>0</v>
      </c>
      <c r="F687" s="84" t="b">
        <v>0</v>
      </c>
      <c r="G687" s="84" t="b">
        <v>0</v>
      </c>
    </row>
    <row r="688" spans="1:7" ht="15">
      <c r="A688" s="84" t="s">
        <v>1783</v>
      </c>
      <c r="B688" s="84">
        <v>2</v>
      </c>
      <c r="C688" s="122">
        <v>0.0014649517588335385</v>
      </c>
      <c r="D688" s="84" t="s">
        <v>1231</v>
      </c>
      <c r="E688" s="84" t="b">
        <v>0</v>
      </c>
      <c r="F688" s="84" t="b">
        <v>0</v>
      </c>
      <c r="G688" s="84" t="b">
        <v>0</v>
      </c>
    </row>
    <row r="689" spans="1:7" ht="15">
      <c r="A689" s="84" t="s">
        <v>1795</v>
      </c>
      <c r="B689" s="84">
        <v>2</v>
      </c>
      <c r="C689" s="122">
        <v>0.0014649517588335385</v>
      </c>
      <c r="D689" s="84" t="s">
        <v>1231</v>
      </c>
      <c r="E689" s="84" t="b">
        <v>0</v>
      </c>
      <c r="F689" s="84" t="b">
        <v>0</v>
      </c>
      <c r="G689" s="84" t="b">
        <v>0</v>
      </c>
    </row>
    <row r="690" spans="1:7" ht="15">
      <c r="A690" s="84" t="s">
        <v>1840</v>
      </c>
      <c r="B690" s="84">
        <v>2</v>
      </c>
      <c r="C690" s="122">
        <v>0.0014649517588335385</v>
      </c>
      <c r="D690" s="84" t="s">
        <v>1231</v>
      </c>
      <c r="E690" s="84" t="b">
        <v>0</v>
      </c>
      <c r="F690" s="84" t="b">
        <v>0</v>
      </c>
      <c r="G690" s="84" t="b">
        <v>0</v>
      </c>
    </row>
    <row r="691" spans="1:7" ht="15">
      <c r="A691" s="84" t="s">
        <v>1789</v>
      </c>
      <c r="B691" s="84">
        <v>2</v>
      </c>
      <c r="C691" s="122">
        <v>0.0014649517588335385</v>
      </c>
      <c r="D691" s="84" t="s">
        <v>1231</v>
      </c>
      <c r="E691" s="84" t="b">
        <v>0</v>
      </c>
      <c r="F691" s="84" t="b">
        <v>0</v>
      </c>
      <c r="G691" s="84" t="b">
        <v>0</v>
      </c>
    </row>
    <row r="692" spans="1:7" ht="15">
      <c r="A692" s="84" t="s">
        <v>1837</v>
      </c>
      <c r="B692" s="84">
        <v>2</v>
      </c>
      <c r="C692" s="122">
        <v>0.0014649517588335385</v>
      </c>
      <c r="D692" s="84" t="s">
        <v>1231</v>
      </c>
      <c r="E692" s="84" t="b">
        <v>0</v>
      </c>
      <c r="F692" s="84" t="b">
        <v>0</v>
      </c>
      <c r="G692" s="84" t="b">
        <v>0</v>
      </c>
    </row>
    <row r="693" spans="1:7" ht="15">
      <c r="A693" s="84" t="s">
        <v>1838</v>
      </c>
      <c r="B693" s="84">
        <v>2</v>
      </c>
      <c r="C693" s="122">
        <v>0.0014649517588335385</v>
      </c>
      <c r="D693" s="84" t="s">
        <v>1231</v>
      </c>
      <c r="E693" s="84" t="b">
        <v>0</v>
      </c>
      <c r="F693" s="84" t="b">
        <v>0</v>
      </c>
      <c r="G693" s="84" t="b">
        <v>0</v>
      </c>
    </row>
    <row r="694" spans="1:7" ht="15">
      <c r="A694" s="84" t="s">
        <v>1839</v>
      </c>
      <c r="B694" s="84">
        <v>2</v>
      </c>
      <c r="C694" s="122">
        <v>0.0014649517588335385</v>
      </c>
      <c r="D694" s="84" t="s">
        <v>1231</v>
      </c>
      <c r="E694" s="84" t="b">
        <v>0</v>
      </c>
      <c r="F694" s="84" t="b">
        <v>0</v>
      </c>
      <c r="G694" s="84" t="b">
        <v>0</v>
      </c>
    </row>
    <row r="695" spans="1:7" ht="15">
      <c r="A695" s="84" t="s">
        <v>1843</v>
      </c>
      <c r="B695" s="84">
        <v>2</v>
      </c>
      <c r="C695" s="122">
        <v>0.001718344011075947</v>
      </c>
      <c r="D695" s="84" t="s">
        <v>1231</v>
      </c>
      <c r="E695" s="84" t="b">
        <v>0</v>
      </c>
      <c r="F695" s="84" t="b">
        <v>0</v>
      </c>
      <c r="G695" s="84" t="b">
        <v>0</v>
      </c>
    </row>
    <row r="696" spans="1:7" ht="15">
      <c r="A696" s="84" t="s">
        <v>1826</v>
      </c>
      <c r="B696" s="84">
        <v>2</v>
      </c>
      <c r="C696" s="122">
        <v>0.0014649517588335385</v>
      </c>
      <c r="D696" s="84" t="s">
        <v>1231</v>
      </c>
      <c r="E696" s="84" t="b">
        <v>0</v>
      </c>
      <c r="F696" s="84" t="b">
        <v>0</v>
      </c>
      <c r="G696" s="84" t="b">
        <v>0</v>
      </c>
    </row>
    <row r="697" spans="1:7" ht="15">
      <c r="A697" s="84" t="s">
        <v>1833</v>
      </c>
      <c r="B697" s="84">
        <v>2</v>
      </c>
      <c r="C697" s="122">
        <v>0.001718344011075947</v>
      </c>
      <c r="D697" s="84" t="s">
        <v>1231</v>
      </c>
      <c r="E697" s="84" t="b">
        <v>0</v>
      </c>
      <c r="F697" s="84" t="b">
        <v>0</v>
      </c>
      <c r="G697" s="84" t="b">
        <v>0</v>
      </c>
    </row>
    <row r="698" spans="1:7" ht="15">
      <c r="A698" s="84" t="s">
        <v>1834</v>
      </c>
      <c r="B698" s="84">
        <v>2</v>
      </c>
      <c r="C698" s="122">
        <v>0.001718344011075947</v>
      </c>
      <c r="D698" s="84" t="s">
        <v>1231</v>
      </c>
      <c r="E698" s="84" t="b">
        <v>0</v>
      </c>
      <c r="F698" s="84" t="b">
        <v>0</v>
      </c>
      <c r="G698" s="84" t="b">
        <v>0</v>
      </c>
    </row>
    <row r="699" spans="1:7" ht="15">
      <c r="A699" s="84" t="s">
        <v>1835</v>
      </c>
      <c r="B699" s="84">
        <v>2</v>
      </c>
      <c r="C699" s="122">
        <v>0.001718344011075947</v>
      </c>
      <c r="D699" s="84" t="s">
        <v>1231</v>
      </c>
      <c r="E699" s="84" t="b">
        <v>0</v>
      </c>
      <c r="F699" s="84" t="b">
        <v>0</v>
      </c>
      <c r="G699" s="84" t="b">
        <v>0</v>
      </c>
    </row>
    <row r="700" spans="1:7" ht="15">
      <c r="A700" s="84" t="s">
        <v>1572</v>
      </c>
      <c r="B700" s="84">
        <v>2</v>
      </c>
      <c r="C700" s="122">
        <v>0.0014649517588335385</v>
      </c>
      <c r="D700" s="84" t="s">
        <v>1231</v>
      </c>
      <c r="E700" s="84" t="b">
        <v>0</v>
      </c>
      <c r="F700" s="84" t="b">
        <v>0</v>
      </c>
      <c r="G700" s="84" t="b">
        <v>0</v>
      </c>
    </row>
    <row r="701" spans="1:7" ht="15">
      <c r="A701" s="84" t="s">
        <v>1744</v>
      </c>
      <c r="B701" s="84">
        <v>2</v>
      </c>
      <c r="C701" s="122">
        <v>0.0014649517588335385</v>
      </c>
      <c r="D701" s="84" t="s">
        <v>1231</v>
      </c>
      <c r="E701" s="84" t="b">
        <v>0</v>
      </c>
      <c r="F701" s="84" t="b">
        <v>0</v>
      </c>
      <c r="G701" s="84" t="b">
        <v>0</v>
      </c>
    </row>
    <row r="702" spans="1:7" ht="15">
      <c r="A702" s="84" t="s">
        <v>1830</v>
      </c>
      <c r="B702" s="84">
        <v>2</v>
      </c>
      <c r="C702" s="122">
        <v>0.001718344011075947</v>
      </c>
      <c r="D702" s="84" t="s">
        <v>1231</v>
      </c>
      <c r="E702" s="84" t="b">
        <v>0</v>
      </c>
      <c r="F702" s="84" t="b">
        <v>0</v>
      </c>
      <c r="G702" s="84" t="b">
        <v>0</v>
      </c>
    </row>
    <row r="703" spans="1:7" ht="15">
      <c r="A703" s="84" t="s">
        <v>1831</v>
      </c>
      <c r="B703" s="84">
        <v>2</v>
      </c>
      <c r="C703" s="122">
        <v>0.001718344011075947</v>
      </c>
      <c r="D703" s="84" t="s">
        <v>1231</v>
      </c>
      <c r="E703" s="84" t="b">
        <v>0</v>
      </c>
      <c r="F703" s="84" t="b">
        <v>0</v>
      </c>
      <c r="G703" s="84" t="b">
        <v>0</v>
      </c>
    </row>
    <row r="704" spans="1:7" ht="15">
      <c r="A704" s="84" t="s">
        <v>1796</v>
      </c>
      <c r="B704" s="84">
        <v>2</v>
      </c>
      <c r="C704" s="122">
        <v>0.0014649517588335385</v>
      </c>
      <c r="D704" s="84" t="s">
        <v>1231</v>
      </c>
      <c r="E704" s="84" t="b">
        <v>0</v>
      </c>
      <c r="F704" s="84" t="b">
        <v>0</v>
      </c>
      <c r="G704" s="84" t="b">
        <v>0</v>
      </c>
    </row>
    <row r="705" spans="1:7" ht="15">
      <c r="A705" s="84" t="s">
        <v>1823</v>
      </c>
      <c r="B705" s="84">
        <v>2</v>
      </c>
      <c r="C705" s="122">
        <v>0.001718344011075947</v>
      </c>
      <c r="D705" s="84" t="s">
        <v>1231</v>
      </c>
      <c r="E705" s="84" t="b">
        <v>0</v>
      </c>
      <c r="F705" s="84" t="b">
        <v>0</v>
      </c>
      <c r="G705" s="84" t="b">
        <v>0</v>
      </c>
    </row>
    <row r="706" spans="1:7" ht="15">
      <c r="A706" s="84" t="s">
        <v>1821</v>
      </c>
      <c r="B706" s="84">
        <v>2</v>
      </c>
      <c r="C706" s="122">
        <v>0.001718344011075947</v>
      </c>
      <c r="D706" s="84" t="s">
        <v>1231</v>
      </c>
      <c r="E706" s="84" t="b">
        <v>0</v>
      </c>
      <c r="F706" s="84" t="b">
        <v>0</v>
      </c>
      <c r="G706" s="84" t="b">
        <v>0</v>
      </c>
    </row>
    <row r="707" spans="1:7" ht="15">
      <c r="A707" s="84" t="s">
        <v>1815</v>
      </c>
      <c r="B707" s="84">
        <v>2</v>
      </c>
      <c r="C707" s="122">
        <v>0.001718344011075947</v>
      </c>
      <c r="D707" s="84" t="s">
        <v>1231</v>
      </c>
      <c r="E707" s="84" t="b">
        <v>0</v>
      </c>
      <c r="F707" s="84" t="b">
        <v>0</v>
      </c>
      <c r="G707" s="84" t="b">
        <v>0</v>
      </c>
    </row>
    <row r="708" spans="1:7" ht="15">
      <c r="A708" s="84" t="s">
        <v>1816</v>
      </c>
      <c r="B708" s="84">
        <v>2</v>
      </c>
      <c r="C708" s="122">
        <v>0.001718344011075947</v>
      </c>
      <c r="D708" s="84" t="s">
        <v>1231</v>
      </c>
      <c r="E708" s="84" t="b">
        <v>0</v>
      </c>
      <c r="F708" s="84" t="b">
        <v>0</v>
      </c>
      <c r="G708" s="84" t="b">
        <v>0</v>
      </c>
    </row>
    <row r="709" spans="1:7" ht="15">
      <c r="A709" s="84" t="s">
        <v>1817</v>
      </c>
      <c r="B709" s="84">
        <v>2</v>
      </c>
      <c r="C709" s="122">
        <v>0.001718344011075947</v>
      </c>
      <c r="D709" s="84" t="s">
        <v>1231</v>
      </c>
      <c r="E709" s="84" t="b">
        <v>0</v>
      </c>
      <c r="F709" s="84" t="b">
        <v>0</v>
      </c>
      <c r="G709" s="84" t="b">
        <v>0</v>
      </c>
    </row>
    <row r="710" spans="1:7" ht="15">
      <c r="A710" s="84" t="s">
        <v>1818</v>
      </c>
      <c r="B710" s="84">
        <v>2</v>
      </c>
      <c r="C710" s="122">
        <v>0.001718344011075947</v>
      </c>
      <c r="D710" s="84" t="s">
        <v>1231</v>
      </c>
      <c r="E710" s="84" t="b">
        <v>0</v>
      </c>
      <c r="F710" s="84" t="b">
        <v>0</v>
      </c>
      <c r="G710" s="84" t="b">
        <v>0</v>
      </c>
    </row>
    <row r="711" spans="1:7" ht="15">
      <c r="A711" s="84" t="s">
        <v>1819</v>
      </c>
      <c r="B711" s="84">
        <v>2</v>
      </c>
      <c r="C711" s="122">
        <v>0.001718344011075947</v>
      </c>
      <c r="D711" s="84" t="s">
        <v>1231</v>
      </c>
      <c r="E711" s="84" t="b">
        <v>0</v>
      </c>
      <c r="F711" s="84" t="b">
        <v>0</v>
      </c>
      <c r="G711" s="84" t="b">
        <v>0</v>
      </c>
    </row>
    <row r="712" spans="1:7" ht="15">
      <c r="A712" s="84" t="s">
        <v>1820</v>
      </c>
      <c r="B712" s="84">
        <v>2</v>
      </c>
      <c r="C712" s="122">
        <v>0.001718344011075947</v>
      </c>
      <c r="D712" s="84" t="s">
        <v>1231</v>
      </c>
      <c r="E712" s="84" t="b">
        <v>0</v>
      </c>
      <c r="F712" s="84" t="b">
        <v>0</v>
      </c>
      <c r="G712" s="84" t="b">
        <v>0</v>
      </c>
    </row>
    <row r="713" spans="1:7" ht="15">
      <c r="A713" s="84" t="s">
        <v>1814</v>
      </c>
      <c r="B713" s="84">
        <v>2</v>
      </c>
      <c r="C713" s="122">
        <v>0.0014649517588335385</v>
      </c>
      <c r="D713" s="84" t="s">
        <v>1231</v>
      </c>
      <c r="E713" s="84" t="b">
        <v>0</v>
      </c>
      <c r="F713" s="84" t="b">
        <v>0</v>
      </c>
      <c r="G713" s="84" t="b">
        <v>0</v>
      </c>
    </row>
    <row r="714" spans="1:7" ht="15">
      <c r="A714" s="84" t="s">
        <v>1334</v>
      </c>
      <c r="B714" s="84">
        <v>2</v>
      </c>
      <c r="C714" s="122">
        <v>0.0014649517588335385</v>
      </c>
      <c r="D714" s="84" t="s">
        <v>1231</v>
      </c>
      <c r="E714" s="84" t="b">
        <v>0</v>
      </c>
      <c r="F714" s="84" t="b">
        <v>0</v>
      </c>
      <c r="G714" s="84" t="b">
        <v>0</v>
      </c>
    </row>
    <row r="715" spans="1:7" ht="15">
      <c r="A715" s="84" t="s">
        <v>1800</v>
      </c>
      <c r="B715" s="84">
        <v>2</v>
      </c>
      <c r="C715" s="122">
        <v>0.0014649517588335385</v>
      </c>
      <c r="D715" s="84" t="s">
        <v>1231</v>
      </c>
      <c r="E715" s="84" t="b">
        <v>0</v>
      </c>
      <c r="F715" s="84" t="b">
        <v>0</v>
      </c>
      <c r="G715" s="84" t="b">
        <v>0</v>
      </c>
    </row>
    <row r="716" spans="1:7" ht="15">
      <c r="A716" s="84" t="s">
        <v>1801</v>
      </c>
      <c r="B716" s="84">
        <v>2</v>
      </c>
      <c r="C716" s="122">
        <v>0.0014649517588335385</v>
      </c>
      <c r="D716" s="84" t="s">
        <v>1231</v>
      </c>
      <c r="E716" s="84" t="b">
        <v>0</v>
      </c>
      <c r="F716" s="84" t="b">
        <v>0</v>
      </c>
      <c r="G716" s="84" t="b">
        <v>0</v>
      </c>
    </row>
    <row r="717" spans="1:7" ht="15">
      <c r="A717" s="84" t="s">
        <v>1802</v>
      </c>
      <c r="B717" s="84">
        <v>2</v>
      </c>
      <c r="C717" s="122">
        <v>0.0014649517588335385</v>
      </c>
      <c r="D717" s="84" t="s">
        <v>1231</v>
      </c>
      <c r="E717" s="84" t="b">
        <v>0</v>
      </c>
      <c r="F717" s="84" t="b">
        <v>0</v>
      </c>
      <c r="G717" s="84" t="b">
        <v>0</v>
      </c>
    </row>
    <row r="718" spans="1:7" ht="15">
      <c r="A718" s="84" t="s">
        <v>1803</v>
      </c>
      <c r="B718" s="84">
        <v>2</v>
      </c>
      <c r="C718" s="122">
        <v>0.0014649517588335385</v>
      </c>
      <c r="D718" s="84" t="s">
        <v>1231</v>
      </c>
      <c r="E718" s="84" t="b">
        <v>0</v>
      </c>
      <c r="F718" s="84" t="b">
        <v>0</v>
      </c>
      <c r="G718" s="84" t="b">
        <v>0</v>
      </c>
    </row>
    <row r="719" spans="1:7" ht="15">
      <c r="A719" s="84" t="s">
        <v>1812</v>
      </c>
      <c r="B719" s="84">
        <v>2</v>
      </c>
      <c r="C719" s="122">
        <v>0.001718344011075947</v>
      </c>
      <c r="D719" s="84" t="s">
        <v>1231</v>
      </c>
      <c r="E719" s="84" t="b">
        <v>0</v>
      </c>
      <c r="F719" s="84" t="b">
        <v>0</v>
      </c>
      <c r="G719" s="84" t="b">
        <v>0</v>
      </c>
    </row>
    <row r="720" spans="1:7" ht="15">
      <c r="A720" s="84" t="s">
        <v>1813</v>
      </c>
      <c r="B720" s="84">
        <v>2</v>
      </c>
      <c r="C720" s="122">
        <v>0.001718344011075947</v>
      </c>
      <c r="D720" s="84" t="s">
        <v>1231</v>
      </c>
      <c r="E720" s="84" t="b">
        <v>0</v>
      </c>
      <c r="F720" s="84" t="b">
        <v>0</v>
      </c>
      <c r="G720" s="84" t="b">
        <v>0</v>
      </c>
    </row>
    <row r="721" spans="1:7" ht="15">
      <c r="A721" s="84" t="s">
        <v>1792</v>
      </c>
      <c r="B721" s="84">
        <v>2</v>
      </c>
      <c r="C721" s="122">
        <v>0.0014649517588335385</v>
      </c>
      <c r="D721" s="84" t="s">
        <v>1231</v>
      </c>
      <c r="E721" s="84" t="b">
        <v>0</v>
      </c>
      <c r="F721" s="84" t="b">
        <v>0</v>
      </c>
      <c r="G721" s="84" t="b">
        <v>0</v>
      </c>
    </row>
    <row r="722" spans="1:7" ht="15">
      <c r="A722" s="84" t="s">
        <v>1809</v>
      </c>
      <c r="B722" s="84">
        <v>2</v>
      </c>
      <c r="C722" s="122">
        <v>0.001718344011075947</v>
      </c>
      <c r="D722" s="84" t="s">
        <v>1231</v>
      </c>
      <c r="E722" s="84" t="b">
        <v>0</v>
      </c>
      <c r="F722" s="84" t="b">
        <v>0</v>
      </c>
      <c r="G722" s="84" t="b">
        <v>0</v>
      </c>
    </row>
    <row r="723" spans="1:7" ht="15">
      <c r="A723" s="84" t="s">
        <v>1810</v>
      </c>
      <c r="B723" s="84">
        <v>2</v>
      </c>
      <c r="C723" s="122">
        <v>0.001718344011075947</v>
      </c>
      <c r="D723" s="84" t="s">
        <v>1231</v>
      </c>
      <c r="E723" s="84" t="b">
        <v>0</v>
      </c>
      <c r="F723" s="84" t="b">
        <v>0</v>
      </c>
      <c r="G723" s="84" t="b">
        <v>0</v>
      </c>
    </row>
    <row r="724" spans="1:7" ht="15">
      <c r="A724" s="84" t="s">
        <v>1811</v>
      </c>
      <c r="B724" s="84">
        <v>2</v>
      </c>
      <c r="C724" s="122">
        <v>0.001718344011075947</v>
      </c>
      <c r="D724" s="84" t="s">
        <v>1231</v>
      </c>
      <c r="E724" s="84" t="b">
        <v>0</v>
      </c>
      <c r="F724" s="84" t="b">
        <v>0</v>
      </c>
      <c r="G724" s="84" t="b">
        <v>0</v>
      </c>
    </row>
    <row r="725" spans="1:7" ht="15">
      <c r="A725" s="84" t="s">
        <v>1804</v>
      </c>
      <c r="B725" s="84">
        <v>2</v>
      </c>
      <c r="C725" s="122">
        <v>0.0014649517588335385</v>
      </c>
      <c r="D725" s="84" t="s">
        <v>1231</v>
      </c>
      <c r="E725" s="84" t="b">
        <v>0</v>
      </c>
      <c r="F725" s="84" t="b">
        <v>0</v>
      </c>
      <c r="G725" s="84" t="b">
        <v>0</v>
      </c>
    </row>
    <row r="726" spans="1:7" ht="15">
      <c r="A726" s="84" t="s">
        <v>1805</v>
      </c>
      <c r="B726" s="84">
        <v>2</v>
      </c>
      <c r="C726" s="122">
        <v>0.0014649517588335385</v>
      </c>
      <c r="D726" s="84" t="s">
        <v>1231</v>
      </c>
      <c r="E726" s="84" t="b">
        <v>0</v>
      </c>
      <c r="F726" s="84" t="b">
        <v>0</v>
      </c>
      <c r="G726" s="84" t="b">
        <v>0</v>
      </c>
    </row>
    <row r="727" spans="1:7" ht="15">
      <c r="A727" s="84" t="s">
        <v>1806</v>
      </c>
      <c r="B727" s="84">
        <v>2</v>
      </c>
      <c r="C727" s="122">
        <v>0.0014649517588335385</v>
      </c>
      <c r="D727" s="84" t="s">
        <v>1231</v>
      </c>
      <c r="E727" s="84" t="b">
        <v>0</v>
      </c>
      <c r="F727" s="84" t="b">
        <v>0</v>
      </c>
      <c r="G727" s="84" t="b">
        <v>0</v>
      </c>
    </row>
    <row r="728" spans="1:7" ht="15">
      <c r="A728" s="84" t="s">
        <v>1807</v>
      </c>
      <c r="B728" s="84">
        <v>2</v>
      </c>
      <c r="C728" s="122">
        <v>0.0014649517588335385</v>
      </c>
      <c r="D728" s="84" t="s">
        <v>1231</v>
      </c>
      <c r="E728" s="84" t="b">
        <v>0</v>
      </c>
      <c r="F728" s="84" t="b">
        <v>0</v>
      </c>
      <c r="G728" s="84" t="b">
        <v>0</v>
      </c>
    </row>
    <row r="729" spans="1:7" ht="15">
      <c r="A729" s="84" t="s">
        <v>1808</v>
      </c>
      <c r="B729" s="84">
        <v>2</v>
      </c>
      <c r="C729" s="122">
        <v>0.0014649517588335385</v>
      </c>
      <c r="D729" s="84" t="s">
        <v>1231</v>
      </c>
      <c r="E729" s="84" t="b">
        <v>0</v>
      </c>
      <c r="F729" s="84" t="b">
        <v>0</v>
      </c>
      <c r="G729" s="84" t="b">
        <v>0</v>
      </c>
    </row>
    <row r="730" spans="1:7" ht="15">
      <c r="A730" s="84" t="s">
        <v>1798</v>
      </c>
      <c r="B730" s="84">
        <v>2</v>
      </c>
      <c r="C730" s="122">
        <v>0.001718344011075947</v>
      </c>
      <c r="D730" s="84" t="s">
        <v>1231</v>
      </c>
      <c r="E730" s="84" t="b">
        <v>0</v>
      </c>
      <c r="F730" s="84" t="b">
        <v>0</v>
      </c>
      <c r="G730" s="84" t="b">
        <v>0</v>
      </c>
    </row>
    <row r="731" spans="1:7" ht="15">
      <c r="A731" s="84" t="s">
        <v>1773</v>
      </c>
      <c r="B731" s="84">
        <v>2</v>
      </c>
      <c r="C731" s="122">
        <v>0.0014649517588335385</v>
      </c>
      <c r="D731" s="84" t="s">
        <v>1231</v>
      </c>
      <c r="E731" s="84" t="b">
        <v>0</v>
      </c>
      <c r="F731" s="84" t="b">
        <v>0</v>
      </c>
      <c r="G731" s="84" t="b">
        <v>0</v>
      </c>
    </row>
    <row r="732" spans="1:7" ht="15">
      <c r="A732" s="84" t="s">
        <v>1700</v>
      </c>
      <c r="B732" s="84">
        <v>2</v>
      </c>
      <c r="C732" s="122">
        <v>0.001718344011075947</v>
      </c>
      <c r="D732" s="84" t="s">
        <v>1231</v>
      </c>
      <c r="E732" s="84" t="b">
        <v>0</v>
      </c>
      <c r="F732" s="84" t="b">
        <v>0</v>
      </c>
      <c r="G732" s="84" t="b">
        <v>0</v>
      </c>
    </row>
    <row r="733" spans="1:7" ht="15">
      <c r="A733" s="84" t="s">
        <v>1794</v>
      </c>
      <c r="B733" s="84">
        <v>2</v>
      </c>
      <c r="C733" s="122">
        <v>0.001718344011075947</v>
      </c>
      <c r="D733" s="84" t="s">
        <v>1231</v>
      </c>
      <c r="E733" s="84" t="b">
        <v>0</v>
      </c>
      <c r="F733" s="84" t="b">
        <v>0</v>
      </c>
      <c r="G733" s="84" t="b">
        <v>0</v>
      </c>
    </row>
    <row r="734" spans="1:7" ht="15">
      <c r="A734" s="84" t="s">
        <v>1790</v>
      </c>
      <c r="B734" s="84">
        <v>2</v>
      </c>
      <c r="C734" s="122">
        <v>0.001718344011075947</v>
      </c>
      <c r="D734" s="84" t="s">
        <v>1231</v>
      </c>
      <c r="E734" s="84" t="b">
        <v>0</v>
      </c>
      <c r="F734" s="84" t="b">
        <v>0</v>
      </c>
      <c r="G734" s="84" t="b">
        <v>0</v>
      </c>
    </row>
    <row r="735" spans="1:7" ht="15">
      <c r="A735" s="84" t="s">
        <v>1791</v>
      </c>
      <c r="B735" s="84">
        <v>2</v>
      </c>
      <c r="C735" s="122">
        <v>0.001718344011075947</v>
      </c>
      <c r="D735" s="84" t="s">
        <v>1231</v>
      </c>
      <c r="E735" s="84" t="b">
        <v>0</v>
      </c>
      <c r="F735" s="84" t="b">
        <v>0</v>
      </c>
      <c r="G735" s="84" t="b">
        <v>0</v>
      </c>
    </row>
    <row r="736" spans="1:7" ht="15">
      <c r="A736" s="84" t="s">
        <v>1743</v>
      </c>
      <c r="B736" s="84">
        <v>2</v>
      </c>
      <c r="C736" s="122">
        <v>0.0014649517588335385</v>
      </c>
      <c r="D736" s="84" t="s">
        <v>1231</v>
      </c>
      <c r="E736" s="84" t="b">
        <v>0</v>
      </c>
      <c r="F736" s="84" t="b">
        <v>0</v>
      </c>
      <c r="G736" s="84" t="b">
        <v>0</v>
      </c>
    </row>
    <row r="737" spans="1:7" ht="15">
      <c r="A737" s="84" t="s">
        <v>1758</v>
      </c>
      <c r="B737" s="84">
        <v>2</v>
      </c>
      <c r="C737" s="122">
        <v>0.0014649517588335385</v>
      </c>
      <c r="D737" s="84" t="s">
        <v>1231</v>
      </c>
      <c r="E737" s="84" t="b">
        <v>0</v>
      </c>
      <c r="F737" s="84" t="b">
        <v>0</v>
      </c>
      <c r="G737" s="84" t="b">
        <v>0</v>
      </c>
    </row>
    <row r="738" spans="1:7" ht="15">
      <c r="A738" s="84" t="s">
        <v>1787</v>
      </c>
      <c r="B738" s="84">
        <v>2</v>
      </c>
      <c r="C738" s="122">
        <v>0.001718344011075947</v>
      </c>
      <c r="D738" s="84" t="s">
        <v>1231</v>
      </c>
      <c r="E738" s="84" t="b">
        <v>0</v>
      </c>
      <c r="F738" s="84" t="b">
        <v>0</v>
      </c>
      <c r="G738" s="84" t="b">
        <v>0</v>
      </c>
    </row>
    <row r="739" spans="1:7" ht="15">
      <c r="A739" s="84" t="s">
        <v>1786</v>
      </c>
      <c r="B739" s="84">
        <v>2</v>
      </c>
      <c r="C739" s="122">
        <v>0.001718344011075947</v>
      </c>
      <c r="D739" s="84" t="s">
        <v>1231</v>
      </c>
      <c r="E739" s="84" t="b">
        <v>0</v>
      </c>
      <c r="F739" s="84" t="b">
        <v>0</v>
      </c>
      <c r="G739" s="84" t="b">
        <v>0</v>
      </c>
    </row>
    <row r="740" spans="1:7" ht="15">
      <c r="A740" s="84" t="s">
        <v>1752</v>
      </c>
      <c r="B740" s="84">
        <v>2</v>
      </c>
      <c r="C740" s="122">
        <v>0.0014649517588335385</v>
      </c>
      <c r="D740" s="84" t="s">
        <v>1231</v>
      </c>
      <c r="E740" s="84" t="b">
        <v>0</v>
      </c>
      <c r="F740" s="84" t="b">
        <v>0</v>
      </c>
      <c r="G740" s="84" t="b">
        <v>0</v>
      </c>
    </row>
    <row r="741" spans="1:7" ht="15">
      <c r="A741" s="84" t="s">
        <v>1785</v>
      </c>
      <c r="B741" s="84">
        <v>2</v>
      </c>
      <c r="C741" s="122">
        <v>0.001718344011075947</v>
      </c>
      <c r="D741" s="84" t="s">
        <v>1231</v>
      </c>
      <c r="E741" s="84" t="b">
        <v>0</v>
      </c>
      <c r="F741" s="84" t="b">
        <v>0</v>
      </c>
      <c r="G741" s="84" t="b">
        <v>0</v>
      </c>
    </row>
    <row r="742" spans="1:7" ht="15">
      <c r="A742" s="84" t="s">
        <v>1655</v>
      </c>
      <c r="B742" s="84">
        <v>2</v>
      </c>
      <c r="C742" s="122">
        <v>0.001718344011075947</v>
      </c>
      <c r="D742" s="84" t="s">
        <v>1231</v>
      </c>
      <c r="E742" s="84" t="b">
        <v>0</v>
      </c>
      <c r="F742" s="84" t="b">
        <v>0</v>
      </c>
      <c r="G742" s="84" t="b">
        <v>0</v>
      </c>
    </row>
    <row r="743" spans="1:7" ht="15">
      <c r="A743" s="84" t="s">
        <v>1782</v>
      </c>
      <c r="B743" s="84">
        <v>2</v>
      </c>
      <c r="C743" s="122">
        <v>0.001718344011075947</v>
      </c>
      <c r="D743" s="84" t="s">
        <v>1231</v>
      </c>
      <c r="E743" s="84" t="b">
        <v>0</v>
      </c>
      <c r="F743" s="84" t="b">
        <v>0</v>
      </c>
      <c r="G743" s="84" t="b">
        <v>0</v>
      </c>
    </row>
    <row r="744" spans="1:7" ht="15">
      <c r="A744" s="84" t="s">
        <v>1748</v>
      </c>
      <c r="B744" s="84">
        <v>2</v>
      </c>
      <c r="C744" s="122">
        <v>0.0014649517588335385</v>
      </c>
      <c r="D744" s="84" t="s">
        <v>1231</v>
      </c>
      <c r="E744" s="84" t="b">
        <v>0</v>
      </c>
      <c r="F744" s="84" t="b">
        <v>0</v>
      </c>
      <c r="G744" s="84" t="b">
        <v>0</v>
      </c>
    </row>
    <row r="745" spans="1:7" ht="15">
      <c r="A745" s="84" t="s">
        <v>1775</v>
      </c>
      <c r="B745" s="84">
        <v>2</v>
      </c>
      <c r="C745" s="122">
        <v>0.001718344011075947</v>
      </c>
      <c r="D745" s="84" t="s">
        <v>1231</v>
      </c>
      <c r="E745" s="84" t="b">
        <v>0</v>
      </c>
      <c r="F745" s="84" t="b">
        <v>0</v>
      </c>
      <c r="G745" s="84" t="b">
        <v>0</v>
      </c>
    </row>
    <row r="746" spans="1:7" ht="15">
      <c r="A746" s="84" t="s">
        <v>1776</v>
      </c>
      <c r="B746" s="84">
        <v>2</v>
      </c>
      <c r="C746" s="122">
        <v>0.001718344011075947</v>
      </c>
      <c r="D746" s="84" t="s">
        <v>1231</v>
      </c>
      <c r="E746" s="84" t="b">
        <v>0</v>
      </c>
      <c r="F746" s="84" t="b">
        <v>0</v>
      </c>
      <c r="G746" s="84" t="b">
        <v>0</v>
      </c>
    </row>
    <row r="747" spans="1:7" ht="15">
      <c r="A747" s="84" t="s">
        <v>1777</v>
      </c>
      <c r="B747" s="84">
        <v>2</v>
      </c>
      <c r="C747" s="122">
        <v>0.001718344011075947</v>
      </c>
      <c r="D747" s="84" t="s">
        <v>1231</v>
      </c>
      <c r="E747" s="84" t="b">
        <v>0</v>
      </c>
      <c r="F747" s="84" t="b">
        <v>0</v>
      </c>
      <c r="G747" s="84" t="b">
        <v>0</v>
      </c>
    </row>
    <row r="748" spans="1:7" ht="15">
      <c r="A748" s="84" t="s">
        <v>1774</v>
      </c>
      <c r="B748" s="84">
        <v>2</v>
      </c>
      <c r="C748" s="122">
        <v>0.001718344011075947</v>
      </c>
      <c r="D748" s="84" t="s">
        <v>1231</v>
      </c>
      <c r="E748" s="84" t="b">
        <v>0</v>
      </c>
      <c r="F748" s="84" t="b">
        <v>0</v>
      </c>
      <c r="G748" s="84" t="b">
        <v>0</v>
      </c>
    </row>
    <row r="749" spans="1:7" ht="15">
      <c r="A749" s="84" t="s">
        <v>1768</v>
      </c>
      <c r="B749" s="84">
        <v>2</v>
      </c>
      <c r="C749" s="122">
        <v>0.0014649517588335385</v>
      </c>
      <c r="D749" s="84" t="s">
        <v>1231</v>
      </c>
      <c r="E749" s="84" t="b">
        <v>0</v>
      </c>
      <c r="F749" s="84" t="b">
        <v>0</v>
      </c>
      <c r="G749" s="84" t="b">
        <v>0</v>
      </c>
    </row>
    <row r="750" spans="1:7" ht="15">
      <c r="A750" s="84" t="s">
        <v>1769</v>
      </c>
      <c r="B750" s="84">
        <v>2</v>
      </c>
      <c r="C750" s="122">
        <v>0.0014649517588335385</v>
      </c>
      <c r="D750" s="84" t="s">
        <v>1231</v>
      </c>
      <c r="E750" s="84" t="b">
        <v>0</v>
      </c>
      <c r="F750" s="84" t="b">
        <v>0</v>
      </c>
      <c r="G750" s="84" t="b">
        <v>0</v>
      </c>
    </row>
    <row r="751" spans="1:7" ht="15">
      <c r="A751" s="84" t="s">
        <v>1770</v>
      </c>
      <c r="B751" s="84">
        <v>2</v>
      </c>
      <c r="C751" s="122">
        <v>0.0014649517588335385</v>
      </c>
      <c r="D751" s="84" t="s">
        <v>1231</v>
      </c>
      <c r="E751" s="84" t="b">
        <v>0</v>
      </c>
      <c r="F751" s="84" t="b">
        <v>0</v>
      </c>
      <c r="G751" s="84" t="b">
        <v>0</v>
      </c>
    </row>
    <row r="752" spans="1:7" ht="15">
      <c r="A752" s="84" t="s">
        <v>1771</v>
      </c>
      <c r="B752" s="84">
        <v>2</v>
      </c>
      <c r="C752" s="122">
        <v>0.0014649517588335385</v>
      </c>
      <c r="D752" s="84" t="s">
        <v>1231</v>
      </c>
      <c r="E752" s="84" t="b">
        <v>0</v>
      </c>
      <c r="F752" s="84" t="b">
        <v>0</v>
      </c>
      <c r="G752" s="84" t="b">
        <v>0</v>
      </c>
    </row>
    <row r="753" spans="1:7" ht="15">
      <c r="A753" s="84" t="s">
        <v>1767</v>
      </c>
      <c r="B753" s="84">
        <v>2</v>
      </c>
      <c r="C753" s="122">
        <v>0.001718344011075947</v>
      </c>
      <c r="D753" s="84" t="s">
        <v>1231</v>
      </c>
      <c r="E753" s="84" t="b">
        <v>0</v>
      </c>
      <c r="F753" s="84" t="b">
        <v>0</v>
      </c>
      <c r="G753" s="84" t="b">
        <v>0</v>
      </c>
    </row>
    <row r="754" spans="1:7" ht="15">
      <c r="A754" s="84" t="s">
        <v>1765</v>
      </c>
      <c r="B754" s="84">
        <v>2</v>
      </c>
      <c r="C754" s="122">
        <v>0.001718344011075947</v>
      </c>
      <c r="D754" s="84" t="s">
        <v>1231</v>
      </c>
      <c r="E754" s="84" t="b">
        <v>0</v>
      </c>
      <c r="F754" s="84" t="b">
        <v>0</v>
      </c>
      <c r="G754" s="84" t="b">
        <v>0</v>
      </c>
    </row>
    <row r="755" spans="1:7" ht="15">
      <c r="A755" s="84" t="s">
        <v>1763</v>
      </c>
      <c r="B755" s="84">
        <v>2</v>
      </c>
      <c r="C755" s="122">
        <v>0.001718344011075947</v>
      </c>
      <c r="D755" s="84" t="s">
        <v>1231</v>
      </c>
      <c r="E755" s="84" t="b">
        <v>0</v>
      </c>
      <c r="F755" s="84" t="b">
        <v>0</v>
      </c>
      <c r="G755" s="84" t="b">
        <v>0</v>
      </c>
    </row>
    <row r="756" spans="1:7" ht="15">
      <c r="A756" s="84" t="s">
        <v>1764</v>
      </c>
      <c r="B756" s="84">
        <v>2</v>
      </c>
      <c r="C756" s="122">
        <v>0.001718344011075947</v>
      </c>
      <c r="D756" s="84" t="s">
        <v>1231</v>
      </c>
      <c r="E756" s="84" t="b">
        <v>0</v>
      </c>
      <c r="F756" s="84" t="b">
        <v>0</v>
      </c>
      <c r="G756" s="84" t="b">
        <v>0</v>
      </c>
    </row>
    <row r="757" spans="1:7" ht="15">
      <c r="A757" s="84" t="s">
        <v>1747</v>
      </c>
      <c r="B757" s="84">
        <v>2</v>
      </c>
      <c r="C757" s="122">
        <v>0.0014649517588335385</v>
      </c>
      <c r="D757" s="84" t="s">
        <v>1231</v>
      </c>
      <c r="E757" s="84" t="b">
        <v>0</v>
      </c>
      <c r="F757" s="84" t="b">
        <v>0</v>
      </c>
      <c r="G757" s="84" t="b">
        <v>0</v>
      </c>
    </row>
    <row r="758" spans="1:7" ht="15">
      <c r="A758" s="84" t="s">
        <v>1760</v>
      </c>
      <c r="B758" s="84">
        <v>2</v>
      </c>
      <c r="C758" s="122">
        <v>0.001718344011075947</v>
      </c>
      <c r="D758" s="84" t="s">
        <v>1231</v>
      </c>
      <c r="E758" s="84" t="b">
        <v>0</v>
      </c>
      <c r="F758" s="84" t="b">
        <v>0</v>
      </c>
      <c r="G758" s="84" t="b">
        <v>0</v>
      </c>
    </row>
    <row r="759" spans="1:7" ht="15">
      <c r="A759" s="84" t="s">
        <v>1761</v>
      </c>
      <c r="B759" s="84">
        <v>2</v>
      </c>
      <c r="C759" s="122">
        <v>0.001718344011075947</v>
      </c>
      <c r="D759" s="84" t="s">
        <v>1231</v>
      </c>
      <c r="E759" s="84" t="b">
        <v>0</v>
      </c>
      <c r="F759" s="84" t="b">
        <v>0</v>
      </c>
      <c r="G759" s="84" t="b">
        <v>0</v>
      </c>
    </row>
    <row r="760" spans="1:7" ht="15">
      <c r="A760" s="84" t="s">
        <v>1762</v>
      </c>
      <c r="B760" s="84">
        <v>2</v>
      </c>
      <c r="C760" s="122">
        <v>0.001718344011075947</v>
      </c>
      <c r="D760" s="84" t="s">
        <v>1231</v>
      </c>
      <c r="E760" s="84" t="b">
        <v>0</v>
      </c>
      <c r="F760" s="84" t="b">
        <v>0</v>
      </c>
      <c r="G760" s="84" t="b">
        <v>0</v>
      </c>
    </row>
    <row r="761" spans="1:7" ht="15">
      <c r="A761" s="84" t="s">
        <v>1756</v>
      </c>
      <c r="B761" s="84">
        <v>2</v>
      </c>
      <c r="C761" s="122">
        <v>0.001718344011075947</v>
      </c>
      <c r="D761" s="84" t="s">
        <v>1231</v>
      </c>
      <c r="E761" s="84" t="b">
        <v>0</v>
      </c>
      <c r="F761" s="84" t="b">
        <v>0</v>
      </c>
      <c r="G761" s="84" t="b">
        <v>0</v>
      </c>
    </row>
    <row r="762" spans="1:7" ht="15">
      <c r="A762" s="84" t="s">
        <v>1757</v>
      </c>
      <c r="B762" s="84">
        <v>2</v>
      </c>
      <c r="C762" s="122">
        <v>0.001718344011075947</v>
      </c>
      <c r="D762" s="84" t="s">
        <v>1231</v>
      </c>
      <c r="E762" s="84" t="b">
        <v>0</v>
      </c>
      <c r="F762" s="84" t="b">
        <v>0</v>
      </c>
      <c r="G762" s="84" t="b">
        <v>0</v>
      </c>
    </row>
    <row r="763" spans="1:7" ht="15">
      <c r="A763" s="84" t="s">
        <v>1753</v>
      </c>
      <c r="B763" s="84">
        <v>2</v>
      </c>
      <c r="C763" s="122">
        <v>0.001718344011075947</v>
      </c>
      <c r="D763" s="84" t="s">
        <v>1231</v>
      </c>
      <c r="E763" s="84" t="b">
        <v>0</v>
      </c>
      <c r="F763" s="84" t="b">
        <v>0</v>
      </c>
      <c r="G763" s="84" t="b">
        <v>0</v>
      </c>
    </row>
    <row r="764" spans="1:7" ht="15">
      <c r="A764" s="84" t="s">
        <v>1755</v>
      </c>
      <c r="B764" s="84">
        <v>2</v>
      </c>
      <c r="C764" s="122">
        <v>0.001718344011075947</v>
      </c>
      <c r="D764" s="84" t="s">
        <v>1231</v>
      </c>
      <c r="E764" s="84" t="b">
        <v>0</v>
      </c>
      <c r="F764" s="84" t="b">
        <v>0</v>
      </c>
      <c r="G764" s="84" t="b">
        <v>0</v>
      </c>
    </row>
    <row r="765" spans="1:7" ht="15">
      <c r="A765" s="84" t="s">
        <v>1746</v>
      </c>
      <c r="B765" s="84">
        <v>2</v>
      </c>
      <c r="C765" s="122">
        <v>0.001718344011075947</v>
      </c>
      <c r="D765" s="84" t="s">
        <v>1231</v>
      </c>
      <c r="E765" s="84" t="b">
        <v>0</v>
      </c>
      <c r="F765" s="84" t="b">
        <v>0</v>
      </c>
      <c r="G765" s="84" t="b">
        <v>0</v>
      </c>
    </row>
    <row r="766" spans="1:7" ht="15">
      <c r="A766" s="84" t="s">
        <v>1289</v>
      </c>
      <c r="B766" s="84">
        <v>2</v>
      </c>
      <c r="C766" s="122">
        <v>0.001718344011075947</v>
      </c>
      <c r="D766" s="84" t="s">
        <v>1231</v>
      </c>
      <c r="E766" s="84" t="b">
        <v>0</v>
      </c>
      <c r="F766" s="84" t="b">
        <v>0</v>
      </c>
      <c r="G766" s="84" t="b">
        <v>0</v>
      </c>
    </row>
    <row r="767" spans="1:7" ht="15">
      <c r="A767" s="84" t="s">
        <v>1742</v>
      </c>
      <c r="B767" s="84">
        <v>2</v>
      </c>
      <c r="C767" s="122">
        <v>0.001718344011075947</v>
      </c>
      <c r="D767" s="84" t="s">
        <v>1231</v>
      </c>
      <c r="E767" s="84" t="b">
        <v>0</v>
      </c>
      <c r="F767" s="84" t="b">
        <v>0</v>
      </c>
      <c r="G767" s="84" t="b">
        <v>0</v>
      </c>
    </row>
    <row r="768" spans="1:7" ht="15">
      <c r="A768" s="84" t="s">
        <v>1740</v>
      </c>
      <c r="B768" s="84">
        <v>2</v>
      </c>
      <c r="C768" s="122">
        <v>0.001718344011075947</v>
      </c>
      <c r="D768" s="84" t="s">
        <v>1231</v>
      </c>
      <c r="E768" s="84" t="b">
        <v>0</v>
      </c>
      <c r="F768" s="84" t="b">
        <v>0</v>
      </c>
      <c r="G768" s="84" t="b">
        <v>0</v>
      </c>
    </row>
    <row r="769" spans="1:7" ht="15">
      <c r="A769" s="84" t="s">
        <v>1741</v>
      </c>
      <c r="B769" s="84">
        <v>2</v>
      </c>
      <c r="C769" s="122">
        <v>0.001718344011075947</v>
      </c>
      <c r="D769" s="84" t="s">
        <v>1231</v>
      </c>
      <c r="E769" s="84" t="b">
        <v>0</v>
      </c>
      <c r="F769" s="84" t="b">
        <v>0</v>
      </c>
      <c r="G769" s="84" t="b">
        <v>0</v>
      </c>
    </row>
    <row r="770" spans="1:7" ht="15">
      <c r="A770" s="84" t="s">
        <v>1739</v>
      </c>
      <c r="B770" s="84">
        <v>2</v>
      </c>
      <c r="C770" s="122">
        <v>0.001718344011075947</v>
      </c>
      <c r="D770" s="84" t="s">
        <v>1231</v>
      </c>
      <c r="E770" s="84" t="b">
        <v>0</v>
      </c>
      <c r="F770" s="84" t="b">
        <v>0</v>
      </c>
      <c r="G770" s="84" t="b">
        <v>0</v>
      </c>
    </row>
    <row r="771" spans="1:7" ht="15">
      <c r="A771" s="84" t="s">
        <v>1318</v>
      </c>
      <c r="B771" s="84">
        <v>18</v>
      </c>
      <c r="C771" s="122">
        <v>0.0038998129881910614</v>
      </c>
      <c r="D771" s="84" t="s">
        <v>1232</v>
      </c>
      <c r="E771" s="84" t="b">
        <v>0</v>
      </c>
      <c r="F771" s="84" t="b">
        <v>0</v>
      </c>
      <c r="G771" s="84" t="b">
        <v>0</v>
      </c>
    </row>
    <row r="772" spans="1:7" ht="15">
      <c r="A772" s="84" t="s">
        <v>1309</v>
      </c>
      <c r="B772" s="84">
        <v>15</v>
      </c>
      <c r="C772" s="122">
        <v>0</v>
      </c>
      <c r="D772" s="84" t="s">
        <v>1232</v>
      </c>
      <c r="E772" s="84" t="b">
        <v>0</v>
      </c>
      <c r="F772" s="84" t="b">
        <v>0</v>
      </c>
      <c r="G772" s="84" t="b">
        <v>0</v>
      </c>
    </row>
    <row r="773" spans="1:7" ht="15">
      <c r="A773" s="84" t="s">
        <v>1310</v>
      </c>
      <c r="B773" s="84">
        <v>13</v>
      </c>
      <c r="C773" s="122">
        <v>0.004406341607638087</v>
      </c>
      <c r="D773" s="84" t="s">
        <v>1232</v>
      </c>
      <c r="E773" s="84" t="b">
        <v>0</v>
      </c>
      <c r="F773" s="84" t="b">
        <v>0</v>
      </c>
      <c r="G773" s="84" t="b">
        <v>0</v>
      </c>
    </row>
    <row r="774" spans="1:7" ht="15">
      <c r="A774" s="84" t="s">
        <v>1321</v>
      </c>
      <c r="B774" s="84">
        <v>12</v>
      </c>
      <c r="C774" s="122">
        <v>0.002599875325460707</v>
      </c>
      <c r="D774" s="84" t="s">
        <v>1232</v>
      </c>
      <c r="E774" s="84" t="b">
        <v>0</v>
      </c>
      <c r="F774" s="84" t="b">
        <v>0</v>
      </c>
      <c r="G774" s="84" t="b">
        <v>0</v>
      </c>
    </row>
    <row r="775" spans="1:7" ht="15">
      <c r="A775" s="84" t="s">
        <v>1319</v>
      </c>
      <c r="B775" s="84">
        <v>11</v>
      </c>
      <c r="C775" s="122">
        <v>0.0037284428987706887</v>
      </c>
      <c r="D775" s="84" t="s">
        <v>1232</v>
      </c>
      <c r="E775" s="84" t="b">
        <v>0</v>
      </c>
      <c r="F775" s="84" t="b">
        <v>0</v>
      </c>
      <c r="G775" s="84" t="b">
        <v>0</v>
      </c>
    </row>
    <row r="776" spans="1:7" ht="15">
      <c r="A776" s="84" t="s">
        <v>1322</v>
      </c>
      <c r="B776" s="84">
        <v>10</v>
      </c>
      <c r="C776" s="122">
        <v>0.011908633828304026</v>
      </c>
      <c r="D776" s="84" t="s">
        <v>1232</v>
      </c>
      <c r="E776" s="84" t="b">
        <v>0</v>
      </c>
      <c r="F776" s="84" t="b">
        <v>0</v>
      </c>
      <c r="G776" s="84" t="b">
        <v>0</v>
      </c>
    </row>
    <row r="777" spans="1:7" ht="15">
      <c r="A777" s="84" t="s">
        <v>1323</v>
      </c>
      <c r="B777" s="84">
        <v>9</v>
      </c>
      <c r="C777" s="122">
        <v>0.005588898822492617</v>
      </c>
      <c r="D777" s="84" t="s">
        <v>1232</v>
      </c>
      <c r="E777" s="84" t="b">
        <v>0</v>
      </c>
      <c r="F777" s="84" t="b">
        <v>0</v>
      </c>
      <c r="G777" s="84" t="b">
        <v>0</v>
      </c>
    </row>
    <row r="778" spans="1:7" ht="15">
      <c r="A778" s="84" t="s">
        <v>216</v>
      </c>
      <c r="B778" s="84">
        <v>8</v>
      </c>
      <c r="C778" s="122">
        <v>0.006292247215179144</v>
      </c>
      <c r="D778" s="84" t="s">
        <v>1232</v>
      </c>
      <c r="E778" s="84" t="b">
        <v>0</v>
      </c>
      <c r="F778" s="84" t="b">
        <v>0</v>
      </c>
      <c r="G778" s="84" t="b">
        <v>0</v>
      </c>
    </row>
    <row r="779" spans="1:7" ht="15">
      <c r="A779" s="84" t="s">
        <v>1324</v>
      </c>
      <c r="B779" s="84">
        <v>6</v>
      </c>
      <c r="C779" s="122">
        <v>0.012990422931234476</v>
      </c>
      <c r="D779" s="84" t="s">
        <v>1232</v>
      </c>
      <c r="E779" s="84" t="b">
        <v>0</v>
      </c>
      <c r="F779" s="84" t="b">
        <v>0</v>
      </c>
      <c r="G779" s="84" t="b">
        <v>0</v>
      </c>
    </row>
    <row r="780" spans="1:7" ht="15">
      <c r="A780" s="84" t="s">
        <v>1325</v>
      </c>
      <c r="B780" s="84">
        <v>6</v>
      </c>
      <c r="C780" s="122">
        <v>0.007145180296982415</v>
      </c>
      <c r="D780" s="84" t="s">
        <v>1232</v>
      </c>
      <c r="E780" s="84" t="b">
        <v>0</v>
      </c>
      <c r="F780" s="84" t="b">
        <v>0</v>
      </c>
      <c r="G780" s="84" t="b">
        <v>0</v>
      </c>
    </row>
    <row r="781" spans="1:7" ht="15">
      <c r="A781" s="84" t="s">
        <v>1299</v>
      </c>
      <c r="B781" s="84">
        <v>6</v>
      </c>
      <c r="C781" s="122">
        <v>0.007145180296982415</v>
      </c>
      <c r="D781" s="84" t="s">
        <v>1232</v>
      </c>
      <c r="E781" s="84" t="b">
        <v>0</v>
      </c>
      <c r="F781" s="84" t="b">
        <v>0</v>
      </c>
      <c r="G781" s="84" t="b">
        <v>0</v>
      </c>
    </row>
    <row r="782" spans="1:7" ht="15">
      <c r="A782" s="84" t="s">
        <v>1619</v>
      </c>
      <c r="B782" s="84">
        <v>6</v>
      </c>
      <c r="C782" s="122">
        <v>0.007145180296982415</v>
      </c>
      <c r="D782" s="84" t="s">
        <v>1232</v>
      </c>
      <c r="E782" s="84" t="b">
        <v>0</v>
      </c>
      <c r="F782" s="84" t="b">
        <v>0</v>
      </c>
      <c r="G782" s="84" t="b">
        <v>0</v>
      </c>
    </row>
    <row r="783" spans="1:7" ht="15">
      <c r="A783" s="84" t="s">
        <v>1568</v>
      </c>
      <c r="B783" s="84">
        <v>6</v>
      </c>
      <c r="C783" s="122">
        <v>0.007145180296982415</v>
      </c>
      <c r="D783" s="84" t="s">
        <v>1232</v>
      </c>
      <c r="E783" s="84" t="b">
        <v>0</v>
      </c>
      <c r="F783" s="84" t="b">
        <v>0</v>
      </c>
      <c r="G783" s="84" t="b">
        <v>0</v>
      </c>
    </row>
    <row r="784" spans="1:7" ht="15">
      <c r="A784" s="84" t="s">
        <v>1572</v>
      </c>
      <c r="B784" s="84">
        <v>6</v>
      </c>
      <c r="C784" s="122">
        <v>0.007145180296982415</v>
      </c>
      <c r="D784" s="84" t="s">
        <v>1232</v>
      </c>
      <c r="E784" s="84" t="b">
        <v>0</v>
      </c>
      <c r="F784" s="84" t="b">
        <v>0</v>
      </c>
      <c r="G784" s="84" t="b">
        <v>0</v>
      </c>
    </row>
    <row r="785" spans="1:7" ht="15">
      <c r="A785" s="84" t="s">
        <v>1620</v>
      </c>
      <c r="B785" s="84">
        <v>6</v>
      </c>
      <c r="C785" s="122">
        <v>0.007145180296982415</v>
      </c>
      <c r="D785" s="84" t="s">
        <v>1232</v>
      </c>
      <c r="E785" s="84" t="b">
        <v>0</v>
      </c>
      <c r="F785" s="84" t="b">
        <v>0</v>
      </c>
      <c r="G785" s="84" t="b">
        <v>0</v>
      </c>
    </row>
    <row r="786" spans="1:7" ht="15">
      <c r="A786" s="84" t="s">
        <v>1621</v>
      </c>
      <c r="B786" s="84">
        <v>6</v>
      </c>
      <c r="C786" s="122">
        <v>0.007145180296982415</v>
      </c>
      <c r="D786" s="84" t="s">
        <v>1232</v>
      </c>
      <c r="E786" s="84" t="b">
        <v>0</v>
      </c>
      <c r="F786" s="84" t="b">
        <v>0</v>
      </c>
      <c r="G786" s="84" t="b">
        <v>0</v>
      </c>
    </row>
    <row r="787" spans="1:7" ht="15">
      <c r="A787" s="84" t="s">
        <v>1622</v>
      </c>
      <c r="B787" s="84">
        <v>6</v>
      </c>
      <c r="C787" s="122">
        <v>0.007145180296982415</v>
      </c>
      <c r="D787" s="84" t="s">
        <v>1232</v>
      </c>
      <c r="E787" s="84" t="b">
        <v>0</v>
      </c>
      <c r="F787" s="84" t="b">
        <v>0</v>
      </c>
      <c r="G787" s="84" t="b">
        <v>0</v>
      </c>
    </row>
    <row r="788" spans="1:7" ht="15">
      <c r="A788" s="84" t="s">
        <v>1595</v>
      </c>
      <c r="B788" s="84">
        <v>5</v>
      </c>
      <c r="C788" s="122">
        <v>0.00880369003803035</v>
      </c>
      <c r="D788" s="84" t="s">
        <v>1232</v>
      </c>
      <c r="E788" s="84" t="b">
        <v>0</v>
      </c>
      <c r="F788" s="84" t="b">
        <v>0</v>
      </c>
      <c r="G788" s="84" t="b">
        <v>0</v>
      </c>
    </row>
    <row r="789" spans="1:7" ht="15">
      <c r="A789" s="84" t="s">
        <v>1642</v>
      </c>
      <c r="B789" s="84">
        <v>5</v>
      </c>
      <c r="C789" s="122">
        <v>0.007235566850197721</v>
      </c>
      <c r="D789" s="84" t="s">
        <v>1232</v>
      </c>
      <c r="E789" s="84" t="b">
        <v>0</v>
      </c>
      <c r="F789" s="84" t="b">
        <v>0</v>
      </c>
      <c r="G789" s="84" t="b">
        <v>0</v>
      </c>
    </row>
    <row r="790" spans="1:7" ht="15">
      <c r="A790" s="84" t="s">
        <v>1313</v>
      </c>
      <c r="B790" s="84">
        <v>5</v>
      </c>
      <c r="C790" s="122">
        <v>0.007235566850197721</v>
      </c>
      <c r="D790" s="84" t="s">
        <v>1232</v>
      </c>
      <c r="E790" s="84" t="b">
        <v>0</v>
      </c>
      <c r="F790" s="84" t="b">
        <v>0</v>
      </c>
      <c r="G790" s="84" t="b">
        <v>0</v>
      </c>
    </row>
    <row r="791" spans="1:7" ht="15">
      <c r="A791" s="84" t="s">
        <v>1578</v>
      </c>
      <c r="B791" s="84">
        <v>5</v>
      </c>
      <c r="C791" s="122">
        <v>0.007235566850197721</v>
      </c>
      <c r="D791" s="84" t="s">
        <v>1232</v>
      </c>
      <c r="E791" s="84" t="b">
        <v>0</v>
      </c>
      <c r="F791" s="84" t="b">
        <v>0</v>
      </c>
      <c r="G791" s="84" t="b">
        <v>0</v>
      </c>
    </row>
    <row r="792" spans="1:7" ht="15">
      <c r="A792" s="84" t="s">
        <v>1643</v>
      </c>
      <c r="B792" s="84">
        <v>5</v>
      </c>
      <c r="C792" s="122">
        <v>0.007235566850197721</v>
      </c>
      <c r="D792" s="84" t="s">
        <v>1232</v>
      </c>
      <c r="E792" s="84" t="b">
        <v>0</v>
      </c>
      <c r="F792" s="84" t="b">
        <v>0</v>
      </c>
      <c r="G792" s="84" t="b">
        <v>0</v>
      </c>
    </row>
    <row r="793" spans="1:7" ht="15">
      <c r="A793" s="84" t="s">
        <v>1616</v>
      </c>
      <c r="B793" s="84">
        <v>5</v>
      </c>
      <c r="C793" s="122">
        <v>0.007235566850197721</v>
      </c>
      <c r="D793" s="84" t="s">
        <v>1232</v>
      </c>
      <c r="E793" s="84" t="b">
        <v>0</v>
      </c>
      <c r="F793" s="84" t="b">
        <v>0</v>
      </c>
      <c r="G793" s="84" t="b">
        <v>0</v>
      </c>
    </row>
    <row r="794" spans="1:7" ht="15">
      <c r="A794" s="84" t="s">
        <v>1600</v>
      </c>
      <c r="B794" s="84">
        <v>5</v>
      </c>
      <c r="C794" s="122">
        <v>0.007235566850197721</v>
      </c>
      <c r="D794" s="84" t="s">
        <v>1232</v>
      </c>
      <c r="E794" s="84" t="b">
        <v>0</v>
      </c>
      <c r="F794" s="84" t="b">
        <v>0</v>
      </c>
      <c r="G794" s="84" t="b">
        <v>0</v>
      </c>
    </row>
    <row r="795" spans="1:7" ht="15">
      <c r="A795" s="84" t="s">
        <v>1644</v>
      </c>
      <c r="B795" s="84">
        <v>5</v>
      </c>
      <c r="C795" s="122">
        <v>0.007235566850197721</v>
      </c>
      <c r="D795" s="84" t="s">
        <v>1232</v>
      </c>
      <c r="E795" s="84" t="b">
        <v>0</v>
      </c>
      <c r="F795" s="84" t="b">
        <v>0</v>
      </c>
      <c r="G795" s="84" t="b">
        <v>0</v>
      </c>
    </row>
    <row r="796" spans="1:7" ht="15">
      <c r="A796" s="84" t="s">
        <v>1316</v>
      </c>
      <c r="B796" s="84">
        <v>5</v>
      </c>
      <c r="C796" s="122">
        <v>0.007235566850197721</v>
      </c>
      <c r="D796" s="84" t="s">
        <v>1232</v>
      </c>
      <c r="E796" s="84" t="b">
        <v>0</v>
      </c>
      <c r="F796" s="84" t="b">
        <v>0</v>
      </c>
      <c r="G796" s="84" t="b">
        <v>0</v>
      </c>
    </row>
    <row r="797" spans="1:7" ht="15">
      <c r="A797" s="84" t="s">
        <v>1640</v>
      </c>
      <c r="B797" s="84">
        <v>4</v>
      </c>
      <c r="C797" s="122">
        <v>0.008660281954156319</v>
      </c>
      <c r="D797" s="84" t="s">
        <v>1232</v>
      </c>
      <c r="E797" s="84" t="b">
        <v>0</v>
      </c>
      <c r="F797" s="84" t="b">
        <v>0</v>
      </c>
      <c r="G797" s="84" t="b">
        <v>0</v>
      </c>
    </row>
    <row r="798" spans="1:7" ht="15">
      <c r="A798" s="84" t="s">
        <v>1638</v>
      </c>
      <c r="B798" s="84">
        <v>4</v>
      </c>
      <c r="C798" s="122">
        <v>0.007042952030424281</v>
      </c>
      <c r="D798" s="84" t="s">
        <v>1232</v>
      </c>
      <c r="E798" s="84" t="b">
        <v>0</v>
      </c>
      <c r="F798" s="84" t="b">
        <v>0</v>
      </c>
      <c r="G798" s="84" t="b">
        <v>0</v>
      </c>
    </row>
    <row r="799" spans="1:7" ht="15">
      <c r="A799" s="84" t="s">
        <v>1679</v>
      </c>
      <c r="B799" s="84">
        <v>4</v>
      </c>
      <c r="C799" s="122">
        <v>0.007042952030424281</v>
      </c>
      <c r="D799" s="84" t="s">
        <v>1232</v>
      </c>
      <c r="E799" s="84" t="b">
        <v>0</v>
      </c>
      <c r="F799" s="84" t="b">
        <v>0</v>
      </c>
      <c r="G799" s="84" t="b">
        <v>0</v>
      </c>
    </row>
    <row r="800" spans="1:7" ht="15">
      <c r="A800" s="84" t="s">
        <v>1569</v>
      </c>
      <c r="B800" s="84">
        <v>4</v>
      </c>
      <c r="C800" s="122">
        <v>0.010939780453258989</v>
      </c>
      <c r="D800" s="84" t="s">
        <v>1232</v>
      </c>
      <c r="E800" s="84" t="b">
        <v>0</v>
      </c>
      <c r="F800" s="84" t="b">
        <v>0</v>
      </c>
      <c r="G800" s="84" t="b">
        <v>0</v>
      </c>
    </row>
    <row r="801" spans="1:7" ht="15">
      <c r="A801" s="84" t="s">
        <v>1559</v>
      </c>
      <c r="B801" s="84">
        <v>3</v>
      </c>
      <c r="C801" s="122">
        <v>0.006495211465617238</v>
      </c>
      <c r="D801" s="84" t="s">
        <v>1232</v>
      </c>
      <c r="E801" s="84" t="b">
        <v>0</v>
      </c>
      <c r="F801" s="84" t="b">
        <v>0</v>
      </c>
      <c r="G801" s="84" t="b">
        <v>0</v>
      </c>
    </row>
    <row r="802" spans="1:7" ht="15">
      <c r="A802" s="84" t="s">
        <v>1733</v>
      </c>
      <c r="B802" s="84">
        <v>3</v>
      </c>
      <c r="C802" s="122">
        <v>0.006495211465617238</v>
      </c>
      <c r="D802" s="84" t="s">
        <v>1232</v>
      </c>
      <c r="E802" s="84" t="b">
        <v>0</v>
      </c>
      <c r="F802" s="84" t="b">
        <v>0</v>
      </c>
      <c r="G802" s="84" t="b">
        <v>0</v>
      </c>
    </row>
    <row r="803" spans="1:7" ht="15">
      <c r="A803" s="84" t="s">
        <v>1734</v>
      </c>
      <c r="B803" s="84">
        <v>3</v>
      </c>
      <c r="C803" s="122">
        <v>0.006495211465617238</v>
      </c>
      <c r="D803" s="84" t="s">
        <v>1232</v>
      </c>
      <c r="E803" s="84" t="b">
        <v>0</v>
      </c>
      <c r="F803" s="84" t="b">
        <v>0</v>
      </c>
      <c r="G803" s="84" t="b">
        <v>0</v>
      </c>
    </row>
    <row r="804" spans="1:7" ht="15">
      <c r="A804" s="84" t="s">
        <v>1735</v>
      </c>
      <c r="B804" s="84">
        <v>3</v>
      </c>
      <c r="C804" s="122">
        <v>0.006495211465617238</v>
      </c>
      <c r="D804" s="84" t="s">
        <v>1232</v>
      </c>
      <c r="E804" s="84" t="b">
        <v>0</v>
      </c>
      <c r="F804" s="84" t="b">
        <v>0</v>
      </c>
      <c r="G804" s="84" t="b">
        <v>0</v>
      </c>
    </row>
    <row r="805" spans="1:7" ht="15">
      <c r="A805" s="84" t="s">
        <v>1582</v>
      </c>
      <c r="B805" s="84">
        <v>3</v>
      </c>
      <c r="C805" s="122">
        <v>0.006495211465617238</v>
      </c>
      <c r="D805" s="84" t="s">
        <v>1232</v>
      </c>
      <c r="E805" s="84" t="b">
        <v>0</v>
      </c>
      <c r="F805" s="84" t="b">
        <v>0</v>
      </c>
      <c r="G805" s="84" t="b">
        <v>0</v>
      </c>
    </row>
    <row r="806" spans="1:7" ht="15">
      <c r="A806" s="84" t="s">
        <v>1732</v>
      </c>
      <c r="B806" s="84">
        <v>3</v>
      </c>
      <c r="C806" s="122">
        <v>0.006495211465617238</v>
      </c>
      <c r="D806" s="84" t="s">
        <v>1232</v>
      </c>
      <c r="E806" s="84" t="b">
        <v>0</v>
      </c>
      <c r="F806" s="84" t="b">
        <v>0</v>
      </c>
      <c r="G806" s="84" t="b">
        <v>0</v>
      </c>
    </row>
    <row r="807" spans="1:7" ht="15">
      <c r="A807" s="84" t="s">
        <v>1675</v>
      </c>
      <c r="B807" s="84">
        <v>3</v>
      </c>
      <c r="C807" s="122">
        <v>0.00820483533994424</v>
      </c>
      <c r="D807" s="84" t="s">
        <v>1232</v>
      </c>
      <c r="E807" s="84" t="b">
        <v>0</v>
      </c>
      <c r="F807" s="84" t="b">
        <v>0</v>
      </c>
      <c r="G807" s="84" t="b">
        <v>0</v>
      </c>
    </row>
    <row r="808" spans="1:7" ht="15">
      <c r="A808" s="84" t="s">
        <v>1720</v>
      </c>
      <c r="B808" s="84">
        <v>2</v>
      </c>
      <c r="C808" s="122">
        <v>0.007418304438046848</v>
      </c>
      <c r="D808" s="84" t="s">
        <v>1232</v>
      </c>
      <c r="E808" s="84" t="b">
        <v>0</v>
      </c>
      <c r="F808" s="84" t="b">
        <v>0</v>
      </c>
      <c r="G808" s="84" t="b">
        <v>0</v>
      </c>
    </row>
    <row r="809" spans="1:7" ht="15">
      <c r="A809" s="84" t="s">
        <v>1311</v>
      </c>
      <c r="B809" s="84">
        <v>2</v>
      </c>
      <c r="C809" s="122">
        <v>0.0054698902266294945</v>
      </c>
      <c r="D809" s="84" t="s">
        <v>1232</v>
      </c>
      <c r="E809" s="84" t="b">
        <v>0</v>
      </c>
      <c r="F809" s="84" t="b">
        <v>0</v>
      </c>
      <c r="G809" s="84" t="b">
        <v>0</v>
      </c>
    </row>
    <row r="810" spans="1:7" ht="15">
      <c r="A810" s="84" t="s">
        <v>1587</v>
      </c>
      <c r="B810" s="84">
        <v>2</v>
      </c>
      <c r="C810" s="122">
        <v>0.0054698902266294945</v>
      </c>
      <c r="D810" s="84" t="s">
        <v>1232</v>
      </c>
      <c r="E810" s="84" t="b">
        <v>0</v>
      </c>
      <c r="F810" s="84" t="b">
        <v>0</v>
      </c>
      <c r="G810" s="84" t="b">
        <v>0</v>
      </c>
    </row>
    <row r="811" spans="1:7" ht="15">
      <c r="A811" s="84" t="s">
        <v>1688</v>
      </c>
      <c r="B811" s="84">
        <v>2</v>
      </c>
      <c r="C811" s="122">
        <v>0.0054698902266294945</v>
      </c>
      <c r="D811" s="84" t="s">
        <v>1232</v>
      </c>
      <c r="E811" s="84" t="b">
        <v>0</v>
      </c>
      <c r="F811" s="84" t="b">
        <v>0</v>
      </c>
      <c r="G811" s="84" t="b">
        <v>0</v>
      </c>
    </row>
    <row r="812" spans="1:7" ht="15">
      <c r="A812" s="84" t="s">
        <v>1918</v>
      </c>
      <c r="B812" s="84">
        <v>2</v>
      </c>
      <c r="C812" s="122">
        <v>0.0054698902266294945</v>
      </c>
      <c r="D812" s="84" t="s">
        <v>1232</v>
      </c>
      <c r="E812" s="84" t="b">
        <v>0</v>
      </c>
      <c r="F812" s="84" t="b">
        <v>0</v>
      </c>
      <c r="G812" s="84" t="b">
        <v>0</v>
      </c>
    </row>
    <row r="813" spans="1:7" ht="15">
      <c r="A813" s="84" t="s">
        <v>1919</v>
      </c>
      <c r="B813" s="84">
        <v>2</v>
      </c>
      <c r="C813" s="122">
        <v>0.0054698902266294945</v>
      </c>
      <c r="D813" s="84" t="s">
        <v>1232</v>
      </c>
      <c r="E813" s="84" t="b">
        <v>0</v>
      </c>
      <c r="F813" s="84" t="b">
        <v>0</v>
      </c>
      <c r="G813" s="84" t="b">
        <v>0</v>
      </c>
    </row>
    <row r="814" spans="1:7" ht="15">
      <c r="A814" s="84" t="s">
        <v>1920</v>
      </c>
      <c r="B814" s="84">
        <v>2</v>
      </c>
      <c r="C814" s="122">
        <v>0.0054698902266294945</v>
      </c>
      <c r="D814" s="84" t="s">
        <v>1232</v>
      </c>
      <c r="E814" s="84" t="b">
        <v>0</v>
      </c>
      <c r="F814" s="84" t="b">
        <v>0</v>
      </c>
      <c r="G814" s="84" t="b">
        <v>0</v>
      </c>
    </row>
    <row r="815" spans="1:7" ht="15">
      <c r="A815" s="84" t="s">
        <v>1580</v>
      </c>
      <c r="B815" s="84">
        <v>2</v>
      </c>
      <c r="C815" s="122">
        <v>0.0054698902266294945</v>
      </c>
      <c r="D815" s="84" t="s">
        <v>1232</v>
      </c>
      <c r="E815" s="84" t="b">
        <v>0</v>
      </c>
      <c r="F815" s="84" t="b">
        <v>0</v>
      </c>
      <c r="G815" s="84" t="b">
        <v>0</v>
      </c>
    </row>
    <row r="816" spans="1:7" ht="15">
      <c r="A816" s="84" t="s">
        <v>1656</v>
      </c>
      <c r="B816" s="84">
        <v>2</v>
      </c>
      <c r="C816" s="122">
        <v>0.0054698902266294945</v>
      </c>
      <c r="D816" s="84" t="s">
        <v>1232</v>
      </c>
      <c r="E816" s="84" t="b">
        <v>0</v>
      </c>
      <c r="F816" s="84" t="b">
        <v>0</v>
      </c>
      <c r="G816" s="84" t="b">
        <v>0</v>
      </c>
    </row>
    <row r="817" spans="1:7" ht="15">
      <c r="A817" s="84" t="s">
        <v>1639</v>
      </c>
      <c r="B817" s="84">
        <v>2</v>
      </c>
      <c r="C817" s="122">
        <v>0.0054698902266294945</v>
      </c>
      <c r="D817" s="84" t="s">
        <v>1232</v>
      </c>
      <c r="E817" s="84" t="b">
        <v>0</v>
      </c>
      <c r="F817" s="84" t="b">
        <v>0</v>
      </c>
      <c r="G817" s="84" t="b">
        <v>0</v>
      </c>
    </row>
    <row r="818" spans="1:7" ht="15">
      <c r="A818" s="84" t="s">
        <v>552</v>
      </c>
      <c r="B818" s="84">
        <v>2</v>
      </c>
      <c r="C818" s="122">
        <v>0.0054698902266294945</v>
      </c>
      <c r="D818" s="84" t="s">
        <v>1232</v>
      </c>
      <c r="E818" s="84" t="b">
        <v>0</v>
      </c>
      <c r="F818" s="84" t="b">
        <v>0</v>
      </c>
      <c r="G818" s="84" t="b">
        <v>0</v>
      </c>
    </row>
    <row r="819" spans="1:7" ht="15">
      <c r="A819" s="84" t="s">
        <v>1558</v>
      </c>
      <c r="B819" s="84">
        <v>2</v>
      </c>
      <c r="C819" s="122">
        <v>0.0054698902266294945</v>
      </c>
      <c r="D819" s="84" t="s">
        <v>1232</v>
      </c>
      <c r="E819" s="84" t="b">
        <v>0</v>
      </c>
      <c r="F819" s="84" t="b">
        <v>0</v>
      </c>
      <c r="G819" s="84" t="b">
        <v>0</v>
      </c>
    </row>
    <row r="820" spans="1:7" ht="15">
      <c r="A820" s="84" t="s">
        <v>1921</v>
      </c>
      <c r="B820" s="84">
        <v>2</v>
      </c>
      <c r="C820" s="122">
        <v>0.0054698902266294945</v>
      </c>
      <c r="D820" s="84" t="s">
        <v>1232</v>
      </c>
      <c r="E820" s="84" t="b">
        <v>0</v>
      </c>
      <c r="F820" s="84" t="b">
        <v>0</v>
      </c>
      <c r="G820" s="84" t="b">
        <v>0</v>
      </c>
    </row>
    <row r="821" spans="1:7" ht="15">
      <c r="A821" s="84" t="s">
        <v>1922</v>
      </c>
      <c r="B821" s="84">
        <v>2</v>
      </c>
      <c r="C821" s="122">
        <v>0.0054698902266294945</v>
      </c>
      <c r="D821" s="84" t="s">
        <v>1232</v>
      </c>
      <c r="E821" s="84" t="b">
        <v>0</v>
      </c>
      <c r="F821" s="84" t="b">
        <v>0</v>
      </c>
      <c r="G821" s="84" t="b">
        <v>0</v>
      </c>
    </row>
    <row r="822" spans="1:7" ht="15">
      <c r="A822" s="84" t="s">
        <v>1721</v>
      </c>
      <c r="B822" s="84">
        <v>2</v>
      </c>
      <c r="C822" s="122">
        <v>0.0054698902266294945</v>
      </c>
      <c r="D822" s="84" t="s">
        <v>1232</v>
      </c>
      <c r="E822" s="84" t="b">
        <v>0</v>
      </c>
      <c r="F822" s="84" t="b">
        <v>0</v>
      </c>
      <c r="G822" s="84" t="b">
        <v>0</v>
      </c>
    </row>
    <row r="823" spans="1:7" ht="15">
      <c r="A823" s="84" t="s">
        <v>1923</v>
      </c>
      <c r="B823" s="84">
        <v>2</v>
      </c>
      <c r="C823" s="122">
        <v>0.0054698902266294945</v>
      </c>
      <c r="D823" s="84" t="s">
        <v>1232</v>
      </c>
      <c r="E823" s="84" t="b">
        <v>0</v>
      </c>
      <c r="F823" s="84" t="b">
        <v>0</v>
      </c>
      <c r="G823" s="84" t="b">
        <v>0</v>
      </c>
    </row>
    <row r="824" spans="1:7" ht="15">
      <c r="A824" s="84" t="s">
        <v>1924</v>
      </c>
      <c r="B824" s="84">
        <v>2</v>
      </c>
      <c r="C824" s="122">
        <v>0.0054698902266294945</v>
      </c>
      <c r="D824" s="84" t="s">
        <v>1232</v>
      </c>
      <c r="E824" s="84" t="b">
        <v>0</v>
      </c>
      <c r="F824" s="84" t="b">
        <v>0</v>
      </c>
      <c r="G824" s="84" t="b">
        <v>0</v>
      </c>
    </row>
    <row r="825" spans="1:7" ht="15">
      <c r="A825" s="84" t="s">
        <v>1312</v>
      </c>
      <c r="B825" s="84">
        <v>2</v>
      </c>
      <c r="C825" s="122">
        <v>0.0054698902266294945</v>
      </c>
      <c r="D825" s="84" t="s">
        <v>1232</v>
      </c>
      <c r="E825" s="84" t="b">
        <v>0</v>
      </c>
      <c r="F825" s="84" t="b">
        <v>0</v>
      </c>
      <c r="G825" s="84" t="b">
        <v>0</v>
      </c>
    </row>
    <row r="826" spans="1:7" ht="15">
      <c r="A826" s="84" t="s">
        <v>1315</v>
      </c>
      <c r="B826" s="84">
        <v>2</v>
      </c>
      <c r="C826" s="122">
        <v>0.0054698902266294945</v>
      </c>
      <c r="D826" s="84" t="s">
        <v>1232</v>
      </c>
      <c r="E826" s="84" t="b">
        <v>0</v>
      </c>
      <c r="F826" s="84" t="b">
        <v>0</v>
      </c>
      <c r="G826" s="84" t="b">
        <v>0</v>
      </c>
    </row>
    <row r="827" spans="1:7" ht="15">
      <c r="A827" s="84" t="s">
        <v>1916</v>
      </c>
      <c r="B827" s="84">
        <v>2</v>
      </c>
      <c r="C827" s="122">
        <v>0.0054698902266294945</v>
      </c>
      <c r="D827" s="84" t="s">
        <v>1232</v>
      </c>
      <c r="E827" s="84" t="b">
        <v>0</v>
      </c>
      <c r="F827" s="84" t="b">
        <v>0</v>
      </c>
      <c r="G827" s="84" t="b">
        <v>0</v>
      </c>
    </row>
    <row r="828" spans="1:7" ht="15">
      <c r="A828" s="84" t="s">
        <v>1632</v>
      </c>
      <c r="B828" s="84">
        <v>2</v>
      </c>
      <c r="C828" s="122">
        <v>0.0054698902266294945</v>
      </c>
      <c r="D828" s="84" t="s">
        <v>1232</v>
      </c>
      <c r="E828" s="84" t="b">
        <v>0</v>
      </c>
      <c r="F828" s="84" t="b">
        <v>0</v>
      </c>
      <c r="G828" s="84" t="b">
        <v>0</v>
      </c>
    </row>
    <row r="829" spans="1:7" ht="15">
      <c r="A829" s="84" t="s">
        <v>1917</v>
      </c>
      <c r="B829" s="84">
        <v>2</v>
      </c>
      <c r="C829" s="122">
        <v>0.0054698902266294945</v>
      </c>
      <c r="D829" s="84" t="s">
        <v>1232</v>
      </c>
      <c r="E829" s="84" t="b">
        <v>0</v>
      </c>
      <c r="F829" s="84" t="b">
        <v>0</v>
      </c>
      <c r="G829" s="84" t="b">
        <v>0</v>
      </c>
    </row>
    <row r="830" spans="1:7" ht="15">
      <c r="A830" s="84" t="s">
        <v>1327</v>
      </c>
      <c r="B830" s="84">
        <v>3</v>
      </c>
      <c r="C830" s="122">
        <v>0</v>
      </c>
      <c r="D830" s="84" t="s">
        <v>1233</v>
      </c>
      <c r="E830" s="84" t="b">
        <v>0</v>
      </c>
      <c r="F830" s="84" t="b">
        <v>0</v>
      </c>
      <c r="G830" s="84" t="b">
        <v>0</v>
      </c>
    </row>
    <row r="831" spans="1:7" ht="15">
      <c r="A831" s="84" t="s">
        <v>1328</v>
      </c>
      <c r="B831" s="84">
        <v>3</v>
      </c>
      <c r="C831" s="122">
        <v>0</v>
      </c>
      <c r="D831" s="84" t="s">
        <v>1233</v>
      </c>
      <c r="E831" s="84" t="b">
        <v>0</v>
      </c>
      <c r="F831" s="84" t="b">
        <v>0</v>
      </c>
      <c r="G831" s="84" t="b">
        <v>0</v>
      </c>
    </row>
    <row r="832" spans="1:7" ht="15">
      <c r="A832" s="84" t="s">
        <v>1309</v>
      </c>
      <c r="B832" s="84">
        <v>3</v>
      </c>
      <c r="C832" s="122">
        <v>0</v>
      </c>
      <c r="D832" s="84" t="s">
        <v>1233</v>
      </c>
      <c r="E832" s="84" t="b">
        <v>0</v>
      </c>
      <c r="F832" s="84" t="b">
        <v>0</v>
      </c>
      <c r="G832" s="84" t="b">
        <v>0</v>
      </c>
    </row>
    <row r="833" spans="1:7" ht="15">
      <c r="A833" s="84" t="s">
        <v>1310</v>
      </c>
      <c r="B833" s="84">
        <v>3</v>
      </c>
      <c r="C833" s="122">
        <v>0</v>
      </c>
      <c r="D833" s="84" t="s">
        <v>1233</v>
      </c>
      <c r="E833" s="84" t="b">
        <v>0</v>
      </c>
      <c r="F833" s="84" t="b">
        <v>0</v>
      </c>
      <c r="G833" s="84" t="b">
        <v>0</v>
      </c>
    </row>
    <row r="834" spans="1:7" ht="15">
      <c r="A834" s="84" t="s">
        <v>1329</v>
      </c>
      <c r="B834" s="84">
        <v>3</v>
      </c>
      <c r="C834" s="122">
        <v>0</v>
      </c>
      <c r="D834" s="84" t="s">
        <v>1233</v>
      </c>
      <c r="E834" s="84" t="b">
        <v>0</v>
      </c>
      <c r="F834" s="84" t="b">
        <v>0</v>
      </c>
      <c r="G834" s="84" t="b">
        <v>0</v>
      </c>
    </row>
    <row r="835" spans="1:7" ht="15">
      <c r="A835" s="84" t="s">
        <v>543</v>
      </c>
      <c r="B835" s="84">
        <v>3</v>
      </c>
      <c r="C835" s="122">
        <v>0</v>
      </c>
      <c r="D835" s="84" t="s">
        <v>1233</v>
      </c>
      <c r="E835" s="84" t="b">
        <v>0</v>
      </c>
      <c r="F835" s="84" t="b">
        <v>0</v>
      </c>
      <c r="G835" s="84" t="b">
        <v>0</v>
      </c>
    </row>
    <row r="836" spans="1:7" ht="15">
      <c r="A836" s="84" t="s">
        <v>244</v>
      </c>
      <c r="B836" s="84">
        <v>3</v>
      </c>
      <c r="C836" s="122">
        <v>0</v>
      </c>
      <c r="D836" s="84" t="s">
        <v>1233</v>
      </c>
      <c r="E836" s="84" t="b">
        <v>0</v>
      </c>
      <c r="F836" s="84" t="b">
        <v>0</v>
      </c>
      <c r="G836" s="84" t="b">
        <v>0</v>
      </c>
    </row>
    <row r="837" spans="1:7" ht="15">
      <c r="A837" s="84" t="s">
        <v>243</v>
      </c>
      <c r="B837" s="84">
        <v>3</v>
      </c>
      <c r="C837" s="122">
        <v>0</v>
      </c>
      <c r="D837" s="84" t="s">
        <v>1233</v>
      </c>
      <c r="E837" s="84" t="b">
        <v>0</v>
      </c>
      <c r="F837" s="84" t="b">
        <v>0</v>
      </c>
      <c r="G837" s="84" t="b">
        <v>0</v>
      </c>
    </row>
    <row r="838" spans="1:7" ht="15">
      <c r="A838" s="84" t="s">
        <v>223</v>
      </c>
      <c r="B838" s="84">
        <v>3</v>
      </c>
      <c r="C838" s="122">
        <v>0</v>
      </c>
      <c r="D838" s="84" t="s">
        <v>1233</v>
      </c>
      <c r="E838" s="84" t="b">
        <v>0</v>
      </c>
      <c r="F838" s="84" t="b">
        <v>0</v>
      </c>
      <c r="G838" s="84" t="b">
        <v>0</v>
      </c>
    </row>
    <row r="839" spans="1:7" ht="15">
      <c r="A839" s="84" t="s">
        <v>242</v>
      </c>
      <c r="B839" s="84">
        <v>3</v>
      </c>
      <c r="C839" s="122">
        <v>0</v>
      </c>
      <c r="D839" s="84" t="s">
        <v>1233</v>
      </c>
      <c r="E839" s="84" t="b">
        <v>0</v>
      </c>
      <c r="F839" s="84" t="b">
        <v>0</v>
      </c>
      <c r="G839" s="84" t="b">
        <v>0</v>
      </c>
    </row>
    <row r="840" spans="1:7" ht="15">
      <c r="A840" s="84" t="s">
        <v>222</v>
      </c>
      <c r="B840" s="84">
        <v>2</v>
      </c>
      <c r="C840" s="122">
        <v>0.011005703690980077</v>
      </c>
      <c r="D840" s="84" t="s">
        <v>1233</v>
      </c>
      <c r="E840" s="84" t="b">
        <v>0</v>
      </c>
      <c r="F840" s="84" t="b">
        <v>0</v>
      </c>
      <c r="G840" s="84" t="b">
        <v>0</v>
      </c>
    </row>
    <row r="841" spans="1:7" ht="15">
      <c r="A841" s="84" t="s">
        <v>1309</v>
      </c>
      <c r="B841" s="84">
        <v>23</v>
      </c>
      <c r="C841" s="122">
        <v>0</v>
      </c>
      <c r="D841" s="84" t="s">
        <v>1234</v>
      </c>
      <c r="E841" s="84" t="b">
        <v>0</v>
      </c>
      <c r="F841" s="84" t="b">
        <v>0</v>
      </c>
      <c r="G841" s="84" t="b">
        <v>0</v>
      </c>
    </row>
    <row r="842" spans="1:7" ht="15">
      <c r="A842" s="84" t="s">
        <v>1310</v>
      </c>
      <c r="B842" s="84">
        <v>23</v>
      </c>
      <c r="C842" s="122">
        <v>0</v>
      </c>
      <c r="D842" s="84" t="s">
        <v>1234</v>
      </c>
      <c r="E842" s="84" t="b">
        <v>0</v>
      </c>
      <c r="F842" s="84" t="b">
        <v>0</v>
      </c>
      <c r="G842" s="84" t="b">
        <v>0</v>
      </c>
    </row>
    <row r="843" spans="1:7" ht="15">
      <c r="A843" s="84" t="s">
        <v>1331</v>
      </c>
      <c r="B843" s="84">
        <v>8</v>
      </c>
      <c r="C843" s="122">
        <v>0.016986587000949974</v>
      </c>
      <c r="D843" s="84" t="s">
        <v>1234</v>
      </c>
      <c r="E843" s="84" t="b">
        <v>0</v>
      </c>
      <c r="F843" s="84" t="b">
        <v>0</v>
      </c>
      <c r="G843" s="84" t="b">
        <v>0</v>
      </c>
    </row>
    <row r="844" spans="1:7" ht="15">
      <c r="A844" s="84" t="s">
        <v>1318</v>
      </c>
      <c r="B844" s="84">
        <v>6</v>
      </c>
      <c r="C844" s="122">
        <v>0.016210460712054148</v>
      </c>
      <c r="D844" s="84" t="s">
        <v>1234</v>
      </c>
      <c r="E844" s="84" t="b">
        <v>0</v>
      </c>
      <c r="F844" s="84" t="b">
        <v>0</v>
      </c>
      <c r="G844" s="84" t="b">
        <v>0</v>
      </c>
    </row>
    <row r="845" spans="1:7" ht="15">
      <c r="A845" s="84" t="s">
        <v>235</v>
      </c>
      <c r="B845" s="84">
        <v>5</v>
      </c>
      <c r="C845" s="122">
        <v>0.01534161647411051</v>
      </c>
      <c r="D845" s="84" t="s">
        <v>1234</v>
      </c>
      <c r="E845" s="84" t="b">
        <v>0</v>
      </c>
      <c r="F845" s="84" t="b">
        <v>0</v>
      </c>
      <c r="G845" s="84" t="b">
        <v>0</v>
      </c>
    </row>
    <row r="846" spans="1:7" ht="15">
      <c r="A846" s="84" t="s">
        <v>1332</v>
      </c>
      <c r="B846" s="84">
        <v>5</v>
      </c>
      <c r="C846" s="122">
        <v>0.01534161647411051</v>
      </c>
      <c r="D846" s="84" t="s">
        <v>1234</v>
      </c>
      <c r="E846" s="84" t="b">
        <v>0</v>
      </c>
      <c r="F846" s="84" t="b">
        <v>0</v>
      </c>
      <c r="G846" s="84" t="b">
        <v>0</v>
      </c>
    </row>
    <row r="847" spans="1:7" ht="15">
      <c r="A847" s="84" t="s">
        <v>1311</v>
      </c>
      <c r="B847" s="84">
        <v>4</v>
      </c>
      <c r="C847" s="122">
        <v>0.01406792304980797</v>
      </c>
      <c r="D847" s="84" t="s">
        <v>1234</v>
      </c>
      <c r="E847" s="84" t="b">
        <v>0</v>
      </c>
      <c r="F847" s="84" t="b">
        <v>0</v>
      </c>
      <c r="G847" s="84" t="b">
        <v>0</v>
      </c>
    </row>
    <row r="848" spans="1:7" ht="15">
      <c r="A848" s="84" t="s">
        <v>1333</v>
      </c>
      <c r="B848" s="84">
        <v>3</v>
      </c>
      <c r="C848" s="122">
        <v>0.012286202518026812</v>
      </c>
      <c r="D848" s="84" t="s">
        <v>1234</v>
      </c>
      <c r="E848" s="84" t="b">
        <v>0</v>
      </c>
      <c r="F848" s="84" t="b">
        <v>0</v>
      </c>
      <c r="G848" s="84" t="b">
        <v>0</v>
      </c>
    </row>
    <row r="849" spans="1:7" ht="15">
      <c r="A849" s="84" t="s">
        <v>1334</v>
      </c>
      <c r="B849" s="84">
        <v>3</v>
      </c>
      <c r="C849" s="122">
        <v>0.012286202518026812</v>
      </c>
      <c r="D849" s="84" t="s">
        <v>1234</v>
      </c>
      <c r="E849" s="84" t="b">
        <v>0</v>
      </c>
      <c r="F849" s="84" t="b">
        <v>0</v>
      </c>
      <c r="G849" s="84" t="b">
        <v>0</v>
      </c>
    </row>
    <row r="850" spans="1:7" ht="15">
      <c r="A850" s="84" t="s">
        <v>1335</v>
      </c>
      <c r="B850" s="84">
        <v>3</v>
      </c>
      <c r="C850" s="122">
        <v>0.012286202518026812</v>
      </c>
      <c r="D850" s="84" t="s">
        <v>1234</v>
      </c>
      <c r="E850" s="84" t="b">
        <v>0</v>
      </c>
      <c r="F850" s="84" t="b">
        <v>0</v>
      </c>
      <c r="G850" s="84" t="b">
        <v>0</v>
      </c>
    </row>
    <row r="851" spans="1:7" ht="15">
      <c r="A851" s="84" t="s">
        <v>1669</v>
      </c>
      <c r="B851" s="84">
        <v>3</v>
      </c>
      <c r="C851" s="122">
        <v>0.012286202518026812</v>
      </c>
      <c r="D851" s="84" t="s">
        <v>1234</v>
      </c>
      <c r="E851" s="84" t="b">
        <v>0</v>
      </c>
      <c r="F851" s="84" t="b">
        <v>0</v>
      </c>
      <c r="G851" s="84" t="b">
        <v>0</v>
      </c>
    </row>
    <row r="852" spans="1:7" ht="15">
      <c r="A852" s="84" t="s">
        <v>1557</v>
      </c>
      <c r="B852" s="84">
        <v>3</v>
      </c>
      <c r="C852" s="122">
        <v>0.012286202518026812</v>
      </c>
      <c r="D852" s="84" t="s">
        <v>1234</v>
      </c>
      <c r="E852" s="84" t="b">
        <v>0</v>
      </c>
      <c r="F852" s="84" t="b">
        <v>0</v>
      </c>
      <c r="G852" s="84" t="b">
        <v>0</v>
      </c>
    </row>
    <row r="853" spans="1:7" ht="15">
      <c r="A853" s="84" t="s">
        <v>1724</v>
      </c>
      <c r="B853" s="84">
        <v>3</v>
      </c>
      <c r="C853" s="122">
        <v>0.012286202518026812</v>
      </c>
      <c r="D853" s="84" t="s">
        <v>1234</v>
      </c>
      <c r="E853" s="84" t="b">
        <v>0</v>
      </c>
      <c r="F853" s="84" t="b">
        <v>0</v>
      </c>
      <c r="G853" s="84" t="b">
        <v>0</v>
      </c>
    </row>
    <row r="854" spans="1:7" ht="15">
      <c r="A854" s="84" t="s">
        <v>1725</v>
      </c>
      <c r="B854" s="84">
        <v>3</v>
      </c>
      <c r="C854" s="122">
        <v>0.012286202518026812</v>
      </c>
      <c r="D854" s="84" t="s">
        <v>1234</v>
      </c>
      <c r="E854" s="84" t="b">
        <v>0</v>
      </c>
      <c r="F854" s="84" t="b">
        <v>0</v>
      </c>
      <c r="G854" s="84" t="b">
        <v>0</v>
      </c>
    </row>
    <row r="855" spans="1:7" ht="15">
      <c r="A855" s="84" t="s">
        <v>1588</v>
      </c>
      <c r="B855" s="84">
        <v>3</v>
      </c>
      <c r="C855" s="122">
        <v>0.012286202518026812</v>
      </c>
      <c r="D855" s="84" t="s">
        <v>1234</v>
      </c>
      <c r="E855" s="84" t="b">
        <v>0</v>
      </c>
      <c r="F855" s="84" t="b">
        <v>0</v>
      </c>
      <c r="G855" s="84" t="b">
        <v>0</v>
      </c>
    </row>
    <row r="856" spans="1:7" ht="15">
      <c r="A856" s="84" t="s">
        <v>1573</v>
      </c>
      <c r="B856" s="84">
        <v>3</v>
      </c>
      <c r="C856" s="122">
        <v>0.012286202518026812</v>
      </c>
      <c r="D856" s="84" t="s">
        <v>1234</v>
      </c>
      <c r="E856" s="84" t="b">
        <v>0</v>
      </c>
      <c r="F856" s="84" t="b">
        <v>0</v>
      </c>
      <c r="G856" s="84" t="b">
        <v>0</v>
      </c>
    </row>
    <row r="857" spans="1:7" ht="15">
      <c r="A857" s="84" t="s">
        <v>1729</v>
      </c>
      <c r="B857" s="84">
        <v>3</v>
      </c>
      <c r="C857" s="122">
        <v>0.012286202518026812</v>
      </c>
      <c r="D857" s="84" t="s">
        <v>1234</v>
      </c>
      <c r="E857" s="84" t="b">
        <v>0</v>
      </c>
      <c r="F857" s="84" t="b">
        <v>0</v>
      </c>
      <c r="G857" s="84" t="b">
        <v>0</v>
      </c>
    </row>
    <row r="858" spans="1:7" ht="15">
      <c r="A858" s="84" t="s">
        <v>1581</v>
      </c>
      <c r="B858" s="84">
        <v>3</v>
      </c>
      <c r="C858" s="122">
        <v>0.012286202518026812</v>
      </c>
      <c r="D858" s="84" t="s">
        <v>1234</v>
      </c>
      <c r="E858" s="84" t="b">
        <v>0</v>
      </c>
      <c r="F858" s="84" t="b">
        <v>0</v>
      </c>
      <c r="G858" s="84" t="b">
        <v>0</v>
      </c>
    </row>
    <row r="859" spans="1:7" ht="15">
      <c r="A859" s="84" t="s">
        <v>1559</v>
      </c>
      <c r="B859" s="84">
        <v>3</v>
      </c>
      <c r="C859" s="122">
        <v>0.012286202518026812</v>
      </c>
      <c r="D859" s="84" t="s">
        <v>1234</v>
      </c>
      <c r="E859" s="84" t="b">
        <v>0</v>
      </c>
      <c r="F859" s="84" t="b">
        <v>0</v>
      </c>
      <c r="G859" s="84" t="b">
        <v>0</v>
      </c>
    </row>
    <row r="860" spans="1:7" ht="15">
      <c r="A860" s="84" t="s">
        <v>1591</v>
      </c>
      <c r="B860" s="84">
        <v>3</v>
      </c>
      <c r="C860" s="122">
        <v>0.012286202518026812</v>
      </c>
      <c r="D860" s="84" t="s">
        <v>1234</v>
      </c>
      <c r="E860" s="84" t="b">
        <v>0</v>
      </c>
      <c r="F860" s="84" t="b">
        <v>0</v>
      </c>
      <c r="G860" s="84" t="b">
        <v>0</v>
      </c>
    </row>
    <row r="861" spans="1:7" ht="15">
      <c r="A861" s="84" t="s">
        <v>1726</v>
      </c>
      <c r="B861" s="84">
        <v>3</v>
      </c>
      <c r="C861" s="122">
        <v>0.012286202518026812</v>
      </c>
      <c r="D861" s="84" t="s">
        <v>1234</v>
      </c>
      <c r="E861" s="84" t="b">
        <v>0</v>
      </c>
      <c r="F861" s="84" t="b">
        <v>0</v>
      </c>
      <c r="G861" s="84" t="b">
        <v>0</v>
      </c>
    </row>
    <row r="862" spans="1:7" ht="15">
      <c r="A862" s="84" t="s">
        <v>1571</v>
      </c>
      <c r="B862" s="84">
        <v>3</v>
      </c>
      <c r="C862" s="122">
        <v>0.012286202518026812</v>
      </c>
      <c r="D862" s="84" t="s">
        <v>1234</v>
      </c>
      <c r="E862" s="84" t="b">
        <v>0</v>
      </c>
      <c r="F862" s="84" t="b">
        <v>0</v>
      </c>
      <c r="G862" s="84" t="b">
        <v>0</v>
      </c>
    </row>
    <row r="863" spans="1:7" ht="15">
      <c r="A863" s="84" t="s">
        <v>1727</v>
      </c>
      <c r="B863" s="84">
        <v>3</v>
      </c>
      <c r="C863" s="122">
        <v>0.012286202518026812</v>
      </c>
      <c r="D863" s="84" t="s">
        <v>1234</v>
      </c>
      <c r="E863" s="84" t="b">
        <v>0</v>
      </c>
      <c r="F863" s="84" t="b">
        <v>0</v>
      </c>
      <c r="G863" s="84" t="b">
        <v>0</v>
      </c>
    </row>
    <row r="864" spans="1:7" ht="15">
      <c r="A864" s="84" t="s">
        <v>1566</v>
      </c>
      <c r="B864" s="84">
        <v>3</v>
      </c>
      <c r="C864" s="122">
        <v>0.012286202518026812</v>
      </c>
      <c r="D864" s="84" t="s">
        <v>1234</v>
      </c>
      <c r="E864" s="84" t="b">
        <v>0</v>
      </c>
      <c r="F864" s="84" t="b">
        <v>0</v>
      </c>
      <c r="G864" s="84" t="b">
        <v>0</v>
      </c>
    </row>
    <row r="865" spans="1:7" ht="15">
      <c r="A865" s="84" t="s">
        <v>1728</v>
      </c>
      <c r="B865" s="84">
        <v>3</v>
      </c>
      <c r="C865" s="122">
        <v>0.012286202518026812</v>
      </c>
      <c r="D865" s="84" t="s">
        <v>1234</v>
      </c>
      <c r="E865" s="84" t="b">
        <v>0</v>
      </c>
      <c r="F865" s="84" t="b">
        <v>0</v>
      </c>
      <c r="G865" s="84" t="b">
        <v>0</v>
      </c>
    </row>
    <row r="866" spans="1:7" ht="15">
      <c r="A866" s="84" t="s">
        <v>1614</v>
      </c>
      <c r="B866" s="84">
        <v>2</v>
      </c>
      <c r="C866" s="122">
        <v>0.009821276299570476</v>
      </c>
      <c r="D866" s="84" t="s">
        <v>1234</v>
      </c>
      <c r="E866" s="84" t="b">
        <v>0</v>
      </c>
      <c r="F866" s="84" t="b">
        <v>0</v>
      </c>
      <c r="G866" s="84" t="b">
        <v>0</v>
      </c>
    </row>
    <row r="867" spans="1:7" ht="15">
      <c r="A867" s="84" t="s">
        <v>1906</v>
      </c>
      <c r="B867" s="84">
        <v>2</v>
      </c>
      <c r="C867" s="122">
        <v>0.009821276299570476</v>
      </c>
      <c r="D867" s="84" t="s">
        <v>1234</v>
      </c>
      <c r="E867" s="84" t="b">
        <v>0</v>
      </c>
      <c r="F867" s="84" t="b">
        <v>0</v>
      </c>
      <c r="G867" s="84" t="b">
        <v>0</v>
      </c>
    </row>
    <row r="868" spans="1:7" ht="15">
      <c r="A868" s="84" t="s">
        <v>1907</v>
      </c>
      <c r="B868" s="84">
        <v>2</v>
      </c>
      <c r="C868" s="122">
        <v>0.009821276299570476</v>
      </c>
      <c r="D868" s="84" t="s">
        <v>1234</v>
      </c>
      <c r="E868" s="84" t="b">
        <v>0</v>
      </c>
      <c r="F868" s="84" t="b">
        <v>0</v>
      </c>
      <c r="G868" s="84" t="b">
        <v>0</v>
      </c>
    </row>
    <row r="869" spans="1:7" ht="15">
      <c r="A869" s="84" t="s">
        <v>1606</v>
      </c>
      <c r="B869" s="84">
        <v>2</v>
      </c>
      <c r="C869" s="122">
        <v>0.009821276299570476</v>
      </c>
      <c r="D869" s="84" t="s">
        <v>1234</v>
      </c>
      <c r="E869" s="84" t="b">
        <v>0</v>
      </c>
      <c r="F869" s="84" t="b">
        <v>0</v>
      </c>
      <c r="G869" s="84" t="b">
        <v>0</v>
      </c>
    </row>
    <row r="870" spans="1:7" ht="15">
      <c r="A870" s="84" t="s">
        <v>1636</v>
      </c>
      <c r="B870" s="84">
        <v>2</v>
      </c>
      <c r="C870" s="122">
        <v>0.009821276299570476</v>
      </c>
      <c r="D870" s="84" t="s">
        <v>1234</v>
      </c>
      <c r="E870" s="84" t="b">
        <v>0</v>
      </c>
      <c r="F870" s="84" t="b">
        <v>0</v>
      </c>
      <c r="G870" s="84" t="b">
        <v>0</v>
      </c>
    </row>
    <row r="871" spans="1:7" ht="15">
      <c r="A871" s="84" t="s">
        <v>1562</v>
      </c>
      <c r="B871" s="84">
        <v>2</v>
      </c>
      <c r="C871" s="122">
        <v>0.009821276299570476</v>
      </c>
      <c r="D871" s="84" t="s">
        <v>1234</v>
      </c>
      <c r="E871" s="84" t="b">
        <v>0</v>
      </c>
      <c r="F871" s="84" t="b">
        <v>0</v>
      </c>
      <c r="G871" s="84" t="b">
        <v>0</v>
      </c>
    </row>
    <row r="872" spans="1:7" ht="15">
      <c r="A872" s="84" t="s">
        <v>1908</v>
      </c>
      <c r="B872" s="84">
        <v>2</v>
      </c>
      <c r="C872" s="122">
        <v>0.009821276299570476</v>
      </c>
      <c r="D872" s="84" t="s">
        <v>1234</v>
      </c>
      <c r="E872" s="84" t="b">
        <v>0</v>
      </c>
      <c r="F872" s="84" t="b">
        <v>0</v>
      </c>
      <c r="G872" s="84" t="b">
        <v>0</v>
      </c>
    </row>
    <row r="873" spans="1:7" ht="15">
      <c r="A873" s="84" t="s">
        <v>1655</v>
      </c>
      <c r="B873" s="84">
        <v>2</v>
      </c>
      <c r="C873" s="122">
        <v>0.009821276299570476</v>
      </c>
      <c r="D873" s="84" t="s">
        <v>1234</v>
      </c>
      <c r="E873" s="84" t="b">
        <v>0</v>
      </c>
      <c r="F873" s="84" t="b">
        <v>0</v>
      </c>
      <c r="G873" s="84" t="b">
        <v>0</v>
      </c>
    </row>
    <row r="874" spans="1:7" ht="15">
      <c r="A874" s="84" t="s">
        <v>1730</v>
      </c>
      <c r="B874" s="84">
        <v>2</v>
      </c>
      <c r="C874" s="122">
        <v>0.009821276299570476</v>
      </c>
      <c r="D874" s="84" t="s">
        <v>1234</v>
      </c>
      <c r="E874" s="84" t="b">
        <v>0</v>
      </c>
      <c r="F874" s="84" t="b">
        <v>0</v>
      </c>
      <c r="G874" s="84" t="b">
        <v>0</v>
      </c>
    </row>
    <row r="875" spans="1:7" ht="15">
      <c r="A875" s="84" t="s">
        <v>1564</v>
      </c>
      <c r="B875" s="84">
        <v>2</v>
      </c>
      <c r="C875" s="122">
        <v>0.009821276299570476</v>
      </c>
      <c r="D875" s="84" t="s">
        <v>1234</v>
      </c>
      <c r="E875" s="84" t="b">
        <v>0</v>
      </c>
      <c r="F875" s="84" t="b">
        <v>0</v>
      </c>
      <c r="G875" s="84" t="b">
        <v>0</v>
      </c>
    </row>
    <row r="876" spans="1:7" ht="15">
      <c r="A876" s="84" t="s">
        <v>1610</v>
      </c>
      <c r="B876" s="84">
        <v>2</v>
      </c>
      <c r="C876" s="122">
        <v>0.009821276299570476</v>
      </c>
      <c r="D876" s="84" t="s">
        <v>1234</v>
      </c>
      <c r="E876" s="84" t="b">
        <v>0</v>
      </c>
      <c r="F876" s="84" t="b">
        <v>0</v>
      </c>
      <c r="G876" s="84" t="b">
        <v>0</v>
      </c>
    </row>
    <row r="877" spans="1:7" ht="15">
      <c r="A877" s="84" t="s">
        <v>1731</v>
      </c>
      <c r="B877" s="84">
        <v>2</v>
      </c>
      <c r="C877" s="122">
        <v>0.009821276299570476</v>
      </c>
      <c r="D877" s="84" t="s">
        <v>1234</v>
      </c>
      <c r="E877" s="84" t="b">
        <v>0</v>
      </c>
      <c r="F877" s="84" t="b">
        <v>0</v>
      </c>
      <c r="G877" s="84" t="b">
        <v>0</v>
      </c>
    </row>
    <row r="878" spans="1:7" ht="15">
      <c r="A878" s="84" t="s">
        <v>1909</v>
      </c>
      <c r="B878" s="84">
        <v>2</v>
      </c>
      <c r="C878" s="122">
        <v>0.009821276299570476</v>
      </c>
      <c r="D878" s="84" t="s">
        <v>1234</v>
      </c>
      <c r="E878" s="84" t="b">
        <v>0</v>
      </c>
      <c r="F878" s="84" t="b">
        <v>0</v>
      </c>
      <c r="G878" s="84" t="b">
        <v>0</v>
      </c>
    </row>
    <row r="879" spans="1:7" ht="15">
      <c r="A879" s="84" t="s">
        <v>1910</v>
      </c>
      <c r="B879" s="84">
        <v>2</v>
      </c>
      <c r="C879" s="122">
        <v>0.009821276299570476</v>
      </c>
      <c r="D879" s="84" t="s">
        <v>1234</v>
      </c>
      <c r="E879" s="84" t="b">
        <v>0</v>
      </c>
      <c r="F879" s="84" t="b">
        <v>0</v>
      </c>
      <c r="G879" s="84" t="b">
        <v>0</v>
      </c>
    </row>
    <row r="880" spans="1:7" ht="15">
      <c r="A880" s="84" t="s">
        <v>1296</v>
      </c>
      <c r="B880" s="84">
        <v>3</v>
      </c>
      <c r="C880" s="122">
        <v>0</v>
      </c>
      <c r="D880" s="84" t="s">
        <v>1235</v>
      </c>
      <c r="E880" s="84" t="b">
        <v>0</v>
      </c>
      <c r="F880" s="84" t="b">
        <v>0</v>
      </c>
      <c r="G880" s="84" t="b">
        <v>0</v>
      </c>
    </row>
    <row r="881" spans="1:7" ht="15">
      <c r="A881" s="84" t="s">
        <v>219</v>
      </c>
      <c r="B881" s="84">
        <v>2</v>
      </c>
      <c r="C881" s="122">
        <v>0</v>
      </c>
      <c r="D881" s="84" t="s">
        <v>1235</v>
      </c>
      <c r="E881" s="84" t="b">
        <v>0</v>
      </c>
      <c r="F881" s="84" t="b">
        <v>0</v>
      </c>
      <c r="G881" s="84" t="b">
        <v>0</v>
      </c>
    </row>
    <row r="882" spans="1:7" ht="15">
      <c r="A882" s="84" t="s">
        <v>1312</v>
      </c>
      <c r="B882" s="84">
        <v>2</v>
      </c>
      <c r="C882" s="122">
        <v>0</v>
      </c>
      <c r="D882" s="84" t="s">
        <v>1235</v>
      </c>
      <c r="E882" s="84" t="b">
        <v>0</v>
      </c>
      <c r="F882" s="84" t="b">
        <v>0</v>
      </c>
      <c r="G882" s="84" t="b">
        <v>0</v>
      </c>
    </row>
    <row r="883" spans="1:7" ht="15">
      <c r="A883" s="84" t="s">
        <v>1315</v>
      </c>
      <c r="B883" s="84">
        <v>2</v>
      </c>
      <c r="C883" s="122">
        <v>0</v>
      </c>
      <c r="D883" s="84" t="s">
        <v>1235</v>
      </c>
      <c r="E883" s="84" t="b">
        <v>0</v>
      </c>
      <c r="F883" s="84" t="b">
        <v>0</v>
      </c>
      <c r="G883" s="84" t="b">
        <v>0</v>
      </c>
    </row>
    <row r="884" spans="1:7" ht="15">
      <c r="A884" s="84" t="s">
        <v>1337</v>
      </c>
      <c r="B884" s="84">
        <v>2</v>
      </c>
      <c r="C884" s="122">
        <v>0</v>
      </c>
      <c r="D884" s="84" t="s">
        <v>1235</v>
      </c>
      <c r="E884" s="84" t="b">
        <v>0</v>
      </c>
      <c r="F884" s="84" t="b">
        <v>0</v>
      </c>
      <c r="G884" s="84" t="b">
        <v>0</v>
      </c>
    </row>
    <row r="885" spans="1:7" ht="15">
      <c r="A885" s="84" t="s">
        <v>1338</v>
      </c>
      <c r="B885" s="84">
        <v>2</v>
      </c>
      <c r="C885" s="122">
        <v>0</v>
      </c>
      <c r="D885" s="84" t="s">
        <v>1235</v>
      </c>
      <c r="E885" s="84" t="b">
        <v>0</v>
      </c>
      <c r="F885" s="84" t="b">
        <v>0</v>
      </c>
      <c r="G885" s="84" t="b">
        <v>0</v>
      </c>
    </row>
    <row r="886" spans="1:7" ht="15">
      <c r="A886" s="84" t="s">
        <v>1339</v>
      </c>
      <c r="B886" s="84">
        <v>2</v>
      </c>
      <c r="C886" s="122">
        <v>0</v>
      </c>
      <c r="D886" s="84" t="s">
        <v>1235</v>
      </c>
      <c r="E886" s="84" t="b">
        <v>0</v>
      </c>
      <c r="F886" s="84" t="b">
        <v>0</v>
      </c>
      <c r="G886" s="84" t="b">
        <v>0</v>
      </c>
    </row>
    <row r="887" spans="1:7" ht="15">
      <c r="A887" s="84" t="s">
        <v>1340</v>
      </c>
      <c r="B887" s="84">
        <v>2</v>
      </c>
      <c r="C887" s="122">
        <v>0</v>
      </c>
      <c r="D887" s="84" t="s">
        <v>1235</v>
      </c>
      <c r="E887" s="84" t="b">
        <v>0</v>
      </c>
      <c r="F887" s="84" t="b">
        <v>0</v>
      </c>
      <c r="G887" s="84" t="b">
        <v>0</v>
      </c>
    </row>
    <row r="888" spans="1:7" ht="15">
      <c r="A888" s="84" t="s">
        <v>564</v>
      </c>
      <c r="B888" s="84">
        <v>2</v>
      </c>
      <c r="C888" s="122">
        <v>0</v>
      </c>
      <c r="D888" s="84" t="s">
        <v>1235</v>
      </c>
      <c r="E888" s="84" t="b">
        <v>0</v>
      </c>
      <c r="F888" s="84" t="b">
        <v>0</v>
      </c>
      <c r="G888" s="84" t="b">
        <v>0</v>
      </c>
    </row>
    <row r="889" spans="1:7" ht="15">
      <c r="A889" s="84" t="s">
        <v>1341</v>
      </c>
      <c r="B889" s="84">
        <v>2</v>
      </c>
      <c r="C889" s="122">
        <v>0</v>
      </c>
      <c r="D889" s="84" t="s">
        <v>1235</v>
      </c>
      <c r="E889" s="84" t="b">
        <v>0</v>
      </c>
      <c r="F889" s="84" t="b">
        <v>0</v>
      </c>
      <c r="G889" s="84" t="b">
        <v>0</v>
      </c>
    </row>
    <row r="890" spans="1:7" ht="15">
      <c r="A890" s="84" t="s">
        <v>1914</v>
      </c>
      <c r="B890" s="84">
        <v>2</v>
      </c>
      <c r="C890" s="122">
        <v>0</v>
      </c>
      <c r="D890" s="84" t="s">
        <v>1235</v>
      </c>
      <c r="E890" s="84" t="b">
        <v>0</v>
      </c>
      <c r="F890" s="84" t="b">
        <v>0</v>
      </c>
      <c r="G890" s="84" t="b">
        <v>0</v>
      </c>
    </row>
    <row r="891" spans="1:7" ht="15">
      <c r="A891" s="84" t="s">
        <v>1309</v>
      </c>
      <c r="B891" s="84">
        <v>2</v>
      </c>
      <c r="C891" s="122">
        <v>0</v>
      </c>
      <c r="D891" s="84" t="s">
        <v>1235</v>
      </c>
      <c r="E891" s="84" t="b">
        <v>0</v>
      </c>
      <c r="F891" s="84" t="b">
        <v>0</v>
      </c>
      <c r="G891" s="84" t="b">
        <v>0</v>
      </c>
    </row>
    <row r="892" spans="1:7" ht="15">
      <c r="A892" s="84" t="s">
        <v>1310</v>
      </c>
      <c r="B892" s="84">
        <v>2</v>
      </c>
      <c r="C892" s="122">
        <v>0</v>
      </c>
      <c r="D892" s="84" t="s">
        <v>1235</v>
      </c>
      <c r="E892" s="84" t="b">
        <v>0</v>
      </c>
      <c r="F892" s="84" t="b">
        <v>0</v>
      </c>
      <c r="G892" s="84" t="b">
        <v>0</v>
      </c>
    </row>
    <row r="893" spans="1:7" ht="15">
      <c r="A893" s="84" t="s">
        <v>1557</v>
      </c>
      <c r="B893" s="84">
        <v>2</v>
      </c>
      <c r="C893" s="122">
        <v>0</v>
      </c>
      <c r="D893" s="84" t="s">
        <v>1235</v>
      </c>
      <c r="E893" s="84" t="b">
        <v>0</v>
      </c>
      <c r="F893" s="84" t="b">
        <v>0</v>
      </c>
      <c r="G893" s="84" t="b">
        <v>0</v>
      </c>
    </row>
    <row r="894" spans="1:7" ht="15">
      <c r="A894" s="84" t="s">
        <v>1915</v>
      </c>
      <c r="B894" s="84">
        <v>2</v>
      </c>
      <c r="C894" s="122">
        <v>0</v>
      </c>
      <c r="D894" s="84" t="s">
        <v>1235</v>
      </c>
      <c r="E894" s="84" t="b">
        <v>0</v>
      </c>
      <c r="F894" s="84" t="b">
        <v>0</v>
      </c>
      <c r="G894" s="84" t="b">
        <v>0</v>
      </c>
    </row>
    <row r="895" spans="1:7" ht="15">
      <c r="A895" s="84" t="s">
        <v>1316</v>
      </c>
      <c r="B895" s="84">
        <v>2</v>
      </c>
      <c r="C895" s="122">
        <v>0</v>
      </c>
      <c r="D895" s="84" t="s">
        <v>1235</v>
      </c>
      <c r="E895" s="84" t="b">
        <v>0</v>
      </c>
      <c r="F895" s="84" t="b">
        <v>0</v>
      </c>
      <c r="G895" s="84" t="b">
        <v>0</v>
      </c>
    </row>
    <row r="896" spans="1:7" ht="15">
      <c r="A896" s="84" t="s">
        <v>1723</v>
      </c>
      <c r="B896" s="84">
        <v>2</v>
      </c>
      <c r="C896" s="122">
        <v>0</v>
      </c>
      <c r="D896" s="84" t="s">
        <v>1235</v>
      </c>
      <c r="E896" s="84" t="b">
        <v>0</v>
      </c>
      <c r="F896" s="84" t="b">
        <v>0</v>
      </c>
      <c r="G896" s="84" t="b">
        <v>0</v>
      </c>
    </row>
    <row r="897" spans="1:7" ht="15">
      <c r="A897" s="84" t="s">
        <v>1319</v>
      </c>
      <c r="B897" s="84">
        <v>2</v>
      </c>
      <c r="C897" s="122">
        <v>0</v>
      </c>
      <c r="D897" s="84" t="s">
        <v>1235</v>
      </c>
      <c r="E897" s="84" t="b">
        <v>0</v>
      </c>
      <c r="F897" s="84" t="b">
        <v>0</v>
      </c>
      <c r="G897" s="84" t="b">
        <v>0</v>
      </c>
    </row>
    <row r="898" spans="1:7" ht="15">
      <c r="A898" s="84" t="s">
        <v>1322</v>
      </c>
      <c r="B898" s="84">
        <v>2</v>
      </c>
      <c r="C898" s="122">
        <v>0</v>
      </c>
      <c r="D898" s="84" t="s">
        <v>1237</v>
      </c>
      <c r="E898" s="84" t="b">
        <v>0</v>
      </c>
      <c r="F898" s="84" t="b">
        <v>0</v>
      </c>
      <c r="G898" s="84" t="b">
        <v>0</v>
      </c>
    </row>
    <row r="899" spans="1:7" ht="15">
      <c r="A899" s="84" t="s">
        <v>1344</v>
      </c>
      <c r="B899" s="84">
        <v>2</v>
      </c>
      <c r="C899" s="122">
        <v>0</v>
      </c>
      <c r="D899" s="84" t="s">
        <v>1237</v>
      </c>
      <c r="E899" s="84" t="b">
        <v>0</v>
      </c>
      <c r="F899" s="84" t="b">
        <v>0</v>
      </c>
      <c r="G899" s="84" t="b">
        <v>0</v>
      </c>
    </row>
    <row r="900" spans="1:7" ht="15">
      <c r="A900" s="84" t="s">
        <v>1345</v>
      </c>
      <c r="B900" s="84">
        <v>2</v>
      </c>
      <c r="C900" s="122">
        <v>0</v>
      </c>
      <c r="D900" s="84" t="s">
        <v>1237</v>
      </c>
      <c r="E900" s="84" t="b">
        <v>0</v>
      </c>
      <c r="F900" s="84" t="b">
        <v>0</v>
      </c>
      <c r="G900" s="84" t="b">
        <v>0</v>
      </c>
    </row>
    <row r="901" spans="1:7" ht="15">
      <c r="A901" s="84" t="s">
        <v>1346</v>
      </c>
      <c r="B901" s="84">
        <v>2</v>
      </c>
      <c r="C901" s="122">
        <v>0</v>
      </c>
      <c r="D901" s="84" t="s">
        <v>1237</v>
      </c>
      <c r="E901" s="84" t="b">
        <v>0</v>
      </c>
      <c r="F901" s="84" t="b">
        <v>0</v>
      </c>
      <c r="G901" s="84" t="b">
        <v>0</v>
      </c>
    </row>
    <row r="902" spans="1:7" ht="15">
      <c r="A902" s="84" t="s">
        <v>1347</v>
      </c>
      <c r="B902" s="84">
        <v>2</v>
      </c>
      <c r="C902" s="122">
        <v>0</v>
      </c>
      <c r="D902" s="84" t="s">
        <v>1237</v>
      </c>
      <c r="E902" s="84" t="b">
        <v>0</v>
      </c>
      <c r="F902" s="84" t="b">
        <v>0</v>
      </c>
      <c r="G902" s="84" t="b">
        <v>0</v>
      </c>
    </row>
    <row r="903" spans="1:7" ht="15">
      <c r="A903" s="84" t="s">
        <v>1348</v>
      </c>
      <c r="B903" s="84">
        <v>2</v>
      </c>
      <c r="C903" s="122">
        <v>0</v>
      </c>
      <c r="D903" s="84" t="s">
        <v>1237</v>
      </c>
      <c r="E903" s="84" t="b">
        <v>0</v>
      </c>
      <c r="F903" s="84" t="b">
        <v>0</v>
      </c>
      <c r="G903" s="84" t="b">
        <v>0</v>
      </c>
    </row>
    <row r="904" spans="1:7" ht="15">
      <c r="A904" s="84" t="s">
        <v>1349</v>
      </c>
      <c r="B904" s="84">
        <v>2</v>
      </c>
      <c r="C904" s="122">
        <v>0</v>
      </c>
      <c r="D904" s="84" t="s">
        <v>1237</v>
      </c>
      <c r="E904" s="84" t="b">
        <v>0</v>
      </c>
      <c r="F904" s="84" t="b">
        <v>0</v>
      </c>
      <c r="G904" s="84" t="b">
        <v>0</v>
      </c>
    </row>
    <row r="905" spans="1:7" ht="15">
      <c r="A905" s="84" t="s">
        <v>1350</v>
      </c>
      <c r="B905" s="84">
        <v>2</v>
      </c>
      <c r="C905" s="122">
        <v>0</v>
      </c>
      <c r="D905" s="84" t="s">
        <v>1237</v>
      </c>
      <c r="E905" s="84" t="b">
        <v>0</v>
      </c>
      <c r="F905" s="84" t="b">
        <v>0</v>
      </c>
      <c r="G905" s="84" t="b">
        <v>0</v>
      </c>
    </row>
    <row r="906" spans="1:7" ht="15">
      <c r="A906" s="84" t="s">
        <v>1351</v>
      </c>
      <c r="B906" s="84">
        <v>2</v>
      </c>
      <c r="C906" s="122">
        <v>0</v>
      </c>
      <c r="D906" s="84" t="s">
        <v>1237</v>
      </c>
      <c r="E906" s="84" t="b">
        <v>0</v>
      </c>
      <c r="F906" s="84" t="b">
        <v>0</v>
      </c>
      <c r="G906" s="84" t="b">
        <v>0</v>
      </c>
    </row>
    <row r="907" spans="1:7" ht="15">
      <c r="A907" s="84" t="s">
        <v>1309</v>
      </c>
      <c r="B907" s="84">
        <v>2</v>
      </c>
      <c r="C907" s="122">
        <v>0</v>
      </c>
      <c r="D907" s="84" t="s">
        <v>1237</v>
      </c>
      <c r="E907" s="84" t="b">
        <v>0</v>
      </c>
      <c r="F907" s="84" t="b">
        <v>0</v>
      </c>
      <c r="G907" s="84" t="b">
        <v>0</v>
      </c>
    </row>
    <row r="908" spans="1:7" ht="15">
      <c r="A908" s="84" t="s">
        <v>1310</v>
      </c>
      <c r="B908" s="84">
        <v>2</v>
      </c>
      <c r="C908" s="122">
        <v>0</v>
      </c>
      <c r="D908" s="84" t="s">
        <v>1237</v>
      </c>
      <c r="E908" s="84" t="b">
        <v>0</v>
      </c>
      <c r="F908" s="84" t="b">
        <v>0</v>
      </c>
      <c r="G90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1931</v>
      </c>
      <c r="B1" s="13" t="s">
        <v>1932</v>
      </c>
      <c r="C1" s="13" t="s">
        <v>1925</v>
      </c>
      <c r="D1" s="13" t="s">
        <v>1926</v>
      </c>
      <c r="E1" s="13" t="s">
        <v>1933</v>
      </c>
      <c r="F1" s="13" t="s">
        <v>144</v>
      </c>
      <c r="G1" s="13" t="s">
        <v>1934</v>
      </c>
      <c r="H1" s="13" t="s">
        <v>1935</v>
      </c>
      <c r="I1" s="13" t="s">
        <v>1936</v>
      </c>
      <c r="J1" s="13" t="s">
        <v>1937</v>
      </c>
      <c r="K1" s="13" t="s">
        <v>1938</v>
      </c>
      <c r="L1" s="13" t="s">
        <v>1939</v>
      </c>
    </row>
    <row r="2" spans="1:12" ht="15">
      <c r="A2" s="84" t="s">
        <v>1309</v>
      </c>
      <c r="B2" s="84" t="s">
        <v>1310</v>
      </c>
      <c r="C2" s="84">
        <v>204</v>
      </c>
      <c r="D2" s="122">
        <v>0.000769046872155674</v>
      </c>
      <c r="E2" s="122">
        <v>1.116985252145971</v>
      </c>
      <c r="F2" s="84" t="s">
        <v>1927</v>
      </c>
      <c r="G2" s="84" t="b">
        <v>0</v>
      </c>
      <c r="H2" s="84" t="b">
        <v>0</v>
      </c>
      <c r="I2" s="84" t="b">
        <v>0</v>
      </c>
      <c r="J2" s="84" t="b">
        <v>0</v>
      </c>
      <c r="K2" s="84" t="b">
        <v>0</v>
      </c>
      <c r="L2" s="84" t="b">
        <v>0</v>
      </c>
    </row>
    <row r="3" spans="1:12" ht="15">
      <c r="A3" s="84" t="s">
        <v>1312</v>
      </c>
      <c r="B3" s="84" t="s">
        <v>1315</v>
      </c>
      <c r="C3" s="84">
        <v>46</v>
      </c>
      <c r="D3" s="122">
        <v>0.009683048831519984</v>
      </c>
      <c r="E3" s="122">
        <v>1.7569402360467241</v>
      </c>
      <c r="F3" s="84" t="s">
        <v>1927</v>
      </c>
      <c r="G3" s="84" t="b">
        <v>0</v>
      </c>
      <c r="H3" s="84" t="b">
        <v>0</v>
      </c>
      <c r="I3" s="84" t="b">
        <v>0</v>
      </c>
      <c r="J3" s="84" t="b">
        <v>0</v>
      </c>
      <c r="K3" s="84" t="b">
        <v>0</v>
      </c>
      <c r="L3" s="84" t="b">
        <v>0</v>
      </c>
    </row>
    <row r="4" spans="1:12" ht="15">
      <c r="A4" s="84" t="s">
        <v>1319</v>
      </c>
      <c r="B4" s="84" t="s">
        <v>1309</v>
      </c>
      <c r="C4" s="84">
        <v>25</v>
      </c>
      <c r="D4" s="122">
        <v>0.006877522096220937</v>
      </c>
      <c r="E4" s="122">
        <v>1.032729925277957</v>
      </c>
      <c r="F4" s="84" t="s">
        <v>1927</v>
      </c>
      <c r="G4" s="84" t="b">
        <v>0</v>
      </c>
      <c r="H4" s="84" t="b">
        <v>0</v>
      </c>
      <c r="I4" s="84" t="b">
        <v>0</v>
      </c>
      <c r="J4" s="84" t="b">
        <v>0</v>
      </c>
      <c r="K4" s="84" t="b">
        <v>0</v>
      </c>
      <c r="L4" s="84" t="b">
        <v>0</v>
      </c>
    </row>
    <row r="5" spans="1:12" ht="15">
      <c r="A5" s="84" t="s">
        <v>1317</v>
      </c>
      <c r="B5" s="84" t="s">
        <v>1312</v>
      </c>
      <c r="C5" s="84">
        <v>12</v>
      </c>
      <c r="D5" s="122">
        <v>0.004577446266980345</v>
      </c>
      <c r="E5" s="122">
        <v>1.4850986295102253</v>
      </c>
      <c r="F5" s="84" t="s">
        <v>1927</v>
      </c>
      <c r="G5" s="84" t="b">
        <v>0</v>
      </c>
      <c r="H5" s="84" t="b">
        <v>0</v>
      </c>
      <c r="I5" s="84" t="b">
        <v>0</v>
      </c>
      <c r="J5" s="84" t="b">
        <v>0</v>
      </c>
      <c r="K5" s="84" t="b">
        <v>0</v>
      </c>
      <c r="L5" s="84" t="b">
        <v>0</v>
      </c>
    </row>
    <row r="6" spans="1:12" ht="15">
      <c r="A6" s="84" t="s">
        <v>1310</v>
      </c>
      <c r="B6" s="84" t="s">
        <v>1331</v>
      </c>
      <c r="C6" s="84">
        <v>10</v>
      </c>
      <c r="D6" s="122">
        <v>0.004103881768695109</v>
      </c>
      <c r="E6" s="122">
        <v>0.9287961287429379</v>
      </c>
      <c r="F6" s="84" t="s">
        <v>1927</v>
      </c>
      <c r="G6" s="84" t="b">
        <v>0</v>
      </c>
      <c r="H6" s="84" t="b">
        <v>0</v>
      </c>
      <c r="I6" s="84" t="b">
        <v>0</v>
      </c>
      <c r="J6" s="84" t="b">
        <v>0</v>
      </c>
      <c r="K6" s="84" t="b">
        <v>0</v>
      </c>
      <c r="L6" s="84" t="b">
        <v>0</v>
      </c>
    </row>
    <row r="7" spans="1:12" ht="15">
      <c r="A7" s="84" t="s">
        <v>1310</v>
      </c>
      <c r="B7" s="84" t="s">
        <v>1317</v>
      </c>
      <c r="C7" s="84">
        <v>8</v>
      </c>
      <c r="D7" s="122">
        <v>0.003418968688388706</v>
      </c>
      <c r="E7" s="122">
        <v>0.7254307848205948</v>
      </c>
      <c r="F7" s="84" t="s">
        <v>1927</v>
      </c>
      <c r="G7" s="84" t="b">
        <v>0</v>
      </c>
      <c r="H7" s="84" t="b">
        <v>0</v>
      </c>
      <c r="I7" s="84" t="b">
        <v>0</v>
      </c>
      <c r="J7" s="84" t="b">
        <v>0</v>
      </c>
      <c r="K7" s="84" t="b">
        <v>0</v>
      </c>
      <c r="L7" s="84" t="b">
        <v>0</v>
      </c>
    </row>
    <row r="8" spans="1:12" ht="15">
      <c r="A8" s="84" t="s">
        <v>1310</v>
      </c>
      <c r="B8" s="84" t="s">
        <v>1563</v>
      </c>
      <c r="C8" s="84">
        <v>8</v>
      </c>
      <c r="D8" s="122">
        <v>0.003418968688388706</v>
      </c>
      <c r="E8" s="122">
        <v>1.0457659356799625</v>
      </c>
      <c r="F8" s="84" t="s">
        <v>1927</v>
      </c>
      <c r="G8" s="84" t="b">
        <v>0</v>
      </c>
      <c r="H8" s="84" t="b">
        <v>0</v>
      </c>
      <c r="I8" s="84" t="b">
        <v>0</v>
      </c>
      <c r="J8" s="84" t="b">
        <v>0</v>
      </c>
      <c r="K8" s="84" t="b">
        <v>0</v>
      </c>
      <c r="L8" s="84" t="b">
        <v>0</v>
      </c>
    </row>
    <row r="9" spans="1:12" ht="15">
      <c r="A9" s="84" t="s">
        <v>1311</v>
      </c>
      <c r="B9" s="84" t="s">
        <v>1309</v>
      </c>
      <c r="C9" s="84">
        <v>8</v>
      </c>
      <c r="D9" s="122">
        <v>0.003418968688388706</v>
      </c>
      <c r="E9" s="122">
        <v>0.03870850813512616</v>
      </c>
      <c r="F9" s="84" t="s">
        <v>1927</v>
      </c>
      <c r="G9" s="84" t="b">
        <v>0</v>
      </c>
      <c r="H9" s="84" t="b">
        <v>0</v>
      </c>
      <c r="I9" s="84" t="b">
        <v>0</v>
      </c>
      <c r="J9" s="84" t="b">
        <v>0</v>
      </c>
      <c r="K9" s="84" t="b">
        <v>0</v>
      </c>
      <c r="L9" s="84" t="b">
        <v>0</v>
      </c>
    </row>
    <row r="10" spans="1:12" ht="15">
      <c r="A10" s="84" t="s">
        <v>1310</v>
      </c>
      <c r="B10" s="84" t="s">
        <v>1313</v>
      </c>
      <c r="C10" s="84">
        <v>7</v>
      </c>
      <c r="D10" s="122">
        <v>0.0031263730435233212</v>
      </c>
      <c r="E10" s="122">
        <v>0.32159649776256444</v>
      </c>
      <c r="F10" s="84" t="s">
        <v>1927</v>
      </c>
      <c r="G10" s="84" t="b">
        <v>0</v>
      </c>
      <c r="H10" s="84" t="b">
        <v>0</v>
      </c>
      <c r="I10" s="84" t="b">
        <v>0</v>
      </c>
      <c r="J10" s="84" t="b">
        <v>0</v>
      </c>
      <c r="K10" s="84" t="b">
        <v>0</v>
      </c>
      <c r="L10" s="84" t="b">
        <v>0</v>
      </c>
    </row>
    <row r="11" spans="1:12" ht="15">
      <c r="A11" s="84" t="s">
        <v>1581</v>
      </c>
      <c r="B11" s="84" t="s">
        <v>1309</v>
      </c>
      <c r="C11" s="84">
        <v>7</v>
      </c>
      <c r="D11" s="122">
        <v>0.0032819598720141216</v>
      </c>
      <c r="E11" s="122">
        <v>1.0819479479481384</v>
      </c>
      <c r="F11" s="84" t="s">
        <v>1927</v>
      </c>
      <c r="G11" s="84" t="b">
        <v>0</v>
      </c>
      <c r="H11" s="84" t="b">
        <v>0</v>
      </c>
      <c r="I11" s="84" t="b">
        <v>0</v>
      </c>
      <c r="J11" s="84" t="b">
        <v>0</v>
      </c>
      <c r="K11" s="84" t="b">
        <v>0</v>
      </c>
      <c r="L11" s="84" t="b">
        <v>0</v>
      </c>
    </row>
    <row r="12" spans="1:12" ht="15">
      <c r="A12" s="84" t="s">
        <v>1561</v>
      </c>
      <c r="B12" s="84" t="s">
        <v>1562</v>
      </c>
      <c r="C12" s="84">
        <v>6</v>
      </c>
      <c r="D12" s="122">
        <v>0.0028131084617263897</v>
      </c>
      <c r="E12" s="122">
        <v>1.9418054194099108</v>
      </c>
      <c r="F12" s="84" t="s">
        <v>1927</v>
      </c>
      <c r="G12" s="84" t="b">
        <v>0</v>
      </c>
      <c r="H12" s="84" t="b">
        <v>0</v>
      </c>
      <c r="I12" s="84" t="b">
        <v>0</v>
      </c>
      <c r="J12" s="84" t="b">
        <v>0</v>
      </c>
      <c r="K12" s="84" t="b">
        <v>0</v>
      </c>
      <c r="L12" s="84" t="b">
        <v>0</v>
      </c>
    </row>
    <row r="13" spans="1:12" ht="15">
      <c r="A13" s="84" t="s">
        <v>1562</v>
      </c>
      <c r="B13" s="84" t="s">
        <v>1603</v>
      </c>
      <c r="C13" s="84">
        <v>6</v>
      </c>
      <c r="D13" s="122">
        <v>0.0028131084617263897</v>
      </c>
      <c r="E13" s="122">
        <v>2.309782204704505</v>
      </c>
      <c r="F13" s="84" t="s">
        <v>1927</v>
      </c>
      <c r="G13" s="84" t="b">
        <v>0</v>
      </c>
      <c r="H13" s="84" t="b">
        <v>0</v>
      </c>
      <c r="I13" s="84" t="b">
        <v>0</v>
      </c>
      <c r="J13" s="84" t="b">
        <v>0</v>
      </c>
      <c r="K13" s="84" t="b">
        <v>0</v>
      </c>
      <c r="L13" s="84" t="b">
        <v>0</v>
      </c>
    </row>
    <row r="14" spans="1:12" ht="15">
      <c r="A14" s="84" t="s">
        <v>1604</v>
      </c>
      <c r="B14" s="84" t="s">
        <v>1567</v>
      </c>
      <c r="C14" s="84">
        <v>6</v>
      </c>
      <c r="D14" s="122">
        <v>0.0028131084617263897</v>
      </c>
      <c r="E14" s="122">
        <v>2.501667730943418</v>
      </c>
      <c r="F14" s="84" t="s">
        <v>1927</v>
      </c>
      <c r="G14" s="84" t="b">
        <v>0</v>
      </c>
      <c r="H14" s="84" t="b">
        <v>0</v>
      </c>
      <c r="I14" s="84" t="b">
        <v>0</v>
      </c>
      <c r="J14" s="84" t="b">
        <v>0</v>
      </c>
      <c r="K14" s="84" t="b">
        <v>0</v>
      </c>
      <c r="L14" s="84" t="b">
        <v>0</v>
      </c>
    </row>
    <row r="15" spans="1:12" ht="15">
      <c r="A15" s="84" t="s">
        <v>1567</v>
      </c>
      <c r="B15" s="84" t="s">
        <v>1576</v>
      </c>
      <c r="C15" s="84">
        <v>6</v>
      </c>
      <c r="D15" s="122">
        <v>0.0028131084617263897</v>
      </c>
      <c r="E15" s="122">
        <v>2.376728994335118</v>
      </c>
      <c r="F15" s="84" t="s">
        <v>1927</v>
      </c>
      <c r="G15" s="84" t="b">
        <v>0</v>
      </c>
      <c r="H15" s="84" t="b">
        <v>0</v>
      </c>
      <c r="I15" s="84" t="b">
        <v>0</v>
      </c>
      <c r="J15" s="84" t="b">
        <v>0</v>
      </c>
      <c r="K15" s="84" t="b">
        <v>0</v>
      </c>
      <c r="L15" s="84" t="b">
        <v>0</v>
      </c>
    </row>
    <row r="16" spans="1:12" ht="15">
      <c r="A16" s="84" t="s">
        <v>1576</v>
      </c>
      <c r="B16" s="84" t="s">
        <v>1585</v>
      </c>
      <c r="C16" s="84">
        <v>6</v>
      </c>
      <c r="D16" s="122">
        <v>0.0028131084617263897</v>
      </c>
      <c r="E16" s="122">
        <v>2.4858734637601865</v>
      </c>
      <c r="F16" s="84" t="s">
        <v>1927</v>
      </c>
      <c r="G16" s="84" t="b">
        <v>0</v>
      </c>
      <c r="H16" s="84" t="b">
        <v>0</v>
      </c>
      <c r="I16" s="84" t="b">
        <v>0</v>
      </c>
      <c r="J16" s="84" t="b">
        <v>0</v>
      </c>
      <c r="K16" s="84" t="b">
        <v>0</v>
      </c>
      <c r="L16" s="84" t="b">
        <v>0</v>
      </c>
    </row>
    <row r="17" spans="1:12" ht="15">
      <c r="A17" s="84" t="s">
        <v>1562</v>
      </c>
      <c r="B17" s="84" t="s">
        <v>1607</v>
      </c>
      <c r="C17" s="84">
        <v>6</v>
      </c>
      <c r="D17" s="122">
        <v>0.0028131084617263897</v>
      </c>
      <c r="E17" s="122">
        <v>2.309782204704505</v>
      </c>
      <c r="F17" s="84" t="s">
        <v>1927</v>
      </c>
      <c r="G17" s="84" t="b">
        <v>0</v>
      </c>
      <c r="H17" s="84" t="b">
        <v>0</v>
      </c>
      <c r="I17" s="84" t="b">
        <v>0</v>
      </c>
      <c r="J17" s="84" t="b">
        <v>0</v>
      </c>
      <c r="K17" s="84" t="b">
        <v>0</v>
      </c>
      <c r="L17" s="84" t="b">
        <v>0</v>
      </c>
    </row>
    <row r="18" spans="1:12" ht="15">
      <c r="A18" s="84" t="s">
        <v>1607</v>
      </c>
      <c r="B18" s="84" t="s">
        <v>1309</v>
      </c>
      <c r="C18" s="84">
        <v>6</v>
      </c>
      <c r="D18" s="122">
        <v>0.0028131084617263897</v>
      </c>
      <c r="E18" s="122">
        <v>1.1399398949258253</v>
      </c>
      <c r="F18" s="84" t="s">
        <v>1927</v>
      </c>
      <c r="G18" s="84" t="b">
        <v>0</v>
      </c>
      <c r="H18" s="84" t="b">
        <v>0</v>
      </c>
      <c r="I18" s="84" t="b">
        <v>0</v>
      </c>
      <c r="J18" s="84" t="b">
        <v>0</v>
      </c>
      <c r="K18" s="84" t="b">
        <v>0</v>
      </c>
      <c r="L18" s="84" t="b">
        <v>0</v>
      </c>
    </row>
    <row r="19" spans="1:12" ht="15">
      <c r="A19" s="84" t="s">
        <v>1317</v>
      </c>
      <c r="B19" s="84" t="s">
        <v>1309</v>
      </c>
      <c r="C19" s="84">
        <v>6</v>
      </c>
      <c r="D19" s="122">
        <v>0.0028131084617263897</v>
      </c>
      <c r="E19" s="122">
        <v>0.5756684644872626</v>
      </c>
      <c r="F19" s="84" t="s">
        <v>1927</v>
      </c>
      <c r="G19" s="84" t="b">
        <v>0</v>
      </c>
      <c r="H19" s="84" t="b">
        <v>0</v>
      </c>
      <c r="I19" s="84" t="b">
        <v>0</v>
      </c>
      <c r="J19" s="84" t="b">
        <v>0</v>
      </c>
      <c r="K19" s="84" t="b">
        <v>0</v>
      </c>
      <c r="L19" s="84" t="b">
        <v>0</v>
      </c>
    </row>
    <row r="20" spans="1:12" ht="15">
      <c r="A20" s="84" t="s">
        <v>1592</v>
      </c>
      <c r="B20" s="84" t="s">
        <v>545</v>
      </c>
      <c r="C20" s="84">
        <v>6</v>
      </c>
      <c r="D20" s="122">
        <v>0.002970840027558312</v>
      </c>
      <c r="E20" s="122">
        <v>2.6777589899990994</v>
      </c>
      <c r="F20" s="84" t="s">
        <v>1927</v>
      </c>
      <c r="G20" s="84" t="b">
        <v>0</v>
      </c>
      <c r="H20" s="84" t="b">
        <v>0</v>
      </c>
      <c r="I20" s="84" t="b">
        <v>0</v>
      </c>
      <c r="J20" s="84" t="b">
        <v>0</v>
      </c>
      <c r="K20" s="84" t="b">
        <v>0</v>
      </c>
      <c r="L20" s="84" t="b">
        <v>0</v>
      </c>
    </row>
    <row r="21" spans="1:12" ht="15">
      <c r="A21" s="84" t="s">
        <v>1325</v>
      </c>
      <c r="B21" s="84" t="s">
        <v>1318</v>
      </c>
      <c r="C21" s="84">
        <v>6</v>
      </c>
      <c r="D21" s="122">
        <v>0.0028131084617263897</v>
      </c>
      <c r="E21" s="122">
        <v>1.5619636328306692</v>
      </c>
      <c r="F21" s="84" t="s">
        <v>1927</v>
      </c>
      <c r="G21" s="84" t="b">
        <v>0</v>
      </c>
      <c r="H21" s="84" t="b">
        <v>0</v>
      </c>
      <c r="I21" s="84" t="b">
        <v>0</v>
      </c>
      <c r="J21" s="84" t="b">
        <v>0</v>
      </c>
      <c r="K21" s="84" t="b">
        <v>0</v>
      </c>
      <c r="L21" s="84" t="b">
        <v>0</v>
      </c>
    </row>
    <row r="22" spans="1:12" ht="15">
      <c r="A22" s="84" t="s">
        <v>1318</v>
      </c>
      <c r="B22" s="84" t="s">
        <v>1299</v>
      </c>
      <c r="C22" s="84">
        <v>6</v>
      </c>
      <c r="D22" s="122">
        <v>0.0028131084617263897</v>
      </c>
      <c r="E22" s="122">
        <v>1.7168655928164125</v>
      </c>
      <c r="F22" s="84" t="s">
        <v>1927</v>
      </c>
      <c r="G22" s="84" t="b">
        <v>0</v>
      </c>
      <c r="H22" s="84" t="b">
        <v>0</v>
      </c>
      <c r="I22" s="84" t="b">
        <v>0</v>
      </c>
      <c r="J22" s="84" t="b">
        <v>0</v>
      </c>
      <c r="K22" s="84" t="b">
        <v>0</v>
      </c>
      <c r="L22" s="84" t="b">
        <v>0</v>
      </c>
    </row>
    <row r="23" spans="1:12" ht="15">
      <c r="A23" s="84" t="s">
        <v>1299</v>
      </c>
      <c r="B23" s="84" t="s">
        <v>1619</v>
      </c>
      <c r="C23" s="84">
        <v>6</v>
      </c>
      <c r="D23" s="122">
        <v>0.0028131084617263897</v>
      </c>
      <c r="E23" s="122">
        <v>2.6108122003684864</v>
      </c>
      <c r="F23" s="84" t="s">
        <v>1927</v>
      </c>
      <c r="G23" s="84" t="b">
        <v>0</v>
      </c>
      <c r="H23" s="84" t="b">
        <v>0</v>
      </c>
      <c r="I23" s="84" t="b">
        <v>0</v>
      </c>
      <c r="J23" s="84" t="b">
        <v>0</v>
      </c>
      <c r="K23" s="84" t="b">
        <v>0</v>
      </c>
      <c r="L23" s="84" t="b">
        <v>0</v>
      </c>
    </row>
    <row r="24" spans="1:12" ht="15">
      <c r="A24" s="84" t="s">
        <v>1619</v>
      </c>
      <c r="B24" s="84" t="s">
        <v>1568</v>
      </c>
      <c r="C24" s="84">
        <v>6</v>
      </c>
      <c r="D24" s="122">
        <v>0.0028131084617263897</v>
      </c>
      <c r="E24" s="122">
        <v>2.501667730943418</v>
      </c>
      <c r="F24" s="84" t="s">
        <v>1927</v>
      </c>
      <c r="G24" s="84" t="b">
        <v>0</v>
      </c>
      <c r="H24" s="84" t="b">
        <v>0</v>
      </c>
      <c r="I24" s="84" t="b">
        <v>0</v>
      </c>
      <c r="J24" s="84" t="b">
        <v>0</v>
      </c>
      <c r="K24" s="84" t="b">
        <v>0</v>
      </c>
      <c r="L24" s="84" t="b">
        <v>0</v>
      </c>
    </row>
    <row r="25" spans="1:12" ht="15">
      <c r="A25" s="84" t="s">
        <v>1568</v>
      </c>
      <c r="B25" s="84" t="s">
        <v>1572</v>
      </c>
      <c r="C25" s="84">
        <v>6</v>
      </c>
      <c r="D25" s="122">
        <v>0.0028131084617263897</v>
      </c>
      <c r="E25" s="122">
        <v>2.3255764718877368</v>
      </c>
      <c r="F25" s="84" t="s">
        <v>1927</v>
      </c>
      <c r="G25" s="84" t="b">
        <v>0</v>
      </c>
      <c r="H25" s="84" t="b">
        <v>0</v>
      </c>
      <c r="I25" s="84" t="b">
        <v>0</v>
      </c>
      <c r="J25" s="84" t="b">
        <v>0</v>
      </c>
      <c r="K25" s="84" t="b">
        <v>0</v>
      </c>
      <c r="L25" s="84" t="b">
        <v>0</v>
      </c>
    </row>
    <row r="26" spans="1:12" ht="15">
      <c r="A26" s="84" t="s">
        <v>1572</v>
      </c>
      <c r="B26" s="84" t="s">
        <v>1321</v>
      </c>
      <c r="C26" s="84">
        <v>6</v>
      </c>
      <c r="D26" s="122">
        <v>0.0028131084617263897</v>
      </c>
      <c r="E26" s="122">
        <v>2.200637735279437</v>
      </c>
      <c r="F26" s="84" t="s">
        <v>1927</v>
      </c>
      <c r="G26" s="84" t="b">
        <v>0</v>
      </c>
      <c r="H26" s="84" t="b">
        <v>0</v>
      </c>
      <c r="I26" s="84" t="b">
        <v>0</v>
      </c>
      <c r="J26" s="84" t="b">
        <v>0</v>
      </c>
      <c r="K26" s="84" t="b">
        <v>0</v>
      </c>
      <c r="L26" s="84" t="b">
        <v>0</v>
      </c>
    </row>
    <row r="27" spans="1:12" ht="15">
      <c r="A27" s="84" t="s">
        <v>1321</v>
      </c>
      <c r="B27" s="84" t="s">
        <v>1323</v>
      </c>
      <c r="C27" s="84">
        <v>6</v>
      </c>
      <c r="D27" s="122">
        <v>0.0028131084617263897</v>
      </c>
      <c r="E27" s="122">
        <v>2.200637735279437</v>
      </c>
      <c r="F27" s="84" t="s">
        <v>1927</v>
      </c>
      <c r="G27" s="84" t="b">
        <v>0</v>
      </c>
      <c r="H27" s="84" t="b">
        <v>0</v>
      </c>
      <c r="I27" s="84" t="b">
        <v>0</v>
      </c>
      <c r="J27" s="84" t="b">
        <v>0</v>
      </c>
      <c r="K27" s="84" t="b">
        <v>0</v>
      </c>
      <c r="L27" s="84" t="b">
        <v>0</v>
      </c>
    </row>
    <row r="28" spans="1:12" ht="15">
      <c r="A28" s="84" t="s">
        <v>1318</v>
      </c>
      <c r="B28" s="84" t="s">
        <v>1620</v>
      </c>
      <c r="C28" s="84">
        <v>6</v>
      </c>
      <c r="D28" s="122">
        <v>0.0028131084617263897</v>
      </c>
      <c r="E28" s="122">
        <v>1.7838123824470256</v>
      </c>
      <c r="F28" s="84" t="s">
        <v>1927</v>
      </c>
      <c r="G28" s="84" t="b">
        <v>0</v>
      </c>
      <c r="H28" s="84" t="b">
        <v>0</v>
      </c>
      <c r="I28" s="84" t="b">
        <v>0</v>
      </c>
      <c r="J28" s="84" t="b">
        <v>0</v>
      </c>
      <c r="K28" s="84" t="b">
        <v>0</v>
      </c>
      <c r="L28" s="84" t="b">
        <v>0</v>
      </c>
    </row>
    <row r="29" spans="1:12" ht="15">
      <c r="A29" s="84" t="s">
        <v>1621</v>
      </c>
      <c r="B29" s="84" t="s">
        <v>1622</v>
      </c>
      <c r="C29" s="84">
        <v>6</v>
      </c>
      <c r="D29" s="122">
        <v>0.0028131084617263897</v>
      </c>
      <c r="E29" s="122">
        <v>2.6777589899990994</v>
      </c>
      <c r="F29" s="84" t="s">
        <v>1927</v>
      </c>
      <c r="G29" s="84" t="b">
        <v>0</v>
      </c>
      <c r="H29" s="84" t="b">
        <v>0</v>
      </c>
      <c r="I29" s="84" t="b">
        <v>0</v>
      </c>
      <c r="J29" s="84" t="b">
        <v>0</v>
      </c>
      <c r="K29" s="84" t="b">
        <v>0</v>
      </c>
      <c r="L29" s="84" t="b">
        <v>0</v>
      </c>
    </row>
    <row r="30" spans="1:12" ht="15">
      <c r="A30" s="84" t="s">
        <v>1622</v>
      </c>
      <c r="B30" s="84" t="s">
        <v>1319</v>
      </c>
      <c r="C30" s="84">
        <v>6</v>
      </c>
      <c r="D30" s="122">
        <v>0.0028131084617263897</v>
      </c>
      <c r="E30" s="122">
        <v>1.9373963005048556</v>
      </c>
      <c r="F30" s="84" t="s">
        <v>1927</v>
      </c>
      <c r="G30" s="84" t="b">
        <v>0</v>
      </c>
      <c r="H30" s="84" t="b">
        <v>0</v>
      </c>
      <c r="I30" s="84" t="b">
        <v>0</v>
      </c>
      <c r="J30" s="84" t="b">
        <v>0</v>
      </c>
      <c r="K30" s="84" t="b">
        <v>0</v>
      </c>
      <c r="L30" s="84" t="b">
        <v>0</v>
      </c>
    </row>
    <row r="31" spans="1:12" ht="15">
      <c r="A31" s="84" t="s">
        <v>1597</v>
      </c>
      <c r="B31" s="84" t="s">
        <v>1623</v>
      </c>
      <c r="C31" s="84">
        <v>5</v>
      </c>
      <c r="D31" s="122">
        <v>0.002636573218529763</v>
      </c>
      <c r="E31" s="122">
        <v>2.756940236046724</v>
      </c>
      <c r="F31" s="84" t="s">
        <v>1927</v>
      </c>
      <c r="G31" s="84" t="b">
        <v>0</v>
      </c>
      <c r="H31" s="84" t="b">
        <v>0</v>
      </c>
      <c r="I31" s="84" t="b">
        <v>0</v>
      </c>
      <c r="J31" s="84" t="b">
        <v>0</v>
      </c>
      <c r="K31" s="84" t="b">
        <v>0</v>
      </c>
      <c r="L31" s="84" t="b">
        <v>0</v>
      </c>
    </row>
    <row r="32" spans="1:12" ht="15">
      <c r="A32" s="84" t="s">
        <v>1626</v>
      </c>
      <c r="B32" s="84" t="s">
        <v>1627</v>
      </c>
      <c r="C32" s="84">
        <v>5</v>
      </c>
      <c r="D32" s="122">
        <v>0.0028439748397254797</v>
      </c>
      <c r="E32" s="122">
        <v>2.756940236046724</v>
      </c>
      <c r="F32" s="84" t="s">
        <v>1927</v>
      </c>
      <c r="G32" s="84" t="b">
        <v>0</v>
      </c>
      <c r="H32" s="84" t="b">
        <v>0</v>
      </c>
      <c r="I32" s="84" t="b">
        <v>0</v>
      </c>
      <c r="J32" s="84" t="b">
        <v>0</v>
      </c>
      <c r="K32" s="84" t="b">
        <v>0</v>
      </c>
      <c r="L32" s="84" t="b">
        <v>0</v>
      </c>
    </row>
    <row r="33" spans="1:12" ht="15">
      <c r="A33" s="84" t="s">
        <v>1566</v>
      </c>
      <c r="B33" s="84" t="s">
        <v>1332</v>
      </c>
      <c r="C33" s="84">
        <v>5</v>
      </c>
      <c r="D33" s="122">
        <v>0.0024757000229652603</v>
      </c>
      <c r="E33" s="122">
        <v>1.8326609499848425</v>
      </c>
      <c r="F33" s="84" t="s">
        <v>1927</v>
      </c>
      <c r="G33" s="84" t="b">
        <v>0</v>
      </c>
      <c r="H33" s="84" t="b">
        <v>0</v>
      </c>
      <c r="I33" s="84" t="b">
        <v>0</v>
      </c>
      <c r="J33" s="84" t="b">
        <v>0</v>
      </c>
      <c r="K33" s="84" t="b">
        <v>0</v>
      </c>
      <c r="L33" s="84" t="b">
        <v>0</v>
      </c>
    </row>
    <row r="34" spans="1:12" ht="15">
      <c r="A34" s="84" t="s">
        <v>1310</v>
      </c>
      <c r="B34" s="84" t="s">
        <v>1571</v>
      </c>
      <c r="C34" s="84">
        <v>5</v>
      </c>
      <c r="D34" s="122">
        <v>0.0024757000229652603</v>
      </c>
      <c r="E34" s="122">
        <v>0.9287961287429379</v>
      </c>
      <c r="F34" s="84" t="s">
        <v>1927</v>
      </c>
      <c r="G34" s="84" t="b">
        <v>0</v>
      </c>
      <c r="H34" s="84" t="b">
        <v>0</v>
      </c>
      <c r="I34" s="84" t="b">
        <v>0</v>
      </c>
      <c r="J34" s="84" t="b">
        <v>0</v>
      </c>
      <c r="K34" s="84" t="b">
        <v>0</v>
      </c>
      <c r="L34" s="84" t="b">
        <v>0</v>
      </c>
    </row>
    <row r="35" spans="1:12" ht="15">
      <c r="A35" s="84" t="s">
        <v>1310</v>
      </c>
      <c r="B35" s="84" t="s">
        <v>1559</v>
      </c>
      <c r="C35" s="84">
        <v>5</v>
      </c>
      <c r="D35" s="122">
        <v>0.0024757000229652603</v>
      </c>
      <c r="E35" s="122">
        <v>0.7069473791265816</v>
      </c>
      <c r="F35" s="84" t="s">
        <v>1927</v>
      </c>
      <c r="G35" s="84" t="b">
        <v>0</v>
      </c>
      <c r="H35" s="84" t="b">
        <v>0</v>
      </c>
      <c r="I35" s="84" t="b">
        <v>0</v>
      </c>
      <c r="J35" s="84" t="b">
        <v>0</v>
      </c>
      <c r="K35" s="84" t="b">
        <v>0</v>
      </c>
      <c r="L35" s="84" t="b">
        <v>0</v>
      </c>
    </row>
    <row r="36" spans="1:12" ht="15">
      <c r="A36" s="84" t="s">
        <v>1613</v>
      </c>
      <c r="B36" s="84" t="s">
        <v>1560</v>
      </c>
      <c r="C36" s="84">
        <v>5</v>
      </c>
      <c r="D36" s="122">
        <v>0.0028439748397254797</v>
      </c>
      <c r="E36" s="122">
        <v>2.23060095865688</v>
      </c>
      <c r="F36" s="84" t="s">
        <v>1927</v>
      </c>
      <c r="G36" s="84" t="b">
        <v>0</v>
      </c>
      <c r="H36" s="84" t="b">
        <v>0</v>
      </c>
      <c r="I36" s="84" t="b">
        <v>0</v>
      </c>
      <c r="J36" s="84" t="b">
        <v>0</v>
      </c>
      <c r="K36" s="84" t="b">
        <v>0</v>
      </c>
      <c r="L36" s="84" t="b">
        <v>0</v>
      </c>
    </row>
    <row r="37" spans="1:12" ht="15">
      <c r="A37" s="84" t="s">
        <v>1310</v>
      </c>
      <c r="B37" s="84" t="s">
        <v>1334</v>
      </c>
      <c r="C37" s="84">
        <v>5</v>
      </c>
      <c r="D37" s="122">
        <v>0.0024757000229652603</v>
      </c>
      <c r="E37" s="122">
        <v>1.184068633846244</v>
      </c>
      <c r="F37" s="84" t="s">
        <v>1927</v>
      </c>
      <c r="G37" s="84" t="b">
        <v>0</v>
      </c>
      <c r="H37" s="84" t="b">
        <v>0</v>
      </c>
      <c r="I37" s="84" t="b">
        <v>0</v>
      </c>
      <c r="J37" s="84" t="b">
        <v>0</v>
      </c>
      <c r="K37" s="84" t="b">
        <v>0</v>
      </c>
      <c r="L37" s="84" t="b">
        <v>0</v>
      </c>
    </row>
    <row r="38" spans="1:12" ht="15">
      <c r="A38" s="84" t="s">
        <v>1637</v>
      </c>
      <c r="B38" s="84" t="s">
        <v>1617</v>
      </c>
      <c r="C38" s="84">
        <v>5</v>
      </c>
      <c r="D38" s="122">
        <v>0.0028439748397254797</v>
      </c>
      <c r="E38" s="122">
        <v>2.6777589899990994</v>
      </c>
      <c r="F38" s="84" t="s">
        <v>1927</v>
      </c>
      <c r="G38" s="84" t="b">
        <v>0</v>
      </c>
      <c r="H38" s="84" t="b">
        <v>0</v>
      </c>
      <c r="I38" s="84" t="b">
        <v>0</v>
      </c>
      <c r="J38" s="84" t="b">
        <v>0</v>
      </c>
      <c r="K38" s="84" t="b">
        <v>0</v>
      </c>
      <c r="L38" s="84" t="b">
        <v>0</v>
      </c>
    </row>
    <row r="39" spans="1:12" ht="15">
      <c r="A39" s="84" t="s">
        <v>1332</v>
      </c>
      <c r="B39" s="84" t="s">
        <v>1575</v>
      </c>
      <c r="C39" s="84">
        <v>5</v>
      </c>
      <c r="D39" s="122">
        <v>0.002636573218529763</v>
      </c>
      <c r="E39" s="122">
        <v>1.8715790160152121</v>
      </c>
      <c r="F39" s="84" t="s">
        <v>1927</v>
      </c>
      <c r="G39" s="84" t="b">
        <v>0</v>
      </c>
      <c r="H39" s="84" t="b">
        <v>0</v>
      </c>
      <c r="I39" s="84" t="b">
        <v>0</v>
      </c>
      <c r="J39" s="84" t="b">
        <v>0</v>
      </c>
      <c r="K39" s="84" t="b">
        <v>0</v>
      </c>
      <c r="L39" s="84" t="b">
        <v>0</v>
      </c>
    </row>
    <row r="40" spans="1:12" ht="15">
      <c r="A40" s="84" t="s">
        <v>1639</v>
      </c>
      <c r="B40" s="84" t="s">
        <v>1310</v>
      </c>
      <c r="C40" s="84">
        <v>5</v>
      </c>
      <c r="D40" s="122">
        <v>0.0024757000229652603</v>
      </c>
      <c r="E40" s="122">
        <v>1.1336909456488238</v>
      </c>
      <c r="F40" s="84" t="s">
        <v>1927</v>
      </c>
      <c r="G40" s="84" t="b">
        <v>0</v>
      </c>
      <c r="H40" s="84" t="b">
        <v>0</v>
      </c>
      <c r="I40" s="84" t="b">
        <v>0</v>
      </c>
      <c r="J40" s="84" t="b">
        <v>0</v>
      </c>
      <c r="K40" s="84" t="b">
        <v>0</v>
      </c>
      <c r="L40" s="84" t="b">
        <v>0</v>
      </c>
    </row>
    <row r="41" spans="1:12" ht="15">
      <c r="A41" s="84" t="s">
        <v>1573</v>
      </c>
      <c r="B41" s="84" t="s">
        <v>1309</v>
      </c>
      <c r="C41" s="84">
        <v>5</v>
      </c>
      <c r="D41" s="122">
        <v>0.0024757000229652603</v>
      </c>
      <c r="E41" s="122">
        <v>0.8846673898225191</v>
      </c>
      <c r="F41" s="84" t="s">
        <v>1927</v>
      </c>
      <c r="G41" s="84" t="b">
        <v>0</v>
      </c>
      <c r="H41" s="84" t="b">
        <v>0</v>
      </c>
      <c r="I41" s="84" t="b">
        <v>0</v>
      </c>
      <c r="J41" s="84" t="b">
        <v>0</v>
      </c>
      <c r="K41" s="84" t="b">
        <v>0</v>
      </c>
      <c r="L41" s="84" t="b">
        <v>0</v>
      </c>
    </row>
    <row r="42" spans="1:12" ht="15">
      <c r="A42" s="84" t="s">
        <v>1618</v>
      </c>
      <c r="B42" s="84" t="s">
        <v>1641</v>
      </c>
      <c r="C42" s="84">
        <v>5</v>
      </c>
      <c r="D42" s="122">
        <v>0.0028439748397254797</v>
      </c>
      <c r="E42" s="122">
        <v>2.6777589899990994</v>
      </c>
      <c r="F42" s="84" t="s">
        <v>1927</v>
      </c>
      <c r="G42" s="84" t="b">
        <v>0</v>
      </c>
      <c r="H42" s="84" t="b">
        <v>0</v>
      </c>
      <c r="I42" s="84" t="b">
        <v>0</v>
      </c>
      <c r="J42" s="84" t="b">
        <v>0</v>
      </c>
      <c r="K42" s="84" t="b">
        <v>0</v>
      </c>
      <c r="L42" s="84" t="b">
        <v>0</v>
      </c>
    </row>
    <row r="43" spans="1:12" ht="15">
      <c r="A43" s="84" t="s">
        <v>1321</v>
      </c>
      <c r="B43" s="84" t="s">
        <v>1642</v>
      </c>
      <c r="C43" s="84">
        <v>5</v>
      </c>
      <c r="D43" s="122">
        <v>0.0024757000229652603</v>
      </c>
      <c r="E43" s="122">
        <v>2.376728994335118</v>
      </c>
      <c r="F43" s="84" t="s">
        <v>1927</v>
      </c>
      <c r="G43" s="84" t="b">
        <v>0</v>
      </c>
      <c r="H43" s="84" t="b">
        <v>0</v>
      </c>
      <c r="I43" s="84" t="b">
        <v>0</v>
      </c>
      <c r="J43" s="84" t="b">
        <v>0</v>
      </c>
      <c r="K43" s="84" t="b">
        <v>0</v>
      </c>
      <c r="L43" s="84" t="b">
        <v>0</v>
      </c>
    </row>
    <row r="44" spans="1:12" ht="15">
      <c r="A44" s="84" t="s">
        <v>1643</v>
      </c>
      <c r="B44" s="84" t="s">
        <v>1616</v>
      </c>
      <c r="C44" s="84">
        <v>5</v>
      </c>
      <c r="D44" s="122">
        <v>0.0024757000229652603</v>
      </c>
      <c r="E44" s="122">
        <v>2.6777589899990994</v>
      </c>
      <c r="F44" s="84" t="s">
        <v>1927</v>
      </c>
      <c r="G44" s="84" t="b">
        <v>0</v>
      </c>
      <c r="H44" s="84" t="b">
        <v>0</v>
      </c>
      <c r="I44" s="84" t="b">
        <v>0</v>
      </c>
      <c r="J44" s="84" t="b">
        <v>0</v>
      </c>
      <c r="K44" s="84" t="b">
        <v>0</v>
      </c>
      <c r="L44" s="84" t="b">
        <v>0</v>
      </c>
    </row>
    <row r="45" spans="1:12" ht="15">
      <c r="A45" s="84" t="s">
        <v>1616</v>
      </c>
      <c r="B45" s="84" t="s">
        <v>1600</v>
      </c>
      <c r="C45" s="84">
        <v>5</v>
      </c>
      <c r="D45" s="122">
        <v>0.0024757000229652603</v>
      </c>
      <c r="E45" s="122">
        <v>2.5985777439514743</v>
      </c>
      <c r="F45" s="84" t="s">
        <v>1927</v>
      </c>
      <c r="G45" s="84" t="b">
        <v>0</v>
      </c>
      <c r="H45" s="84" t="b">
        <v>0</v>
      </c>
      <c r="I45" s="84" t="b">
        <v>0</v>
      </c>
      <c r="J45" s="84" t="b">
        <v>0</v>
      </c>
      <c r="K45" s="84" t="b">
        <v>0</v>
      </c>
      <c r="L45" s="84" t="b">
        <v>0</v>
      </c>
    </row>
    <row r="46" spans="1:12" ht="15">
      <c r="A46" s="84" t="s">
        <v>1600</v>
      </c>
      <c r="B46" s="84" t="s">
        <v>1318</v>
      </c>
      <c r="C46" s="84">
        <v>5</v>
      </c>
      <c r="D46" s="122">
        <v>0.0024757000229652603</v>
      </c>
      <c r="E46" s="122">
        <v>1.7046311363994007</v>
      </c>
      <c r="F46" s="84" t="s">
        <v>1927</v>
      </c>
      <c r="G46" s="84" t="b">
        <v>0</v>
      </c>
      <c r="H46" s="84" t="b">
        <v>0</v>
      </c>
      <c r="I46" s="84" t="b">
        <v>0</v>
      </c>
      <c r="J46" s="84" t="b">
        <v>0</v>
      </c>
      <c r="K46" s="84" t="b">
        <v>0</v>
      </c>
      <c r="L46" s="84" t="b">
        <v>0</v>
      </c>
    </row>
    <row r="47" spans="1:12" ht="15">
      <c r="A47" s="84" t="s">
        <v>1318</v>
      </c>
      <c r="B47" s="84" t="s">
        <v>1644</v>
      </c>
      <c r="C47" s="84">
        <v>5</v>
      </c>
      <c r="D47" s="122">
        <v>0.0024757000229652603</v>
      </c>
      <c r="E47" s="122">
        <v>1.7838123824470256</v>
      </c>
      <c r="F47" s="84" t="s">
        <v>1927</v>
      </c>
      <c r="G47" s="84" t="b">
        <v>0</v>
      </c>
      <c r="H47" s="84" t="b">
        <v>0</v>
      </c>
      <c r="I47" s="84" t="b">
        <v>0</v>
      </c>
      <c r="J47" s="84" t="b">
        <v>0</v>
      </c>
      <c r="K47" s="84" t="b">
        <v>0</v>
      </c>
      <c r="L47" s="84" t="b">
        <v>0</v>
      </c>
    </row>
    <row r="48" spans="1:12" ht="15">
      <c r="A48" s="84" t="s">
        <v>1623</v>
      </c>
      <c r="B48" s="84" t="s">
        <v>1309</v>
      </c>
      <c r="C48" s="84">
        <v>4</v>
      </c>
      <c r="D48" s="122">
        <v>0.0021092585748238102</v>
      </c>
      <c r="E48" s="122">
        <v>1.0430298819177688</v>
      </c>
      <c r="F48" s="84" t="s">
        <v>1927</v>
      </c>
      <c r="G48" s="84" t="b">
        <v>0</v>
      </c>
      <c r="H48" s="84" t="b">
        <v>0</v>
      </c>
      <c r="I48" s="84" t="b">
        <v>0</v>
      </c>
      <c r="J48" s="84" t="b">
        <v>0</v>
      </c>
      <c r="K48" s="84" t="b">
        <v>0</v>
      </c>
      <c r="L48" s="84" t="b">
        <v>0</v>
      </c>
    </row>
    <row r="49" spans="1:12" ht="15">
      <c r="A49" s="84" t="s">
        <v>1584</v>
      </c>
      <c r="B49" s="84" t="s">
        <v>1309</v>
      </c>
      <c r="C49" s="84">
        <v>4</v>
      </c>
      <c r="D49" s="122">
        <v>0.0021092585748238102</v>
      </c>
      <c r="E49" s="122">
        <v>0.8969018462395308</v>
      </c>
      <c r="F49" s="84" t="s">
        <v>1927</v>
      </c>
      <c r="G49" s="84" t="b">
        <v>0</v>
      </c>
      <c r="H49" s="84" t="b">
        <v>0</v>
      </c>
      <c r="I49" s="84" t="b">
        <v>0</v>
      </c>
      <c r="J49" s="84" t="b">
        <v>0</v>
      </c>
      <c r="K49" s="84" t="b">
        <v>0</v>
      </c>
      <c r="L49" s="84" t="b">
        <v>0</v>
      </c>
    </row>
    <row r="50" spans="1:12" ht="15">
      <c r="A50" s="84" t="s">
        <v>1310</v>
      </c>
      <c r="B50" s="84" t="s">
        <v>1309</v>
      </c>
      <c r="C50" s="84">
        <v>4</v>
      </c>
      <c r="D50" s="122">
        <v>0.0021092585748238102</v>
      </c>
      <c r="E50" s="122">
        <v>-0.5298417202827114</v>
      </c>
      <c r="F50" s="84" t="s">
        <v>1927</v>
      </c>
      <c r="G50" s="84" t="b">
        <v>0</v>
      </c>
      <c r="H50" s="84" t="b">
        <v>0</v>
      </c>
      <c r="I50" s="84" t="b">
        <v>0</v>
      </c>
      <c r="J50" s="84" t="b">
        <v>0</v>
      </c>
      <c r="K50" s="84" t="b">
        <v>0</v>
      </c>
      <c r="L50" s="84" t="b">
        <v>0</v>
      </c>
    </row>
    <row r="51" spans="1:12" ht="15">
      <c r="A51" s="84" t="s">
        <v>1627</v>
      </c>
      <c r="B51" s="84" t="s">
        <v>1309</v>
      </c>
      <c r="C51" s="84">
        <v>4</v>
      </c>
      <c r="D51" s="122">
        <v>0.0022751798717803836</v>
      </c>
      <c r="E51" s="122">
        <v>1.0430298819177688</v>
      </c>
      <c r="F51" s="84" t="s">
        <v>1927</v>
      </c>
      <c r="G51" s="84" t="b">
        <v>0</v>
      </c>
      <c r="H51" s="84" t="b">
        <v>0</v>
      </c>
      <c r="I51" s="84" t="b">
        <v>0</v>
      </c>
      <c r="J51" s="84" t="b">
        <v>0</v>
      </c>
      <c r="K51" s="84" t="b">
        <v>0</v>
      </c>
      <c r="L51" s="84" t="b">
        <v>0</v>
      </c>
    </row>
    <row r="52" spans="1:12" ht="15">
      <c r="A52" s="84" t="s">
        <v>1311</v>
      </c>
      <c r="B52" s="84" t="s">
        <v>1650</v>
      </c>
      <c r="C52" s="84">
        <v>4</v>
      </c>
      <c r="D52" s="122">
        <v>0.002509032805453267</v>
      </c>
      <c r="E52" s="122">
        <v>1.4515888666001004</v>
      </c>
      <c r="F52" s="84" t="s">
        <v>1927</v>
      </c>
      <c r="G52" s="84" t="b">
        <v>0</v>
      </c>
      <c r="H52" s="84" t="b">
        <v>0</v>
      </c>
      <c r="I52" s="84" t="b">
        <v>0</v>
      </c>
      <c r="J52" s="84" t="b">
        <v>0</v>
      </c>
      <c r="K52" s="84" t="b">
        <v>0</v>
      </c>
      <c r="L52" s="84" t="b">
        <v>0</v>
      </c>
    </row>
    <row r="53" spans="1:12" ht="15">
      <c r="A53" s="84" t="s">
        <v>1650</v>
      </c>
      <c r="B53" s="84" t="s">
        <v>1312</v>
      </c>
      <c r="C53" s="84">
        <v>4</v>
      </c>
      <c r="D53" s="122">
        <v>0.002509032805453267</v>
      </c>
      <c r="E53" s="122">
        <v>1.7483400642848066</v>
      </c>
      <c r="F53" s="84" t="s">
        <v>1927</v>
      </c>
      <c r="G53" s="84" t="b">
        <v>0</v>
      </c>
      <c r="H53" s="84" t="b">
        <v>0</v>
      </c>
      <c r="I53" s="84" t="b">
        <v>0</v>
      </c>
      <c r="J53" s="84" t="b">
        <v>0</v>
      </c>
      <c r="K53" s="84" t="b">
        <v>0</v>
      </c>
      <c r="L53" s="84" t="b">
        <v>0</v>
      </c>
    </row>
    <row r="54" spans="1:12" ht="15">
      <c r="A54" s="84" t="s">
        <v>564</v>
      </c>
      <c r="B54" s="84" t="s">
        <v>1309</v>
      </c>
      <c r="C54" s="84">
        <v>4</v>
      </c>
      <c r="D54" s="122">
        <v>0.0022751798717803836</v>
      </c>
      <c r="E54" s="122">
        <v>0.7877573768144627</v>
      </c>
      <c r="F54" s="84" t="s">
        <v>1927</v>
      </c>
      <c r="G54" s="84" t="b">
        <v>0</v>
      </c>
      <c r="H54" s="84" t="b">
        <v>0</v>
      </c>
      <c r="I54" s="84" t="b">
        <v>0</v>
      </c>
      <c r="J54" s="84" t="b">
        <v>0</v>
      </c>
      <c r="K54" s="84" t="b">
        <v>0</v>
      </c>
      <c r="L54" s="84" t="b">
        <v>0</v>
      </c>
    </row>
    <row r="55" spans="1:12" ht="15">
      <c r="A55" s="84" t="s">
        <v>1614</v>
      </c>
      <c r="B55" s="84" t="s">
        <v>1560</v>
      </c>
      <c r="C55" s="84">
        <v>4</v>
      </c>
      <c r="D55" s="122">
        <v>0.002509032805453267</v>
      </c>
      <c r="E55" s="122">
        <v>2.133690945648824</v>
      </c>
      <c r="F55" s="84" t="s">
        <v>1927</v>
      </c>
      <c r="G55" s="84" t="b">
        <v>0</v>
      </c>
      <c r="H55" s="84" t="b">
        <v>0</v>
      </c>
      <c r="I55" s="84" t="b">
        <v>0</v>
      </c>
      <c r="J55" s="84" t="b">
        <v>0</v>
      </c>
      <c r="K55" s="84" t="b">
        <v>0</v>
      </c>
      <c r="L55" s="84" t="b">
        <v>0</v>
      </c>
    </row>
    <row r="56" spans="1:12" ht="15">
      <c r="A56" s="84" t="s">
        <v>1311</v>
      </c>
      <c r="B56" s="84" t="s">
        <v>1312</v>
      </c>
      <c r="C56" s="84">
        <v>4</v>
      </c>
      <c r="D56" s="122">
        <v>0.0021092585748238102</v>
      </c>
      <c r="E56" s="122">
        <v>0.3460786818301264</v>
      </c>
      <c r="F56" s="84" t="s">
        <v>1927</v>
      </c>
      <c r="G56" s="84" t="b">
        <v>0</v>
      </c>
      <c r="H56" s="84" t="b">
        <v>0</v>
      </c>
      <c r="I56" s="84" t="b">
        <v>0</v>
      </c>
      <c r="J56" s="84" t="b">
        <v>0</v>
      </c>
      <c r="K56" s="84" t="b">
        <v>0</v>
      </c>
      <c r="L56" s="84" t="b">
        <v>0</v>
      </c>
    </row>
    <row r="57" spans="1:12" ht="15">
      <c r="A57" s="84" t="s">
        <v>1593</v>
      </c>
      <c r="B57" s="84" t="s">
        <v>1665</v>
      </c>
      <c r="C57" s="84">
        <v>4</v>
      </c>
      <c r="D57" s="122">
        <v>0.0022751798717803836</v>
      </c>
      <c r="E57" s="122">
        <v>2.6777589899990994</v>
      </c>
      <c r="F57" s="84" t="s">
        <v>1927</v>
      </c>
      <c r="G57" s="84" t="b">
        <v>0</v>
      </c>
      <c r="H57" s="84" t="b">
        <v>0</v>
      </c>
      <c r="I57" s="84" t="b">
        <v>0</v>
      </c>
      <c r="J57" s="84" t="b">
        <v>0</v>
      </c>
      <c r="K57" s="84" t="b">
        <v>0</v>
      </c>
      <c r="L57" s="84" t="b">
        <v>0</v>
      </c>
    </row>
    <row r="58" spans="1:12" ht="15">
      <c r="A58" s="84" t="s">
        <v>1617</v>
      </c>
      <c r="B58" s="84" t="s">
        <v>1309</v>
      </c>
      <c r="C58" s="84">
        <v>4</v>
      </c>
      <c r="D58" s="122">
        <v>0.0022751798717803836</v>
      </c>
      <c r="E58" s="122">
        <v>0.9638486358701439</v>
      </c>
      <c r="F58" s="84" t="s">
        <v>1927</v>
      </c>
      <c r="G58" s="84" t="b">
        <v>0</v>
      </c>
      <c r="H58" s="84" t="b">
        <v>0</v>
      </c>
      <c r="I58" s="84" t="b">
        <v>0</v>
      </c>
      <c r="J58" s="84" t="b">
        <v>0</v>
      </c>
      <c r="K58" s="84" t="b">
        <v>0</v>
      </c>
      <c r="L58" s="84" t="b">
        <v>0</v>
      </c>
    </row>
    <row r="59" spans="1:12" ht="15">
      <c r="A59" s="84" t="s">
        <v>1670</v>
      </c>
      <c r="B59" s="84" t="s">
        <v>1671</v>
      </c>
      <c r="C59" s="84">
        <v>4</v>
      </c>
      <c r="D59" s="122">
        <v>0.002509032805453267</v>
      </c>
      <c r="E59" s="122">
        <v>2.853850249054781</v>
      </c>
      <c r="F59" s="84" t="s">
        <v>1927</v>
      </c>
      <c r="G59" s="84" t="b">
        <v>0</v>
      </c>
      <c r="H59" s="84" t="b">
        <v>0</v>
      </c>
      <c r="I59" s="84" t="b">
        <v>0</v>
      </c>
      <c r="J59" s="84" t="b">
        <v>0</v>
      </c>
      <c r="K59" s="84" t="b">
        <v>0</v>
      </c>
      <c r="L59" s="84" t="b">
        <v>0</v>
      </c>
    </row>
    <row r="60" spans="1:12" ht="15">
      <c r="A60" s="84" t="s">
        <v>1310</v>
      </c>
      <c r="B60" s="84" t="s">
        <v>552</v>
      </c>
      <c r="C60" s="84">
        <v>4</v>
      </c>
      <c r="D60" s="122">
        <v>0.0021092585748238102</v>
      </c>
      <c r="E60" s="122">
        <v>1.184068633846244</v>
      </c>
      <c r="F60" s="84" t="s">
        <v>1927</v>
      </c>
      <c r="G60" s="84" t="b">
        <v>0</v>
      </c>
      <c r="H60" s="84" t="b">
        <v>0</v>
      </c>
      <c r="I60" s="84" t="b">
        <v>0</v>
      </c>
      <c r="J60" s="84" t="b">
        <v>0</v>
      </c>
      <c r="K60" s="84" t="b">
        <v>0</v>
      </c>
      <c r="L60" s="84" t="b">
        <v>0</v>
      </c>
    </row>
    <row r="61" spans="1:12" ht="15">
      <c r="A61" s="84" t="s">
        <v>1310</v>
      </c>
      <c r="B61" s="84" t="s">
        <v>543</v>
      </c>
      <c r="C61" s="84">
        <v>4</v>
      </c>
      <c r="D61" s="122">
        <v>0.0021092585748238102</v>
      </c>
      <c r="E61" s="122">
        <v>0.7447359400159813</v>
      </c>
      <c r="F61" s="84" t="s">
        <v>1927</v>
      </c>
      <c r="G61" s="84" t="b">
        <v>0</v>
      </c>
      <c r="H61" s="84" t="b">
        <v>0</v>
      </c>
      <c r="I61" s="84" t="b">
        <v>0</v>
      </c>
      <c r="J61" s="84" t="b">
        <v>0</v>
      </c>
      <c r="K61" s="84" t="b">
        <v>0</v>
      </c>
      <c r="L61" s="84" t="b">
        <v>0</v>
      </c>
    </row>
    <row r="62" spans="1:12" ht="15">
      <c r="A62" s="84" t="s">
        <v>1575</v>
      </c>
      <c r="B62" s="84" t="s">
        <v>1569</v>
      </c>
      <c r="C62" s="84">
        <v>4</v>
      </c>
      <c r="D62" s="122">
        <v>0.0022751798717803836</v>
      </c>
      <c r="E62" s="122">
        <v>2.2517902577268183</v>
      </c>
      <c r="F62" s="84" t="s">
        <v>1927</v>
      </c>
      <c r="G62" s="84" t="b">
        <v>0</v>
      </c>
      <c r="H62" s="84" t="b">
        <v>0</v>
      </c>
      <c r="I62" s="84" t="b">
        <v>0</v>
      </c>
      <c r="J62" s="84" t="b">
        <v>0</v>
      </c>
      <c r="K62" s="84" t="b">
        <v>0</v>
      </c>
      <c r="L62" s="84" t="b">
        <v>0</v>
      </c>
    </row>
    <row r="63" spans="1:12" ht="15">
      <c r="A63" s="84" t="s">
        <v>1569</v>
      </c>
      <c r="B63" s="84" t="s">
        <v>1618</v>
      </c>
      <c r="C63" s="84">
        <v>4</v>
      </c>
      <c r="D63" s="122">
        <v>0.0022751798717803836</v>
      </c>
      <c r="E63" s="122">
        <v>2.3255764718877368</v>
      </c>
      <c r="F63" s="84" t="s">
        <v>1927</v>
      </c>
      <c r="G63" s="84" t="b">
        <v>0</v>
      </c>
      <c r="H63" s="84" t="b">
        <v>0</v>
      </c>
      <c r="I63" s="84" t="b">
        <v>0</v>
      </c>
      <c r="J63" s="84" t="b">
        <v>0</v>
      </c>
      <c r="K63" s="84" t="b">
        <v>0</v>
      </c>
      <c r="L63" s="84" t="b">
        <v>0</v>
      </c>
    </row>
    <row r="64" spans="1:12" ht="15">
      <c r="A64" s="84" t="s">
        <v>1641</v>
      </c>
      <c r="B64" s="84" t="s">
        <v>1309</v>
      </c>
      <c r="C64" s="84">
        <v>4</v>
      </c>
      <c r="D64" s="122">
        <v>0.0022751798717803836</v>
      </c>
      <c r="E64" s="122">
        <v>1.1399398949258253</v>
      </c>
      <c r="F64" s="84" t="s">
        <v>1927</v>
      </c>
      <c r="G64" s="84" t="b">
        <v>0</v>
      </c>
      <c r="H64" s="84" t="b">
        <v>0</v>
      </c>
      <c r="I64" s="84" t="b">
        <v>0</v>
      </c>
      <c r="J64" s="84" t="b">
        <v>0</v>
      </c>
      <c r="K64" s="84" t="b">
        <v>0</v>
      </c>
      <c r="L64" s="84" t="b">
        <v>0</v>
      </c>
    </row>
    <row r="65" spans="1:12" ht="15">
      <c r="A65" s="84" t="s">
        <v>1331</v>
      </c>
      <c r="B65" s="84" t="s">
        <v>1676</v>
      </c>
      <c r="C65" s="84">
        <v>4</v>
      </c>
      <c r="D65" s="122">
        <v>0.0022751798717803836</v>
      </c>
      <c r="E65" s="122">
        <v>2.154880244718762</v>
      </c>
      <c r="F65" s="84" t="s">
        <v>1927</v>
      </c>
      <c r="G65" s="84" t="b">
        <v>0</v>
      </c>
      <c r="H65" s="84" t="b">
        <v>0</v>
      </c>
      <c r="I65" s="84" t="b">
        <v>0</v>
      </c>
      <c r="J65" s="84" t="b">
        <v>0</v>
      </c>
      <c r="K65" s="84" t="b">
        <v>0</v>
      </c>
      <c r="L65" s="84" t="b">
        <v>0</v>
      </c>
    </row>
    <row r="66" spans="1:12" ht="15">
      <c r="A66" s="84" t="s">
        <v>1676</v>
      </c>
      <c r="B66" s="84" t="s">
        <v>1677</v>
      </c>
      <c r="C66" s="84">
        <v>4</v>
      </c>
      <c r="D66" s="122">
        <v>0.0022751798717803836</v>
      </c>
      <c r="E66" s="122">
        <v>2.853850249054781</v>
      </c>
      <c r="F66" s="84" t="s">
        <v>1927</v>
      </c>
      <c r="G66" s="84" t="b">
        <v>0</v>
      </c>
      <c r="H66" s="84" t="b">
        <v>0</v>
      </c>
      <c r="I66" s="84" t="b">
        <v>0</v>
      </c>
      <c r="J66" s="84" t="b">
        <v>0</v>
      </c>
      <c r="K66" s="84" t="b">
        <v>0</v>
      </c>
      <c r="L66" s="84" t="b">
        <v>0</v>
      </c>
    </row>
    <row r="67" spans="1:12" ht="15">
      <c r="A67" s="84" t="s">
        <v>1638</v>
      </c>
      <c r="B67" s="84" t="s">
        <v>1322</v>
      </c>
      <c r="C67" s="84">
        <v>4</v>
      </c>
      <c r="D67" s="122">
        <v>0.0021092585748238102</v>
      </c>
      <c r="E67" s="122">
        <v>2.2450568750678497</v>
      </c>
      <c r="F67" s="84" t="s">
        <v>1927</v>
      </c>
      <c r="G67" s="84" t="b">
        <v>0</v>
      </c>
      <c r="H67" s="84" t="b">
        <v>0</v>
      </c>
      <c r="I67" s="84" t="b">
        <v>0</v>
      </c>
      <c r="J67" s="84" t="b">
        <v>0</v>
      </c>
      <c r="K67" s="84" t="b">
        <v>0</v>
      </c>
      <c r="L67" s="84" t="b">
        <v>0</v>
      </c>
    </row>
    <row r="68" spans="1:12" ht="15">
      <c r="A68" s="84" t="s">
        <v>1322</v>
      </c>
      <c r="B68" s="84" t="s">
        <v>1325</v>
      </c>
      <c r="C68" s="84">
        <v>4</v>
      </c>
      <c r="D68" s="122">
        <v>0.0021092585748238102</v>
      </c>
      <c r="E68" s="122">
        <v>1.9118421960324674</v>
      </c>
      <c r="F68" s="84" t="s">
        <v>1927</v>
      </c>
      <c r="G68" s="84" t="b">
        <v>0</v>
      </c>
      <c r="H68" s="84" t="b">
        <v>0</v>
      </c>
      <c r="I68" s="84" t="b">
        <v>0</v>
      </c>
      <c r="J68" s="84" t="b">
        <v>0</v>
      </c>
      <c r="K68" s="84" t="b">
        <v>0</v>
      </c>
      <c r="L68" s="84" t="b">
        <v>0</v>
      </c>
    </row>
    <row r="69" spans="1:12" ht="15">
      <c r="A69" s="84" t="s">
        <v>1323</v>
      </c>
      <c r="B69" s="84" t="s">
        <v>1322</v>
      </c>
      <c r="C69" s="84">
        <v>4</v>
      </c>
      <c r="D69" s="122">
        <v>0.0021092585748238102</v>
      </c>
      <c r="E69" s="122">
        <v>1.9897843699645437</v>
      </c>
      <c r="F69" s="84" t="s">
        <v>1927</v>
      </c>
      <c r="G69" s="84" t="b">
        <v>0</v>
      </c>
      <c r="H69" s="84" t="b">
        <v>0</v>
      </c>
      <c r="I69" s="84" t="b">
        <v>0</v>
      </c>
      <c r="J69" s="84" t="b">
        <v>0</v>
      </c>
      <c r="K69" s="84" t="b">
        <v>0</v>
      </c>
      <c r="L69" s="84" t="b">
        <v>0</v>
      </c>
    </row>
    <row r="70" spans="1:12" ht="15">
      <c r="A70" s="84" t="s">
        <v>1322</v>
      </c>
      <c r="B70" s="84" t="s">
        <v>1316</v>
      </c>
      <c r="C70" s="84">
        <v>4</v>
      </c>
      <c r="D70" s="122">
        <v>0.0021092585748238102</v>
      </c>
      <c r="E70" s="122">
        <v>1.39332825615458</v>
      </c>
      <c r="F70" s="84" t="s">
        <v>1927</v>
      </c>
      <c r="G70" s="84" t="b">
        <v>0</v>
      </c>
      <c r="H70" s="84" t="b">
        <v>0</v>
      </c>
      <c r="I70" s="84" t="b">
        <v>0</v>
      </c>
      <c r="J70" s="84" t="b">
        <v>0</v>
      </c>
      <c r="K70" s="84" t="b">
        <v>0</v>
      </c>
      <c r="L70" s="84" t="b">
        <v>0</v>
      </c>
    </row>
    <row r="71" spans="1:12" ht="15">
      <c r="A71" s="84" t="s">
        <v>1316</v>
      </c>
      <c r="B71" s="84" t="s">
        <v>1679</v>
      </c>
      <c r="C71" s="84">
        <v>4</v>
      </c>
      <c r="D71" s="122">
        <v>0.0021092585748238102</v>
      </c>
      <c r="E71" s="122">
        <v>1.950760262062837</v>
      </c>
      <c r="F71" s="84" t="s">
        <v>1927</v>
      </c>
      <c r="G71" s="84" t="b">
        <v>0</v>
      </c>
      <c r="H71" s="84" t="b">
        <v>0</v>
      </c>
      <c r="I71" s="84" t="b">
        <v>0</v>
      </c>
      <c r="J71" s="84" t="b">
        <v>0</v>
      </c>
      <c r="K71" s="84" t="b">
        <v>0</v>
      </c>
      <c r="L71" s="84" t="b">
        <v>0</v>
      </c>
    </row>
    <row r="72" spans="1:12" ht="15">
      <c r="A72" s="84" t="s">
        <v>1679</v>
      </c>
      <c r="B72" s="84" t="s">
        <v>1318</v>
      </c>
      <c r="C72" s="84">
        <v>4</v>
      </c>
      <c r="D72" s="122">
        <v>0.0021092585748238102</v>
      </c>
      <c r="E72" s="122">
        <v>1.7838123824470256</v>
      </c>
      <c r="F72" s="84" t="s">
        <v>1927</v>
      </c>
      <c r="G72" s="84" t="b">
        <v>0</v>
      </c>
      <c r="H72" s="84" t="b">
        <v>0</v>
      </c>
      <c r="I72" s="84" t="b">
        <v>0</v>
      </c>
      <c r="J72" s="84" t="b">
        <v>0</v>
      </c>
      <c r="K72" s="84" t="b">
        <v>0</v>
      </c>
      <c r="L72" s="84" t="b">
        <v>0</v>
      </c>
    </row>
    <row r="73" spans="1:12" ht="15">
      <c r="A73" s="84" t="s">
        <v>1620</v>
      </c>
      <c r="B73" s="84" t="s">
        <v>1621</v>
      </c>
      <c r="C73" s="84">
        <v>4</v>
      </c>
      <c r="D73" s="122">
        <v>0.0021092585748238102</v>
      </c>
      <c r="E73" s="122">
        <v>2.501667730943418</v>
      </c>
      <c r="F73" s="84" t="s">
        <v>1927</v>
      </c>
      <c r="G73" s="84" t="b">
        <v>0</v>
      </c>
      <c r="H73" s="84" t="b">
        <v>0</v>
      </c>
      <c r="I73" s="84" t="b">
        <v>0</v>
      </c>
      <c r="J73" s="84" t="b">
        <v>0</v>
      </c>
      <c r="K73" s="84" t="b">
        <v>0</v>
      </c>
      <c r="L73" s="84" t="b">
        <v>0</v>
      </c>
    </row>
    <row r="74" spans="1:12" ht="15">
      <c r="A74" s="84" t="s">
        <v>1681</v>
      </c>
      <c r="B74" s="84" t="s">
        <v>1317</v>
      </c>
      <c r="C74" s="84">
        <v>3</v>
      </c>
      <c r="D74" s="122">
        <v>0.0017063849038352879</v>
      </c>
      <c r="E74" s="122">
        <v>2.0941824043651502</v>
      </c>
      <c r="F74" s="84" t="s">
        <v>1927</v>
      </c>
      <c r="G74" s="84" t="b">
        <v>0</v>
      </c>
      <c r="H74" s="84" t="b">
        <v>0</v>
      </c>
      <c r="I74" s="84" t="b">
        <v>0</v>
      </c>
      <c r="J74" s="84" t="b">
        <v>0</v>
      </c>
      <c r="K74" s="84" t="b">
        <v>0</v>
      </c>
      <c r="L74" s="84" t="b">
        <v>0</v>
      </c>
    </row>
    <row r="75" spans="1:12" ht="15">
      <c r="A75" s="84" t="s">
        <v>1317</v>
      </c>
      <c r="B75" s="84" t="s">
        <v>1597</v>
      </c>
      <c r="C75" s="84">
        <v>3</v>
      </c>
      <c r="D75" s="122">
        <v>0.0017063849038352879</v>
      </c>
      <c r="E75" s="122">
        <v>1.8124575638965557</v>
      </c>
      <c r="F75" s="84" t="s">
        <v>1927</v>
      </c>
      <c r="G75" s="84" t="b">
        <v>0</v>
      </c>
      <c r="H75" s="84" t="b">
        <v>0</v>
      </c>
      <c r="I75" s="84" t="b">
        <v>0</v>
      </c>
      <c r="J75" s="84" t="b">
        <v>0</v>
      </c>
      <c r="K75" s="84" t="b">
        <v>0</v>
      </c>
      <c r="L75" s="84" t="b">
        <v>0</v>
      </c>
    </row>
    <row r="76" spans="1:12" ht="15">
      <c r="A76" s="84" t="s">
        <v>1603</v>
      </c>
      <c r="B76" s="84" t="s">
        <v>1584</v>
      </c>
      <c r="C76" s="84">
        <v>3</v>
      </c>
      <c r="D76" s="122">
        <v>0.0017063849038352879</v>
      </c>
      <c r="E76" s="122">
        <v>2.309782204704505</v>
      </c>
      <c r="F76" s="84" t="s">
        <v>1927</v>
      </c>
      <c r="G76" s="84" t="b">
        <v>0</v>
      </c>
      <c r="H76" s="84" t="b">
        <v>0</v>
      </c>
      <c r="I76" s="84" t="b">
        <v>0</v>
      </c>
      <c r="J76" s="84" t="b">
        <v>0</v>
      </c>
      <c r="K76" s="84" t="b">
        <v>0</v>
      </c>
      <c r="L76" s="84" t="b">
        <v>0</v>
      </c>
    </row>
    <row r="77" spans="1:12" ht="15">
      <c r="A77" s="84" t="s">
        <v>1585</v>
      </c>
      <c r="B77" s="84" t="s">
        <v>1558</v>
      </c>
      <c r="C77" s="84">
        <v>3</v>
      </c>
      <c r="D77" s="122">
        <v>0.0017063849038352879</v>
      </c>
      <c r="E77" s="122">
        <v>1.9118421960324674</v>
      </c>
      <c r="F77" s="84" t="s">
        <v>1927</v>
      </c>
      <c r="G77" s="84" t="b">
        <v>0</v>
      </c>
      <c r="H77" s="84" t="b">
        <v>0</v>
      </c>
      <c r="I77" s="84" t="b">
        <v>0</v>
      </c>
      <c r="J77" s="84" t="b">
        <v>0</v>
      </c>
      <c r="K77" s="84" t="b">
        <v>0</v>
      </c>
      <c r="L77" s="84" t="b">
        <v>0</v>
      </c>
    </row>
    <row r="78" spans="1:12" ht="15">
      <c r="A78" s="84" t="s">
        <v>1558</v>
      </c>
      <c r="B78" s="84" t="s">
        <v>1605</v>
      </c>
      <c r="C78" s="84">
        <v>3</v>
      </c>
      <c r="D78" s="122">
        <v>0.0017063849038352879</v>
      </c>
      <c r="E78" s="122">
        <v>1.9787889856630805</v>
      </c>
      <c r="F78" s="84" t="s">
        <v>1927</v>
      </c>
      <c r="G78" s="84" t="b">
        <v>0</v>
      </c>
      <c r="H78" s="84" t="b">
        <v>0</v>
      </c>
      <c r="I78" s="84" t="b">
        <v>0</v>
      </c>
      <c r="J78" s="84" t="b">
        <v>0</v>
      </c>
      <c r="K78" s="84" t="b">
        <v>0</v>
      </c>
      <c r="L78" s="84" t="b">
        <v>0</v>
      </c>
    </row>
    <row r="79" spans="1:12" ht="15">
      <c r="A79" s="84" t="s">
        <v>1606</v>
      </c>
      <c r="B79" s="84" t="s">
        <v>1562</v>
      </c>
      <c r="C79" s="84">
        <v>3</v>
      </c>
      <c r="D79" s="122">
        <v>0.0017063849038352879</v>
      </c>
      <c r="E79" s="122">
        <v>2.008752209040524</v>
      </c>
      <c r="F79" s="84" t="s">
        <v>1927</v>
      </c>
      <c r="G79" s="84" t="b">
        <v>0</v>
      </c>
      <c r="H79" s="84" t="b">
        <v>0</v>
      </c>
      <c r="I79" s="84" t="b">
        <v>0</v>
      </c>
      <c r="J79" s="84" t="b">
        <v>0</v>
      </c>
      <c r="K79" s="84" t="b">
        <v>0</v>
      </c>
      <c r="L79" s="84" t="b">
        <v>0</v>
      </c>
    </row>
    <row r="80" spans="1:12" ht="15">
      <c r="A80" s="84" t="s">
        <v>1625</v>
      </c>
      <c r="B80" s="84" t="s">
        <v>1325</v>
      </c>
      <c r="C80" s="84">
        <v>3</v>
      </c>
      <c r="D80" s="122">
        <v>0.0018817746040899505</v>
      </c>
      <c r="E80" s="122">
        <v>2.2340614907663867</v>
      </c>
      <c r="F80" s="84" t="s">
        <v>1927</v>
      </c>
      <c r="G80" s="84" t="b">
        <v>0</v>
      </c>
      <c r="H80" s="84" t="b">
        <v>0</v>
      </c>
      <c r="I80" s="84" t="b">
        <v>0</v>
      </c>
      <c r="J80" s="84" t="b">
        <v>0</v>
      </c>
      <c r="K80" s="84" t="b">
        <v>0</v>
      </c>
      <c r="L80" s="84" t="b">
        <v>0</v>
      </c>
    </row>
    <row r="81" spans="1:12" ht="15">
      <c r="A81" s="84" t="s">
        <v>1603</v>
      </c>
      <c r="B81" s="84" t="s">
        <v>1609</v>
      </c>
      <c r="C81" s="84">
        <v>3</v>
      </c>
      <c r="D81" s="122">
        <v>0.0017063849038352879</v>
      </c>
      <c r="E81" s="122">
        <v>2.376728994335118</v>
      </c>
      <c r="F81" s="84" t="s">
        <v>1927</v>
      </c>
      <c r="G81" s="84" t="b">
        <v>0</v>
      </c>
      <c r="H81" s="84" t="b">
        <v>0</v>
      </c>
      <c r="I81" s="84" t="b">
        <v>0</v>
      </c>
      <c r="J81" s="84" t="b">
        <v>0</v>
      </c>
      <c r="K81" s="84" t="b">
        <v>0</v>
      </c>
      <c r="L81" s="84" t="b">
        <v>0</v>
      </c>
    </row>
    <row r="82" spans="1:12" ht="15">
      <c r="A82" s="84" t="s">
        <v>1609</v>
      </c>
      <c r="B82" s="84" t="s">
        <v>1309</v>
      </c>
      <c r="C82" s="84">
        <v>3</v>
      </c>
      <c r="D82" s="122">
        <v>0.0017063849038352879</v>
      </c>
      <c r="E82" s="122">
        <v>0.838909899261844</v>
      </c>
      <c r="F82" s="84" t="s">
        <v>1927</v>
      </c>
      <c r="G82" s="84" t="b">
        <v>0</v>
      </c>
      <c r="H82" s="84" t="b">
        <v>0</v>
      </c>
      <c r="I82" s="84" t="b">
        <v>0</v>
      </c>
      <c r="J82" s="84" t="b">
        <v>0</v>
      </c>
      <c r="K82" s="84" t="b">
        <v>0</v>
      </c>
      <c r="L82" s="84" t="b">
        <v>0</v>
      </c>
    </row>
    <row r="83" spans="1:12" ht="15">
      <c r="A83" s="84" t="s">
        <v>1585</v>
      </c>
      <c r="B83" s="84" t="s">
        <v>1332</v>
      </c>
      <c r="C83" s="84">
        <v>3</v>
      </c>
      <c r="D83" s="122">
        <v>0.0017063849038352879</v>
      </c>
      <c r="E83" s="122">
        <v>1.7657141603542295</v>
      </c>
      <c r="F83" s="84" t="s">
        <v>1927</v>
      </c>
      <c r="G83" s="84" t="b">
        <v>0</v>
      </c>
      <c r="H83" s="84" t="b">
        <v>0</v>
      </c>
      <c r="I83" s="84" t="b">
        <v>0</v>
      </c>
      <c r="J83" s="84" t="b">
        <v>0</v>
      </c>
      <c r="K83" s="84" t="b">
        <v>0</v>
      </c>
      <c r="L83" s="84" t="b">
        <v>0</v>
      </c>
    </row>
    <row r="84" spans="1:12" ht="15">
      <c r="A84" s="84" t="s">
        <v>1609</v>
      </c>
      <c r="B84" s="84" t="s">
        <v>1562</v>
      </c>
      <c r="C84" s="84">
        <v>3</v>
      </c>
      <c r="D84" s="122">
        <v>0.0017063849038352879</v>
      </c>
      <c r="E84" s="122">
        <v>2.008752209040524</v>
      </c>
      <c r="F84" s="84" t="s">
        <v>1927</v>
      </c>
      <c r="G84" s="84" t="b">
        <v>0</v>
      </c>
      <c r="H84" s="84" t="b">
        <v>0</v>
      </c>
      <c r="I84" s="84" t="b">
        <v>0</v>
      </c>
      <c r="J84" s="84" t="b">
        <v>0</v>
      </c>
      <c r="K84" s="84" t="b">
        <v>0</v>
      </c>
      <c r="L84" s="84" t="b">
        <v>0</v>
      </c>
    </row>
    <row r="85" spans="1:12" ht="15">
      <c r="A85" s="84" t="s">
        <v>1311</v>
      </c>
      <c r="B85" s="84" t="s">
        <v>1317</v>
      </c>
      <c r="C85" s="84">
        <v>3</v>
      </c>
      <c r="D85" s="122">
        <v>0.0017063849038352879</v>
      </c>
      <c r="E85" s="122">
        <v>0.56698228530217</v>
      </c>
      <c r="F85" s="84" t="s">
        <v>1927</v>
      </c>
      <c r="G85" s="84" t="b">
        <v>0</v>
      </c>
      <c r="H85" s="84" t="b">
        <v>0</v>
      </c>
      <c r="I85" s="84" t="b">
        <v>0</v>
      </c>
      <c r="J85" s="84" t="b">
        <v>0</v>
      </c>
      <c r="K85" s="84" t="b">
        <v>0</v>
      </c>
      <c r="L85" s="84" t="b">
        <v>0</v>
      </c>
    </row>
    <row r="86" spans="1:12" ht="15">
      <c r="A86" s="84" t="s">
        <v>1694</v>
      </c>
      <c r="B86" s="84" t="s">
        <v>1695</v>
      </c>
      <c r="C86" s="84">
        <v>3</v>
      </c>
      <c r="D86" s="122">
        <v>0.0018817746040899505</v>
      </c>
      <c r="E86" s="122">
        <v>2.9787889856630807</v>
      </c>
      <c r="F86" s="84" t="s">
        <v>1927</v>
      </c>
      <c r="G86" s="84" t="b">
        <v>0</v>
      </c>
      <c r="H86" s="84" t="b">
        <v>0</v>
      </c>
      <c r="I86" s="84" t="b">
        <v>0</v>
      </c>
      <c r="J86" s="84" t="b">
        <v>0</v>
      </c>
      <c r="K86" s="84" t="b">
        <v>0</v>
      </c>
      <c r="L86" s="84" t="b">
        <v>0</v>
      </c>
    </row>
    <row r="87" spans="1:12" ht="15">
      <c r="A87" s="84" t="s">
        <v>1702</v>
      </c>
      <c r="B87" s="84" t="s">
        <v>1645</v>
      </c>
      <c r="C87" s="84">
        <v>3</v>
      </c>
      <c r="D87" s="122">
        <v>0.0018817746040899505</v>
      </c>
      <c r="E87" s="122">
        <v>2.853850249054781</v>
      </c>
      <c r="F87" s="84" t="s">
        <v>1927</v>
      </c>
      <c r="G87" s="84" t="b">
        <v>0</v>
      </c>
      <c r="H87" s="84" t="b">
        <v>0</v>
      </c>
      <c r="I87" s="84" t="b">
        <v>0</v>
      </c>
      <c r="J87" s="84" t="b">
        <v>0</v>
      </c>
      <c r="K87" s="84" t="b">
        <v>0</v>
      </c>
      <c r="L87" s="84" t="b">
        <v>0</v>
      </c>
    </row>
    <row r="88" spans="1:12" ht="15">
      <c r="A88" s="84" t="s">
        <v>1633</v>
      </c>
      <c r="B88" s="84" t="s">
        <v>1311</v>
      </c>
      <c r="C88" s="84">
        <v>3</v>
      </c>
      <c r="D88" s="122">
        <v>0.0018817746040899505</v>
      </c>
      <c r="E88" s="122">
        <v>1.2340614907663867</v>
      </c>
      <c r="F88" s="84" t="s">
        <v>1927</v>
      </c>
      <c r="G88" s="84" t="b">
        <v>0</v>
      </c>
      <c r="H88" s="84" t="b">
        <v>0</v>
      </c>
      <c r="I88" s="84" t="b">
        <v>0</v>
      </c>
      <c r="J88" s="84" t="b">
        <v>0</v>
      </c>
      <c r="K88" s="84" t="b">
        <v>0</v>
      </c>
      <c r="L88" s="84" t="b">
        <v>0</v>
      </c>
    </row>
    <row r="89" spans="1:12" ht="15">
      <c r="A89" s="84" t="s">
        <v>1659</v>
      </c>
      <c r="B89" s="84" t="s">
        <v>1309</v>
      </c>
      <c r="C89" s="84">
        <v>3</v>
      </c>
      <c r="D89" s="122">
        <v>0.0018817746040899505</v>
      </c>
      <c r="E89" s="122">
        <v>1.0150011583175254</v>
      </c>
      <c r="F89" s="84" t="s">
        <v>1927</v>
      </c>
      <c r="G89" s="84" t="b">
        <v>0</v>
      </c>
      <c r="H89" s="84" t="b">
        <v>0</v>
      </c>
      <c r="I89" s="84" t="b">
        <v>0</v>
      </c>
      <c r="J89" s="84" t="b">
        <v>0</v>
      </c>
      <c r="K89" s="84" t="b">
        <v>0</v>
      </c>
      <c r="L89" s="84" t="b">
        <v>0</v>
      </c>
    </row>
    <row r="90" spans="1:12" ht="15">
      <c r="A90" s="84" t="s">
        <v>1661</v>
      </c>
      <c r="B90" s="84" t="s">
        <v>1662</v>
      </c>
      <c r="C90" s="84">
        <v>3</v>
      </c>
      <c r="D90" s="122">
        <v>0.002181605277062043</v>
      </c>
      <c r="E90" s="122">
        <v>2.7289115124464804</v>
      </c>
      <c r="F90" s="84" t="s">
        <v>1927</v>
      </c>
      <c r="G90" s="84" t="b">
        <v>0</v>
      </c>
      <c r="H90" s="84" t="b">
        <v>0</v>
      </c>
      <c r="I90" s="84" t="b">
        <v>0</v>
      </c>
      <c r="J90" s="84" t="b">
        <v>0</v>
      </c>
      <c r="K90" s="84" t="b">
        <v>0</v>
      </c>
      <c r="L90" s="84" t="b">
        <v>0</v>
      </c>
    </row>
    <row r="91" spans="1:12" ht="15">
      <c r="A91" s="84" t="s">
        <v>1560</v>
      </c>
      <c r="B91" s="84" t="s">
        <v>1567</v>
      </c>
      <c r="C91" s="84">
        <v>3</v>
      </c>
      <c r="D91" s="122">
        <v>0.0017063849038352879</v>
      </c>
      <c r="E91" s="122">
        <v>1.8326609499848425</v>
      </c>
      <c r="F91" s="84" t="s">
        <v>1927</v>
      </c>
      <c r="G91" s="84" t="b">
        <v>0</v>
      </c>
      <c r="H91" s="84" t="b">
        <v>0</v>
      </c>
      <c r="I91" s="84" t="b">
        <v>0</v>
      </c>
      <c r="J91" s="84" t="b">
        <v>0</v>
      </c>
      <c r="K91" s="84" t="b">
        <v>0</v>
      </c>
      <c r="L91" s="84" t="b">
        <v>0</v>
      </c>
    </row>
    <row r="92" spans="1:12" ht="15">
      <c r="A92" s="84" t="s">
        <v>545</v>
      </c>
      <c r="B92" s="84" t="s">
        <v>1309</v>
      </c>
      <c r="C92" s="84">
        <v>3</v>
      </c>
      <c r="D92" s="122">
        <v>0.0017063849038352879</v>
      </c>
      <c r="E92" s="122">
        <v>0.7719631096312309</v>
      </c>
      <c r="F92" s="84" t="s">
        <v>1927</v>
      </c>
      <c r="G92" s="84" t="b">
        <v>0</v>
      </c>
      <c r="H92" s="84" t="b">
        <v>0</v>
      </c>
      <c r="I92" s="84" t="b">
        <v>0</v>
      </c>
      <c r="J92" s="84" t="b">
        <v>0</v>
      </c>
      <c r="K92" s="84" t="b">
        <v>0</v>
      </c>
      <c r="L92" s="84" t="b">
        <v>0</v>
      </c>
    </row>
    <row r="93" spans="1:12" ht="15">
      <c r="A93" s="84" t="s">
        <v>1331</v>
      </c>
      <c r="B93" s="84" t="s">
        <v>1615</v>
      </c>
      <c r="C93" s="84">
        <v>3</v>
      </c>
      <c r="D93" s="122">
        <v>0.0017063849038352879</v>
      </c>
      <c r="E93" s="122">
        <v>1.8538502490547806</v>
      </c>
      <c r="F93" s="84" t="s">
        <v>1927</v>
      </c>
      <c r="G93" s="84" t="b">
        <v>0</v>
      </c>
      <c r="H93" s="84" t="b">
        <v>0</v>
      </c>
      <c r="I93" s="84" t="b">
        <v>0</v>
      </c>
      <c r="J93" s="84" t="b">
        <v>0</v>
      </c>
      <c r="K93" s="84" t="b">
        <v>0</v>
      </c>
      <c r="L93" s="84" t="b">
        <v>0</v>
      </c>
    </row>
    <row r="94" spans="1:12" ht="15">
      <c r="A94" s="84" t="s">
        <v>1311</v>
      </c>
      <c r="B94" s="84" t="s">
        <v>1666</v>
      </c>
      <c r="C94" s="84">
        <v>3</v>
      </c>
      <c r="D94" s="122">
        <v>0.0017063849038352879</v>
      </c>
      <c r="E94" s="122">
        <v>1.3266501299918005</v>
      </c>
      <c r="F94" s="84" t="s">
        <v>1927</v>
      </c>
      <c r="G94" s="84" t="b">
        <v>0</v>
      </c>
      <c r="H94" s="84" t="b">
        <v>0</v>
      </c>
      <c r="I94" s="84" t="b">
        <v>0</v>
      </c>
      <c r="J94" s="84" t="b">
        <v>0</v>
      </c>
      <c r="K94" s="84" t="b">
        <v>0</v>
      </c>
      <c r="L94" s="84" t="b">
        <v>0</v>
      </c>
    </row>
    <row r="95" spans="1:12" ht="15">
      <c r="A95" s="84" t="s">
        <v>1666</v>
      </c>
      <c r="B95" s="84" t="s">
        <v>1710</v>
      </c>
      <c r="C95" s="84">
        <v>3</v>
      </c>
      <c r="D95" s="122">
        <v>0.0017063849038352879</v>
      </c>
      <c r="E95" s="122">
        <v>2.853850249054781</v>
      </c>
      <c r="F95" s="84" t="s">
        <v>1927</v>
      </c>
      <c r="G95" s="84" t="b">
        <v>0</v>
      </c>
      <c r="H95" s="84" t="b">
        <v>0</v>
      </c>
      <c r="I95" s="84" t="b">
        <v>0</v>
      </c>
      <c r="J95" s="84" t="b">
        <v>0</v>
      </c>
      <c r="K95" s="84" t="b">
        <v>0</v>
      </c>
      <c r="L95" s="84" t="b">
        <v>0</v>
      </c>
    </row>
    <row r="96" spans="1:12" ht="15">
      <c r="A96" s="84" t="s">
        <v>1316</v>
      </c>
      <c r="B96" s="84" t="s">
        <v>1593</v>
      </c>
      <c r="C96" s="84">
        <v>3</v>
      </c>
      <c r="D96" s="122">
        <v>0.0017063849038352879</v>
      </c>
      <c r="E96" s="122">
        <v>1.6497302663988558</v>
      </c>
      <c r="F96" s="84" t="s">
        <v>1927</v>
      </c>
      <c r="G96" s="84" t="b">
        <v>0</v>
      </c>
      <c r="H96" s="84" t="b">
        <v>0</v>
      </c>
      <c r="I96" s="84" t="b">
        <v>0</v>
      </c>
      <c r="J96" s="84" t="b">
        <v>0</v>
      </c>
      <c r="K96" s="84" t="b">
        <v>0</v>
      </c>
      <c r="L96" s="84" t="b">
        <v>0</v>
      </c>
    </row>
    <row r="97" spans="1:12" ht="15">
      <c r="A97" s="84" t="s">
        <v>1599</v>
      </c>
      <c r="B97" s="84" t="s">
        <v>1311</v>
      </c>
      <c r="C97" s="84">
        <v>3</v>
      </c>
      <c r="D97" s="122">
        <v>0.0017063849038352879</v>
      </c>
      <c r="E97" s="122">
        <v>1.1548802447187618</v>
      </c>
      <c r="F97" s="84" t="s">
        <v>1927</v>
      </c>
      <c r="G97" s="84" t="b">
        <v>0</v>
      </c>
      <c r="H97" s="84" t="b">
        <v>0</v>
      </c>
      <c r="I97" s="84" t="b">
        <v>0</v>
      </c>
      <c r="J97" s="84" t="b">
        <v>0</v>
      </c>
      <c r="K97" s="84" t="b">
        <v>0</v>
      </c>
      <c r="L97" s="84" t="b">
        <v>0</v>
      </c>
    </row>
    <row r="98" spans="1:12" ht="15">
      <c r="A98" s="84" t="s">
        <v>1311</v>
      </c>
      <c r="B98" s="84" t="s">
        <v>1715</v>
      </c>
      <c r="C98" s="84">
        <v>3</v>
      </c>
      <c r="D98" s="122">
        <v>0.0017063849038352879</v>
      </c>
      <c r="E98" s="122">
        <v>1.4515888666001004</v>
      </c>
      <c r="F98" s="84" t="s">
        <v>1927</v>
      </c>
      <c r="G98" s="84" t="b">
        <v>0</v>
      </c>
      <c r="H98" s="84" t="b">
        <v>0</v>
      </c>
      <c r="I98" s="84" t="b">
        <v>0</v>
      </c>
      <c r="J98" s="84" t="b">
        <v>0</v>
      </c>
      <c r="K98" s="84" t="b">
        <v>0</v>
      </c>
      <c r="L98" s="84" t="b">
        <v>0</v>
      </c>
    </row>
    <row r="99" spans="1:12" ht="15">
      <c r="A99" s="84" t="s">
        <v>1344</v>
      </c>
      <c r="B99" s="84" t="s">
        <v>1345</v>
      </c>
      <c r="C99" s="84">
        <v>3</v>
      </c>
      <c r="D99" s="122">
        <v>0.0017063849038352879</v>
      </c>
      <c r="E99" s="122">
        <v>2.5528202533907995</v>
      </c>
      <c r="F99" s="84" t="s">
        <v>1927</v>
      </c>
      <c r="G99" s="84" t="b">
        <v>0</v>
      </c>
      <c r="H99" s="84" t="b">
        <v>0</v>
      </c>
      <c r="I99" s="84" t="b">
        <v>0</v>
      </c>
      <c r="J99" s="84" t="b">
        <v>0</v>
      </c>
      <c r="K99" s="84" t="b">
        <v>0</v>
      </c>
      <c r="L99" s="84" t="b">
        <v>0</v>
      </c>
    </row>
    <row r="100" spans="1:12" ht="15">
      <c r="A100" s="84" t="s">
        <v>1671</v>
      </c>
      <c r="B100" s="84" t="s">
        <v>1717</v>
      </c>
      <c r="C100" s="84">
        <v>3</v>
      </c>
      <c r="D100" s="122">
        <v>0.0018817746040899505</v>
      </c>
      <c r="E100" s="122">
        <v>2.853850249054781</v>
      </c>
      <c r="F100" s="84" t="s">
        <v>1927</v>
      </c>
      <c r="G100" s="84" t="b">
        <v>0</v>
      </c>
      <c r="H100" s="84" t="b">
        <v>0</v>
      </c>
      <c r="I100" s="84" t="b">
        <v>0</v>
      </c>
      <c r="J100" s="84" t="b">
        <v>0</v>
      </c>
      <c r="K100" s="84" t="b">
        <v>0</v>
      </c>
      <c r="L100" s="84" t="b">
        <v>0</v>
      </c>
    </row>
    <row r="101" spans="1:12" ht="15">
      <c r="A101" s="84" t="s">
        <v>1596</v>
      </c>
      <c r="B101" s="84" t="s">
        <v>1594</v>
      </c>
      <c r="C101" s="84">
        <v>3</v>
      </c>
      <c r="D101" s="122">
        <v>0.0018817746040899505</v>
      </c>
      <c r="E101" s="122">
        <v>2.242835415073892</v>
      </c>
      <c r="F101" s="84" t="s">
        <v>1927</v>
      </c>
      <c r="G101" s="84" t="b">
        <v>0</v>
      </c>
      <c r="H101" s="84" t="b">
        <v>0</v>
      </c>
      <c r="I101" s="84" t="b">
        <v>0</v>
      </c>
      <c r="J101" s="84" t="b">
        <v>0</v>
      </c>
      <c r="K101" s="84" t="b">
        <v>0</v>
      </c>
      <c r="L101" s="84" t="b">
        <v>0</v>
      </c>
    </row>
    <row r="102" spans="1:12" ht="15">
      <c r="A102" s="84" t="s">
        <v>1674</v>
      </c>
      <c r="B102" s="84" t="s">
        <v>1309</v>
      </c>
      <c r="C102" s="84">
        <v>3</v>
      </c>
      <c r="D102" s="122">
        <v>0.0018817746040899505</v>
      </c>
      <c r="E102" s="122">
        <v>1.0150011583175254</v>
      </c>
      <c r="F102" s="84" t="s">
        <v>1927</v>
      </c>
      <c r="G102" s="84" t="b">
        <v>0</v>
      </c>
      <c r="H102" s="84" t="b">
        <v>0</v>
      </c>
      <c r="I102" s="84" t="b">
        <v>0</v>
      </c>
      <c r="J102" s="84" t="b">
        <v>0</v>
      </c>
      <c r="K102" s="84" t="b">
        <v>0</v>
      </c>
      <c r="L102" s="84" t="b">
        <v>0</v>
      </c>
    </row>
    <row r="103" spans="1:12" ht="15">
      <c r="A103" s="84" t="s">
        <v>543</v>
      </c>
      <c r="B103" s="84" t="s">
        <v>1288</v>
      </c>
      <c r="C103" s="84">
        <v>3</v>
      </c>
      <c r="D103" s="122">
        <v>0.0017063849038352879</v>
      </c>
      <c r="E103" s="122">
        <v>2.501667730943418</v>
      </c>
      <c r="F103" s="84" t="s">
        <v>1927</v>
      </c>
      <c r="G103" s="84" t="b">
        <v>0</v>
      </c>
      <c r="H103" s="84" t="b">
        <v>0</v>
      </c>
      <c r="I103" s="84" t="b">
        <v>0</v>
      </c>
      <c r="J103" s="84" t="b">
        <v>0</v>
      </c>
      <c r="K103" s="84" t="b">
        <v>0</v>
      </c>
      <c r="L103" s="84" t="b">
        <v>0</v>
      </c>
    </row>
    <row r="104" spans="1:12" ht="15">
      <c r="A104" s="84" t="s">
        <v>1334</v>
      </c>
      <c r="B104" s="84" t="s">
        <v>1335</v>
      </c>
      <c r="C104" s="84">
        <v>3</v>
      </c>
      <c r="D104" s="122">
        <v>0.0017063849038352879</v>
      </c>
      <c r="E104" s="122">
        <v>2.9787889856630807</v>
      </c>
      <c r="F104" s="84" t="s">
        <v>1927</v>
      </c>
      <c r="G104" s="84" t="b">
        <v>0</v>
      </c>
      <c r="H104" s="84" t="b">
        <v>0</v>
      </c>
      <c r="I104" s="84" t="b">
        <v>0</v>
      </c>
      <c r="J104" s="84" t="b">
        <v>0</v>
      </c>
      <c r="K104" s="84" t="b">
        <v>0</v>
      </c>
      <c r="L104" s="84" t="b">
        <v>0</v>
      </c>
    </row>
    <row r="105" spans="1:12" ht="15">
      <c r="A105" s="84" t="s">
        <v>1335</v>
      </c>
      <c r="B105" s="84" t="s">
        <v>1318</v>
      </c>
      <c r="C105" s="84">
        <v>3</v>
      </c>
      <c r="D105" s="122">
        <v>0.0017063849038352879</v>
      </c>
      <c r="E105" s="122">
        <v>1.7838123824470256</v>
      </c>
      <c r="F105" s="84" t="s">
        <v>1927</v>
      </c>
      <c r="G105" s="84" t="b">
        <v>0</v>
      </c>
      <c r="H105" s="84" t="b">
        <v>0</v>
      </c>
      <c r="I105" s="84" t="b">
        <v>0</v>
      </c>
      <c r="J105" s="84" t="b">
        <v>0</v>
      </c>
      <c r="K105" s="84" t="b">
        <v>0</v>
      </c>
      <c r="L105" s="84" t="b">
        <v>0</v>
      </c>
    </row>
    <row r="106" spans="1:12" ht="15">
      <c r="A106" s="84" t="s">
        <v>1318</v>
      </c>
      <c r="B106" s="84" t="s">
        <v>1669</v>
      </c>
      <c r="C106" s="84">
        <v>3</v>
      </c>
      <c r="D106" s="122">
        <v>0.0017063849038352879</v>
      </c>
      <c r="E106" s="122">
        <v>1.6588736458387257</v>
      </c>
      <c r="F106" s="84" t="s">
        <v>1927</v>
      </c>
      <c r="G106" s="84" t="b">
        <v>0</v>
      </c>
      <c r="H106" s="84" t="b">
        <v>0</v>
      </c>
      <c r="I106" s="84" t="b">
        <v>0</v>
      </c>
      <c r="J106" s="84" t="b">
        <v>0</v>
      </c>
      <c r="K106" s="84" t="b">
        <v>0</v>
      </c>
      <c r="L106" s="84" t="b">
        <v>0</v>
      </c>
    </row>
    <row r="107" spans="1:12" ht="15">
      <c r="A107" s="84" t="s">
        <v>1669</v>
      </c>
      <c r="B107" s="84" t="s">
        <v>1557</v>
      </c>
      <c r="C107" s="84">
        <v>3</v>
      </c>
      <c r="D107" s="122">
        <v>0.0017063849038352879</v>
      </c>
      <c r="E107" s="122">
        <v>1.9885488229522368</v>
      </c>
      <c r="F107" s="84" t="s">
        <v>1927</v>
      </c>
      <c r="G107" s="84" t="b">
        <v>0</v>
      </c>
      <c r="H107" s="84" t="b">
        <v>0</v>
      </c>
      <c r="I107" s="84" t="b">
        <v>0</v>
      </c>
      <c r="J107" s="84" t="b">
        <v>0</v>
      </c>
      <c r="K107" s="84" t="b">
        <v>0</v>
      </c>
      <c r="L107" s="84" t="b">
        <v>0</v>
      </c>
    </row>
    <row r="108" spans="1:12" ht="15">
      <c r="A108" s="84" t="s">
        <v>1557</v>
      </c>
      <c r="B108" s="84" t="s">
        <v>1724</v>
      </c>
      <c r="C108" s="84">
        <v>3</v>
      </c>
      <c r="D108" s="122">
        <v>0.0017063849038352879</v>
      </c>
      <c r="E108" s="122">
        <v>2.1134875595605367</v>
      </c>
      <c r="F108" s="84" t="s">
        <v>1927</v>
      </c>
      <c r="G108" s="84" t="b">
        <v>0</v>
      </c>
      <c r="H108" s="84" t="b">
        <v>0</v>
      </c>
      <c r="I108" s="84" t="b">
        <v>0</v>
      </c>
      <c r="J108" s="84" t="b">
        <v>0</v>
      </c>
      <c r="K108" s="84" t="b">
        <v>0</v>
      </c>
      <c r="L108" s="84" t="b">
        <v>0</v>
      </c>
    </row>
    <row r="109" spans="1:12" ht="15">
      <c r="A109" s="84" t="s">
        <v>1724</v>
      </c>
      <c r="B109" s="84" t="s">
        <v>1725</v>
      </c>
      <c r="C109" s="84">
        <v>3</v>
      </c>
      <c r="D109" s="122">
        <v>0.0017063849038352879</v>
      </c>
      <c r="E109" s="122">
        <v>2.9787889856630807</v>
      </c>
      <c r="F109" s="84" t="s">
        <v>1927</v>
      </c>
      <c r="G109" s="84" t="b">
        <v>0</v>
      </c>
      <c r="H109" s="84" t="b">
        <v>0</v>
      </c>
      <c r="I109" s="84" t="b">
        <v>0</v>
      </c>
      <c r="J109" s="84" t="b">
        <v>0</v>
      </c>
      <c r="K109" s="84" t="b">
        <v>0</v>
      </c>
      <c r="L109" s="84" t="b">
        <v>0</v>
      </c>
    </row>
    <row r="110" spans="1:12" ht="15">
      <c r="A110" s="84" t="s">
        <v>1591</v>
      </c>
      <c r="B110" s="84" t="s">
        <v>1726</v>
      </c>
      <c r="C110" s="84">
        <v>3</v>
      </c>
      <c r="D110" s="122">
        <v>0.0017063849038352879</v>
      </c>
      <c r="E110" s="122">
        <v>2.6777589899990994</v>
      </c>
      <c r="F110" s="84" t="s">
        <v>1927</v>
      </c>
      <c r="G110" s="84" t="b">
        <v>0</v>
      </c>
      <c r="H110" s="84" t="b">
        <v>0</v>
      </c>
      <c r="I110" s="84" t="b">
        <v>0</v>
      </c>
      <c r="J110" s="84" t="b">
        <v>0</v>
      </c>
      <c r="K110" s="84" t="b">
        <v>0</v>
      </c>
      <c r="L110" s="84" t="b">
        <v>0</v>
      </c>
    </row>
    <row r="111" spans="1:12" ht="15">
      <c r="A111" s="84" t="s">
        <v>1726</v>
      </c>
      <c r="B111" s="84" t="s">
        <v>1309</v>
      </c>
      <c r="C111" s="84">
        <v>3</v>
      </c>
      <c r="D111" s="122">
        <v>0.0017063849038352879</v>
      </c>
      <c r="E111" s="122">
        <v>1.1399398949258253</v>
      </c>
      <c r="F111" s="84" t="s">
        <v>1927</v>
      </c>
      <c r="G111" s="84" t="b">
        <v>0</v>
      </c>
      <c r="H111" s="84" t="b">
        <v>0</v>
      </c>
      <c r="I111" s="84" t="b">
        <v>0</v>
      </c>
      <c r="J111" s="84" t="b">
        <v>0</v>
      </c>
      <c r="K111" s="84" t="b">
        <v>0</v>
      </c>
      <c r="L111" s="84" t="b">
        <v>0</v>
      </c>
    </row>
    <row r="112" spans="1:12" ht="15">
      <c r="A112" s="84" t="s">
        <v>1571</v>
      </c>
      <c r="B112" s="84" t="s">
        <v>1727</v>
      </c>
      <c r="C112" s="84">
        <v>3</v>
      </c>
      <c r="D112" s="122">
        <v>0.0017063849038352879</v>
      </c>
      <c r="E112" s="122">
        <v>2.501667730943418</v>
      </c>
      <c r="F112" s="84" t="s">
        <v>1927</v>
      </c>
      <c r="G112" s="84" t="b">
        <v>0</v>
      </c>
      <c r="H112" s="84" t="b">
        <v>0</v>
      </c>
      <c r="I112" s="84" t="b">
        <v>0</v>
      </c>
      <c r="J112" s="84" t="b">
        <v>0</v>
      </c>
      <c r="K112" s="84" t="b">
        <v>0</v>
      </c>
      <c r="L112" s="84" t="b">
        <v>0</v>
      </c>
    </row>
    <row r="113" spans="1:12" ht="15">
      <c r="A113" s="84" t="s">
        <v>1727</v>
      </c>
      <c r="B113" s="84" t="s">
        <v>1331</v>
      </c>
      <c r="C113" s="84">
        <v>3</v>
      </c>
      <c r="D113" s="122">
        <v>0.0017063849038352879</v>
      </c>
      <c r="E113" s="122">
        <v>2.200637735279437</v>
      </c>
      <c r="F113" s="84" t="s">
        <v>1927</v>
      </c>
      <c r="G113" s="84" t="b">
        <v>0</v>
      </c>
      <c r="H113" s="84" t="b">
        <v>0</v>
      </c>
      <c r="I113" s="84" t="b">
        <v>0</v>
      </c>
      <c r="J113" s="84" t="b">
        <v>0</v>
      </c>
      <c r="K113" s="84" t="b">
        <v>0</v>
      </c>
      <c r="L113" s="84" t="b">
        <v>0</v>
      </c>
    </row>
    <row r="114" spans="1:12" ht="15">
      <c r="A114" s="84" t="s">
        <v>1331</v>
      </c>
      <c r="B114" s="84" t="s">
        <v>1566</v>
      </c>
      <c r="C114" s="84">
        <v>3</v>
      </c>
      <c r="D114" s="122">
        <v>0.0017063849038352879</v>
      </c>
      <c r="E114" s="122">
        <v>1.6777589899990994</v>
      </c>
      <c r="F114" s="84" t="s">
        <v>1927</v>
      </c>
      <c r="G114" s="84" t="b">
        <v>0</v>
      </c>
      <c r="H114" s="84" t="b">
        <v>0</v>
      </c>
      <c r="I114" s="84" t="b">
        <v>0</v>
      </c>
      <c r="J114" s="84" t="b">
        <v>0</v>
      </c>
      <c r="K114" s="84" t="b">
        <v>0</v>
      </c>
      <c r="L114" s="84" t="b">
        <v>0</v>
      </c>
    </row>
    <row r="115" spans="1:12" ht="15">
      <c r="A115" s="84" t="s">
        <v>1332</v>
      </c>
      <c r="B115" s="84" t="s">
        <v>1318</v>
      </c>
      <c r="C115" s="84">
        <v>3</v>
      </c>
      <c r="D115" s="122">
        <v>0.0017063849038352879</v>
      </c>
      <c r="E115" s="122">
        <v>0.8807223954550819</v>
      </c>
      <c r="F115" s="84" t="s">
        <v>1927</v>
      </c>
      <c r="G115" s="84" t="b">
        <v>0</v>
      </c>
      <c r="H115" s="84" t="b">
        <v>0</v>
      </c>
      <c r="I115" s="84" t="b">
        <v>0</v>
      </c>
      <c r="J115" s="84" t="b">
        <v>0</v>
      </c>
      <c r="K115" s="84" t="b">
        <v>0</v>
      </c>
      <c r="L115" s="84" t="b">
        <v>0</v>
      </c>
    </row>
    <row r="116" spans="1:12" ht="15">
      <c r="A116" s="84" t="s">
        <v>1318</v>
      </c>
      <c r="B116" s="84" t="s">
        <v>1728</v>
      </c>
      <c r="C116" s="84">
        <v>3</v>
      </c>
      <c r="D116" s="122">
        <v>0.0017063849038352879</v>
      </c>
      <c r="E116" s="122">
        <v>1.7838123824470256</v>
      </c>
      <c r="F116" s="84" t="s">
        <v>1927</v>
      </c>
      <c r="G116" s="84" t="b">
        <v>0</v>
      </c>
      <c r="H116" s="84" t="b">
        <v>0</v>
      </c>
      <c r="I116" s="84" t="b">
        <v>0</v>
      </c>
      <c r="J116" s="84" t="b">
        <v>0</v>
      </c>
      <c r="K116" s="84" t="b">
        <v>0</v>
      </c>
      <c r="L116" s="84" t="b">
        <v>0</v>
      </c>
    </row>
    <row r="117" spans="1:12" ht="15">
      <c r="A117" s="84" t="s">
        <v>1730</v>
      </c>
      <c r="B117" s="84" t="s">
        <v>1564</v>
      </c>
      <c r="C117" s="84">
        <v>3</v>
      </c>
      <c r="D117" s="122">
        <v>0.0017063849038352879</v>
      </c>
      <c r="E117" s="122">
        <v>2.455910240382743</v>
      </c>
      <c r="F117" s="84" t="s">
        <v>1927</v>
      </c>
      <c r="G117" s="84" t="b">
        <v>0</v>
      </c>
      <c r="H117" s="84" t="b">
        <v>0</v>
      </c>
      <c r="I117" s="84" t="b">
        <v>0</v>
      </c>
      <c r="J117" s="84" t="b">
        <v>0</v>
      </c>
      <c r="K117" s="84" t="b">
        <v>0</v>
      </c>
      <c r="L117" s="84" t="b">
        <v>0</v>
      </c>
    </row>
    <row r="118" spans="1:12" ht="15">
      <c r="A118" s="84" t="s">
        <v>1564</v>
      </c>
      <c r="B118" s="84" t="s">
        <v>1581</v>
      </c>
      <c r="C118" s="84">
        <v>3</v>
      </c>
      <c r="D118" s="122">
        <v>0.0017063849038352879</v>
      </c>
      <c r="E118" s="122">
        <v>2.279818981327062</v>
      </c>
      <c r="F118" s="84" t="s">
        <v>1927</v>
      </c>
      <c r="G118" s="84" t="b">
        <v>0</v>
      </c>
      <c r="H118" s="84" t="b">
        <v>0</v>
      </c>
      <c r="I118" s="84" t="b">
        <v>0</v>
      </c>
      <c r="J118" s="84" t="b">
        <v>0</v>
      </c>
      <c r="K118" s="84" t="b">
        <v>0</v>
      </c>
      <c r="L118" s="84" t="b">
        <v>0</v>
      </c>
    </row>
    <row r="119" spans="1:12" ht="15">
      <c r="A119" s="84" t="s">
        <v>1331</v>
      </c>
      <c r="B119" s="84" t="s">
        <v>1610</v>
      </c>
      <c r="C119" s="84">
        <v>3</v>
      </c>
      <c r="D119" s="122">
        <v>0.0017063849038352879</v>
      </c>
      <c r="E119" s="122">
        <v>1.8538502490547806</v>
      </c>
      <c r="F119" s="84" t="s">
        <v>1927</v>
      </c>
      <c r="G119" s="84" t="b">
        <v>0</v>
      </c>
      <c r="H119" s="84" t="b">
        <v>0</v>
      </c>
      <c r="I119" s="84" t="b">
        <v>0</v>
      </c>
      <c r="J119" s="84" t="b">
        <v>0</v>
      </c>
      <c r="K119" s="84" t="b">
        <v>0</v>
      </c>
      <c r="L119" s="84" t="b">
        <v>0</v>
      </c>
    </row>
    <row r="120" spans="1:12" ht="15">
      <c r="A120" s="84" t="s">
        <v>1610</v>
      </c>
      <c r="B120" s="84" t="s">
        <v>1559</v>
      </c>
      <c r="C120" s="84">
        <v>3</v>
      </c>
      <c r="D120" s="122">
        <v>0.0017063849038352879</v>
      </c>
      <c r="E120" s="122">
        <v>1.9787889856630805</v>
      </c>
      <c r="F120" s="84" t="s">
        <v>1927</v>
      </c>
      <c r="G120" s="84" t="b">
        <v>0</v>
      </c>
      <c r="H120" s="84" t="b">
        <v>0</v>
      </c>
      <c r="I120" s="84" t="b">
        <v>0</v>
      </c>
      <c r="J120" s="84" t="b">
        <v>0</v>
      </c>
      <c r="K120" s="84" t="b">
        <v>0</v>
      </c>
      <c r="L120" s="84" t="b">
        <v>0</v>
      </c>
    </row>
    <row r="121" spans="1:12" ht="15">
      <c r="A121" s="84" t="s">
        <v>1559</v>
      </c>
      <c r="B121" s="84" t="s">
        <v>1731</v>
      </c>
      <c r="C121" s="84">
        <v>3</v>
      </c>
      <c r="D121" s="122">
        <v>0.0017063849038352879</v>
      </c>
      <c r="E121" s="122">
        <v>2.309782204704505</v>
      </c>
      <c r="F121" s="84" t="s">
        <v>1927</v>
      </c>
      <c r="G121" s="84" t="b">
        <v>0</v>
      </c>
      <c r="H121" s="84" t="b">
        <v>0</v>
      </c>
      <c r="I121" s="84" t="b">
        <v>0</v>
      </c>
      <c r="J121" s="84" t="b">
        <v>0</v>
      </c>
      <c r="K121" s="84" t="b">
        <v>0</v>
      </c>
      <c r="L121" s="84" t="b">
        <v>0</v>
      </c>
    </row>
    <row r="122" spans="1:12" ht="15">
      <c r="A122" s="84" t="s">
        <v>216</v>
      </c>
      <c r="B122" s="84" t="s">
        <v>1638</v>
      </c>
      <c r="C122" s="84">
        <v>3</v>
      </c>
      <c r="D122" s="122">
        <v>0.0017063849038352879</v>
      </c>
      <c r="E122" s="122">
        <v>2.4278815167824996</v>
      </c>
      <c r="F122" s="84" t="s">
        <v>1927</v>
      </c>
      <c r="G122" s="84" t="b">
        <v>0</v>
      </c>
      <c r="H122" s="84" t="b">
        <v>0</v>
      </c>
      <c r="I122" s="84" t="b">
        <v>0</v>
      </c>
      <c r="J122" s="84" t="b">
        <v>0</v>
      </c>
      <c r="K122" s="84" t="b">
        <v>0</v>
      </c>
      <c r="L122" s="84" t="b">
        <v>0</v>
      </c>
    </row>
    <row r="123" spans="1:12" ht="15">
      <c r="A123" s="84" t="s">
        <v>1309</v>
      </c>
      <c r="B123" s="84" t="s">
        <v>1732</v>
      </c>
      <c r="C123" s="84">
        <v>3</v>
      </c>
      <c r="D123" s="122">
        <v>0.0017063849038352879</v>
      </c>
      <c r="E123" s="122">
        <v>1.1295743794539916</v>
      </c>
      <c r="F123" s="84" t="s">
        <v>1927</v>
      </c>
      <c r="G123" s="84" t="b">
        <v>0</v>
      </c>
      <c r="H123" s="84" t="b">
        <v>0</v>
      </c>
      <c r="I123" s="84" t="b">
        <v>0</v>
      </c>
      <c r="J123" s="84" t="b">
        <v>0</v>
      </c>
      <c r="K123" s="84" t="b">
        <v>0</v>
      </c>
      <c r="L123" s="84" t="b">
        <v>0</v>
      </c>
    </row>
    <row r="124" spans="1:12" ht="15">
      <c r="A124" s="84" t="s">
        <v>1733</v>
      </c>
      <c r="B124" s="84" t="s">
        <v>1595</v>
      </c>
      <c r="C124" s="84">
        <v>3</v>
      </c>
      <c r="D124" s="122">
        <v>0.0017063849038352879</v>
      </c>
      <c r="E124" s="122">
        <v>2.6108122003684864</v>
      </c>
      <c r="F124" s="84" t="s">
        <v>1927</v>
      </c>
      <c r="G124" s="84" t="b">
        <v>0</v>
      </c>
      <c r="H124" s="84" t="b">
        <v>0</v>
      </c>
      <c r="I124" s="84" t="b">
        <v>0</v>
      </c>
      <c r="J124" s="84" t="b">
        <v>0</v>
      </c>
      <c r="K124" s="84" t="b">
        <v>0</v>
      </c>
      <c r="L124" s="84" t="b">
        <v>0</v>
      </c>
    </row>
    <row r="125" spans="1:12" ht="15">
      <c r="A125" s="84" t="s">
        <v>1595</v>
      </c>
      <c r="B125" s="84" t="s">
        <v>1321</v>
      </c>
      <c r="C125" s="84">
        <v>3</v>
      </c>
      <c r="D125" s="122">
        <v>0.0017063849038352879</v>
      </c>
      <c r="E125" s="122">
        <v>2.008752209040524</v>
      </c>
      <c r="F125" s="84" t="s">
        <v>1927</v>
      </c>
      <c r="G125" s="84" t="b">
        <v>0</v>
      </c>
      <c r="H125" s="84" t="b">
        <v>0</v>
      </c>
      <c r="I125" s="84" t="b">
        <v>0</v>
      </c>
      <c r="J125" s="84" t="b">
        <v>0</v>
      </c>
      <c r="K125" s="84" t="b">
        <v>0</v>
      </c>
      <c r="L125" s="84" t="b">
        <v>0</v>
      </c>
    </row>
    <row r="126" spans="1:12" ht="15">
      <c r="A126" s="84" t="s">
        <v>1642</v>
      </c>
      <c r="B126" s="84" t="s">
        <v>1313</v>
      </c>
      <c r="C126" s="84">
        <v>3</v>
      </c>
      <c r="D126" s="122">
        <v>0.0017063849038352879</v>
      </c>
      <c r="E126" s="122">
        <v>1.5264913146684502</v>
      </c>
      <c r="F126" s="84" t="s">
        <v>1927</v>
      </c>
      <c r="G126" s="84" t="b">
        <v>0</v>
      </c>
      <c r="H126" s="84" t="b">
        <v>0</v>
      </c>
      <c r="I126" s="84" t="b">
        <v>0</v>
      </c>
      <c r="J126" s="84" t="b">
        <v>0</v>
      </c>
      <c r="K126" s="84" t="b">
        <v>0</v>
      </c>
      <c r="L126" s="84" t="b">
        <v>0</v>
      </c>
    </row>
    <row r="127" spans="1:12" ht="15">
      <c r="A127" s="84" t="s">
        <v>1313</v>
      </c>
      <c r="B127" s="84" t="s">
        <v>1323</v>
      </c>
      <c r="C127" s="84">
        <v>3</v>
      </c>
      <c r="D127" s="122">
        <v>0.0017063849038352879</v>
      </c>
      <c r="E127" s="122">
        <v>1.2712188095651442</v>
      </c>
      <c r="F127" s="84" t="s">
        <v>1927</v>
      </c>
      <c r="G127" s="84" t="b">
        <v>0</v>
      </c>
      <c r="H127" s="84" t="b">
        <v>0</v>
      </c>
      <c r="I127" s="84" t="b">
        <v>0</v>
      </c>
      <c r="J127" s="84" t="b">
        <v>0</v>
      </c>
      <c r="K127" s="84" t="b">
        <v>0</v>
      </c>
      <c r="L127" s="84" t="b">
        <v>0</v>
      </c>
    </row>
    <row r="128" spans="1:12" ht="15">
      <c r="A128" s="84" t="s">
        <v>1323</v>
      </c>
      <c r="B128" s="84" t="s">
        <v>1734</v>
      </c>
      <c r="C128" s="84">
        <v>3</v>
      </c>
      <c r="D128" s="122">
        <v>0.0017063849038352879</v>
      </c>
      <c r="E128" s="122">
        <v>2.501667730943418</v>
      </c>
      <c r="F128" s="84" t="s">
        <v>1927</v>
      </c>
      <c r="G128" s="84" t="b">
        <v>0</v>
      </c>
      <c r="H128" s="84" t="b">
        <v>0</v>
      </c>
      <c r="I128" s="84" t="b">
        <v>0</v>
      </c>
      <c r="J128" s="84" t="b">
        <v>0</v>
      </c>
      <c r="K128" s="84" t="b">
        <v>0</v>
      </c>
      <c r="L128" s="84" t="b">
        <v>0</v>
      </c>
    </row>
    <row r="129" spans="1:12" ht="15">
      <c r="A129" s="84" t="s">
        <v>1734</v>
      </c>
      <c r="B129" s="84" t="s">
        <v>1578</v>
      </c>
      <c r="C129" s="84">
        <v>3</v>
      </c>
      <c r="D129" s="122">
        <v>0.0017063849038352879</v>
      </c>
      <c r="E129" s="122">
        <v>2.5528202533907995</v>
      </c>
      <c r="F129" s="84" t="s">
        <v>1927</v>
      </c>
      <c r="G129" s="84" t="b">
        <v>0</v>
      </c>
      <c r="H129" s="84" t="b">
        <v>0</v>
      </c>
      <c r="I129" s="84" t="b">
        <v>0</v>
      </c>
      <c r="J129" s="84" t="b">
        <v>0</v>
      </c>
      <c r="K129" s="84" t="b">
        <v>0</v>
      </c>
      <c r="L129" s="84" t="b">
        <v>0</v>
      </c>
    </row>
    <row r="130" spans="1:12" ht="15">
      <c r="A130" s="84" t="s">
        <v>1578</v>
      </c>
      <c r="B130" s="84" t="s">
        <v>1324</v>
      </c>
      <c r="C130" s="84">
        <v>3</v>
      </c>
      <c r="D130" s="122">
        <v>0.0017063849038352879</v>
      </c>
      <c r="E130" s="122">
        <v>2.2517902577268183</v>
      </c>
      <c r="F130" s="84" t="s">
        <v>1927</v>
      </c>
      <c r="G130" s="84" t="b">
        <v>0</v>
      </c>
      <c r="H130" s="84" t="b">
        <v>0</v>
      </c>
      <c r="I130" s="84" t="b">
        <v>0</v>
      </c>
      <c r="J130" s="84" t="b">
        <v>0</v>
      </c>
      <c r="K130" s="84" t="b">
        <v>0</v>
      </c>
      <c r="L130" s="84" t="b">
        <v>0</v>
      </c>
    </row>
    <row r="131" spans="1:12" ht="15">
      <c r="A131" s="84" t="s">
        <v>1324</v>
      </c>
      <c r="B131" s="84" t="s">
        <v>1735</v>
      </c>
      <c r="C131" s="84">
        <v>3</v>
      </c>
      <c r="D131" s="122">
        <v>0.0017063849038352879</v>
      </c>
      <c r="E131" s="122">
        <v>2.6777589899990994</v>
      </c>
      <c r="F131" s="84" t="s">
        <v>1927</v>
      </c>
      <c r="G131" s="84" t="b">
        <v>0</v>
      </c>
      <c r="H131" s="84" t="b">
        <v>0</v>
      </c>
      <c r="I131" s="84" t="b">
        <v>0</v>
      </c>
      <c r="J131" s="84" t="b">
        <v>0</v>
      </c>
      <c r="K131" s="84" t="b">
        <v>0</v>
      </c>
      <c r="L131" s="84" t="b">
        <v>0</v>
      </c>
    </row>
    <row r="132" spans="1:12" ht="15">
      <c r="A132" s="84" t="s">
        <v>1735</v>
      </c>
      <c r="B132" s="84" t="s">
        <v>1319</v>
      </c>
      <c r="C132" s="84">
        <v>3</v>
      </c>
      <c r="D132" s="122">
        <v>0.0017063849038352879</v>
      </c>
      <c r="E132" s="122">
        <v>1.9373963005048556</v>
      </c>
      <c r="F132" s="84" t="s">
        <v>1927</v>
      </c>
      <c r="G132" s="84" t="b">
        <v>0</v>
      </c>
      <c r="H132" s="84" t="b">
        <v>0</v>
      </c>
      <c r="I132" s="84" t="b">
        <v>0</v>
      </c>
      <c r="J132" s="84" t="b">
        <v>0</v>
      </c>
      <c r="K132" s="84" t="b">
        <v>0</v>
      </c>
      <c r="L132" s="84" t="b">
        <v>0</v>
      </c>
    </row>
    <row r="133" spans="1:12" ht="15">
      <c r="A133" s="84" t="s">
        <v>1310</v>
      </c>
      <c r="B133" s="84" t="s">
        <v>1324</v>
      </c>
      <c r="C133" s="84">
        <v>3</v>
      </c>
      <c r="D133" s="122">
        <v>0.0017063849038352879</v>
      </c>
      <c r="E133" s="122">
        <v>0.8830386381822628</v>
      </c>
      <c r="F133" s="84" t="s">
        <v>1927</v>
      </c>
      <c r="G133" s="84" t="b">
        <v>0</v>
      </c>
      <c r="H133" s="84" t="b">
        <v>0</v>
      </c>
      <c r="I133" s="84" t="b">
        <v>0</v>
      </c>
      <c r="J133" s="84" t="b">
        <v>0</v>
      </c>
      <c r="K133" s="84" t="b">
        <v>0</v>
      </c>
      <c r="L133" s="84" t="b">
        <v>0</v>
      </c>
    </row>
    <row r="134" spans="1:12" ht="15">
      <c r="A134" s="84" t="s">
        <v>1324</v>
      </c>
      <c r="B134" s="84" t="s">
        <v>1643</v>
      </c>
      <c r="C134" s="84">
        <v>3</v>
      </c>
      <c r="D134" s="122">
        <v>0.0017063849038352879</v>
      </c>
      <c r="E134" s="122">
        <v>2.455910240382743</v>
      </c>
      <c r="F134" s="84" t="s">
        <v>1927</v>
      </c>
      <c r="G134" s="84" t="b">
        <v>0</v>
      </c>
      <c r="H134" s="84" t="b">
        <v>0</v>
      </c>
      <c r="I134" s="84" t="b">
        <v>0</v>
      </c>
      <c r="J134" s="84" t="b">
        <v>0</v>
      </c>
      <c r="K134" s="84" t="b">
        <v>0</v>
      </c>
      <c r="L134" s="84" t="b">
        <v>0</v>
      </c>
    </row>
    <row r="135" spans="1:12" ht="15">
      <c r="A135" s="84" t="s">
        <v>1644</v>
      </c>
      <c r="B135" s="84" t="s">
        <v>1582</v>
      </c>
      <c r="C135" s="84">
        <v>3</v>
      </c>
      <c r="D135" s="122">
        <v>0.0017063849038352879</v>
      </c>
      <c r="E135" s="122">
        <v>2.330971503774443</v>
      </c>
      <c r="F135" s="84" t="s">
        <v>1927</v>
      </c>
      <c r="G135" s="84" t="b">
        <v>0</v>
      </c>
      <c r="H135" s="84" t="b">
        <v>0</v>
      </c>
      <c r="I135" s="84" t="b">
        <v>0</v>
      </c>
      <c r="J135" s="84" t="b">
        <v>0</v>
      </c>
      <c r="K135" s="84" t="b">
        <v>0</v>
      </c>
      <c r="L135" s="84" t="b">
        <v>0</v>
      </c>
    </row>
    <row r="136" spans="1:12" ht="15">
      <c r="A136" s="84" t="s">
        <v>1327</v>
      </c>
      <c r="B136" s="84" t="s">
        <v>1328</v>
      </c>
      <c r="C136" s="84">
        <v>3</v>
      </c>
      <c r="D136" s="122">
        <v>0.0017063849038352879</v>
      </c>
      <c r="E136" s="122">
        <v>2.9787889856630807</v>
      </c>
      <c r="F136" s="84" t="s">
        <v>1927</v>
      </c>
      <c r="G136" s="84" t="b">
        <v>0</v>
      </c>
      <c r="H136" s="84" t="b">
        <v>0</v>
      </c>
      <c r="I136" s="84" t="b">
        <v>0</v>
      </c>
      <c r="J136" s="84" t="b">
        <v>0</v>
      </c>
      <c r="K136" s="84" t="b">
        <v>0</v>
      </c>
      <c r="L136" s="84" t="b">
        <v>0</v>
      </c>
    </row>
    <row r="137" spans="1:12" ht="15">
      <c r="A137" s="84" t="s">
        <v>1328</v>
      </c>
      <c r="B137" s="84" t="s">
        <v>1309</v>
      </c>
      <c r="C137" s="84">
        <v>3</v>
      </c>
      <c r="D137" s="122">
        <v>0.0017063849038352879</v>
      </c>
      <c r="E137" s="122">
        <v>1.1399398949258253</v>
      </c>
      <c r="F137" s="84" t="s">
        <v>1927</v>
      </c>
      <c r="G137" s="84" t="b">
        <v>0</v>
      </c>
      <c r="H137" s="84" t="b">
        <v>0</v>
      </c>
      <c r="I137" s="84" t="b">
        <v>0</v>
      </c>
      <c r="J137" s="84" t="b">
        <v>0</v>
      </c>
      <c r="K137" s="84" t="b">
        <v>0</v>
      </c>
      <c r="L137" s="84" t="b">
        <v>0</v>
      </c>
    </row>
    <row r="138" spans="1:12" ht="15">
      <c r="A138" s="84" t="s">
        <v>1310</v>
      </c>
      <c r="B138" s="84" t="s">
        <v>1329</v>
      </c>
      <c r="C138" s="84">
        <v>3</v>
      </c>
      <c r="D138" s="122">
        <v>0.0017063849038352879</v>
      </c>
      <c r="E138" s="122">
        <v>1.0591298972379442</v>
      </c>
      <c r="F138" s="84" t="s">
        <v>1927</v>
      </c>
      <c r="G138" s="84" t="b">
        <v>0</v>
      </c>
      <c r="H138" s="84" t="b">
        <v>0</v>
      </c>
      <c r="I138" s="84" t="b">
        <v>0</v>
      </c>
      <c r="J138" s="84" t="b">
        <v>0</v>
      </c>
      <c r="K138" s="84" t="b">
        <v>0</v>
      </c>
      <c r="L138" s="84" t="b">
        <v>0</v>
      </c>
    </row>
    <row r="139" spans="1:12" ht="15">
      <c r="A139" s="84" t="s">
        <v>1329</v>
      </c>
      <c r="B139" s="84" t="s">
        <v>543</v>
      </c>
      <c r="C139" s="84">
        <v>3</v>
      </c>
      <c r="D139" s="122">
        <v>0.0017063849038352879</v>
      </c>
      <c r="E139" s="122">
        <v>2.289578818616218</v>
      </c>
      <c r="F139" s="84" t="s">
        <v>1927</v>
      </c>
      <c r="G139" s="84" t="b">
        <v>0</v>
      </c>
      <c r="H139" s="84" t="b">
        <v>0</v>
      </c>
      <c r="I139" s="84" t="b">
        <v>0</v>
      </c>
      <c r="J139" s="84" t="b">
        <v>0</v>
      </c>
      <c r="K139" s="84" t="b">
        <v>0</v>
      </c>
      <c r="L139" s="84" t="b">
        <v>0</v>
      </c>
    </row>
    <row r="140" spans="1:12" ht="15">
      <c r="A140" s="84" t="s">
        <v>543</v>
      </c>
      <c r="B140" s="84" t="s">
        <v>244</v>
      </c>
      <c r="C140" s="84">
        <v>3</v>
      </c>
      <c r="D140" s="122">
        <v>0.0017063849038352879</v>
      </c>
      <c r="E140" s="122">
        <v>2.501667730943418</v>
      </c>
      <c r="F140" s="84" t="s">
        <v>1927</v>
      </c>
      <c r="G140" s="84" t="b">
        <v>0</v>
      </c>
      <c r="H140" s="84" t="b">
        <v>0</v>
      </c>
      <c r="I140" s="84" t="b">
        <v>0</v>
      </c>
      <c r="J140" s="84" t="b">
        <v>0</v>
      </c>
      <c r="K140" s="84" t="b">
        <v>0</v>
      </c>
      <c r="L140" s="84" t="b">
        <v>0</v>
      </c>
    </row>
    <row r="141" spans="1:12" ht="15">
      <c r="A141" s="84" t="s">
        <v>244</v>
      </c>
      <c r="B141" s="84" t="s">
        <v>243</v>
      </c>
      <c r="C141" s="84">
        <v>3</v>
      </c>
      <c r="D141" s="122">
        <v>0.0017063849038352879</v>
      </c>
      <c r="E141" s="122">
        <v>2.9787889856630807</v>
      </c>
      <c r="F141" s="84" t="s">
        <v>1927</v>
      </c>
      <c r="G141" s="84" t="b">
        <v>0</v>
      </c>
      <c r="H141" s="84" t="b">
        <v>0</v>
      </c>
      <c r="I141" s="84" t="b">
        <v>0</v>
      </c>
      <c r="J141" s="84" t="b">
        <v>0</v>
      </c>
      <c r="K141" s="84" t="b">
        <v>0</v>
      </c>
      <c r="L141" s="84" t="b">
        <v>0</v>
      </c>
    </row>
    <row r="142" spans="1:12" ht="15">
      <c r="A142" s="84" t="s">
        <v>243</v>
      </c>
      <c r="B142" s="84" t="s">
        <v>223</v>
      </c>
      <c r="C142" s="84">
        <v>3</v>
      </c>
      <c r="D142" s="122">
        <v>0.0017063849038352879</v>
      </c>
      <c r="E142" s="122">
        <v>2.9787889856630807</v>
      </c>
      <c r="F142" s="84" t="s">
        <v>1927</v>
      </c>
      <c r="G142" s="84" t="b">
        <v>0</v>
      </c>
      <c r="H142" s="84" t="b">
        <v>0</v>
      </c>
      <c r="I142" s="84" t="b">
        <v>0</v>
      </c>
      <c r="J142" s="84" t="b">
        <v>0</v>
      </c>
      <c r="K142" s="84" t="b">
        <v>0</v>
      </c>
      <c r="L142" s="84" t="b">
        <v>0</v>
      </c>
    </row>
    <row r="143" spans="1:12" ht="15">
      <c r="A143" s="84" t="s">
        <v>223</v>
      </c>
      <c r="B143" s="84" t="s">
        <v>242</v>
      </c>
      <c r="C143" s="84">
        <v>3</v>
      </c>
      <c r="D143" s="122">
        <v>0.0017063849038352879</v>
      </c>
      <c r="E143" s="122">
        <v>2.9787889856630807</v>
      </c>
      <c r="F143" s="84" t="s">
        <v>1927</v>
      </c>
      <c r="G143" s="84" t="b">
        <v>0</v>
      </c>
      <c r="H143" s="84" t="b">
        <v>0</v>
      </c>
      <c r="I143" s="84" t="b">
        <v>0</v>
      </c>
      <c r="J143" s="84" t="b">
        <v>0</v>
      </c>
      <c r="K143" s="84" t="b">
        <v>0</v>
      </c>
      <c r="L143" s="84" t="b">
        <v>0</v>
      </c>
    </row>
    <row r="144" spans="1:12" ht="15">
      <c r="A144" s="84" t="s">
        <v>1736</v>
      </c>
      <c r="B144" s="84" t="s">
        <v>1598</v>
      </c>
      <c r="C144" s="84">
        <v>2</v>
      </c>
      <c r="D144" s="122">
        <v>0.0012545164027266335</v>
      </c>
      <c r="E144" s="122">
        <v>2.6777589899990994</v>
      </c>
      <c r="F144" s="84" t="s">
        <v>1927</v>
      </c>
      <c r="G144" s="84" t="b">
        <v>0</v>
      </c>
      <c r="H144" s="84" t="b">
        <v>0</v>
      </c>
      <c r="I144" s="84" t="b">
        <v>0</v>
      </c>
      <c r="J144" s="84" t="b">
        <v>0</v>
      </c>
      <c r="K144" s="84" t="b">
        <v>0</v>
      </c>
      <c r="L144" s="84" t="b">
        <v>0</v>
      </c>
    </row>
    <row r="145" spans="1:12" ht="15">
      <c r="A145" s="84" t="s">
        <v>1598</v>
      </c>
      <c r="B145" s="84" t="s">
        <v>1560</v>
      </c>
      <c r="C145" s="84">
        <v>2</v>
      </c>
      <c r="D145" s="122">
        <v>0.0012545164027266335</v>
      </c>
      <c r="E145" s="122">
        <v>1.8326609499848425</v>
      </c>
      <c r="F145" s="84" t="s">
        <v>1927</v>
      </c>
      <c r="G145" s="84" t="b">
        <v>0</v>
      </c>
      <c r="H145" s="84" t="b">
        <v>0</v>
      </c>
      <c r="I145" s="84" t="b">
        <v>0</v>
      </c>
      <c r="J145" s="84" t="b">
        <v>0</v>
      </c>
      <c r="K145" s="84" t="b">
        <v>0</v>
      </c>
      <c r="L145" s="84" t="b">
        <v>0</v>
      </c>
    </row>
    <row r="146" spans="1:12" ht="15">
      <c r="A146" s="84" t="s">
        <v>1737</v>
      </c>
      <c r="B146" s="84" t="s">
        <v>1311</v>
      </c>
      <c r="C146" s="84">
        <v>2</v>
      </c>
      <c r="D146" s="122">
        <v>0.0012545164027266335</v>
      </c>
      <c r="E146" s="122">
        <v>1.455910240382743</v>
      </c>
      <c r="F146" s="84" t="s">
        <v>1927</v>
      </c>
      <c r="G146" s="84" t="b">
        <v>0</v>
      </c>
      <c r="H146" s="84" t="b">
        <v>0</v>
      </c>
      <c r="I146" s="84" t="b">
        <v>0</v>
      </c>
      <c r="J146" s="84" t="b">
        <v>0</v>
      </c>
      <c r="K146" s="84" t="b">
        <v>0</v>
      </c>
      <c r="L146" s="84" t="b">
        <v>0</v>
      </c>
    </row>
    <row r="147" spans="1:12" ht="15">
      <c r="A147" s="84" t="s">
        <v>1311</v>
      </c>
      <c r="B147" s="84" t="s">
        <v>1738</v>
      </c>
      <c r="C147" s="84">
        <v>2</v>
      </c>
      <c r="D147" s="122">
        <v>0.0012545164027266335</v>
      </c>
      <c r="E147" s="122">
        <v>1.4515888666001004</v>
      </c>
      <c r="F147" s="84" t="s">
        <v>1927</v>
      </c>
      <c r="G147" s="84" t="b">
        <v>0</v>
      </c>
      <c r="H147" s="84" t="b">
        <v>0</v>
      </c>
      <c r="I147" s="84" t="b">
        <v>0</v>
      </c>
      <c r="J147" s="84" t="b">
        <v>0</v>
      </c>
      <c r="K147" s="84" t="b">
        <v>0</v>
      </c>
      <c r="L147" s="84" t="b">
        <v>0</v>
      </c>
    </row>
    <row r="148" spans="1:12" ht="15">
      <c r="A148" s="84" t="s">
        <v>1738</v>
      </c>
      <c r="B148" s="84" t="s">
        <v>1680</v>
      </c>
      <c r="C148" s="84">
        <v>2</v>
      </c>
      <c r="D148" s="122">
        <v>0.0012545164027266335</v>
      </c>
      <c r="E148" s="122">
        <v>2.9787889856630807</v>
      </c>
      <c r="F148" s="84" t="s">
        <v>1927</v>
      </c>
      <c r="G148" s="84" t="b">
        <v>0</v>
      </c>
      <c r="H148" s="84" t="b">
        <v>0</v>
      </c>
      <c r="I148" s="84" t="b">
        <v>0</v>
      </c>
      <c r="J148" s="84" t="b">
        <v>0</v>
      </c>
      <c r="K148" s="84" t="b">
        <v>0</v>
      </c>
      <c r="L148" s="84" t="b">
        <v>0</v>
      </c>
    </row>
    <row r="149" spans="1:12" ht="15">
      <c r="A149" s="84" t="s">
        <v>1680</v>
      </c>
      <c r="B149" s="84" t="s">
        <v>1311</v>
      </c>
      <c r="C149" s="84">
        <v>2</v>
      </c>
      <c r="D149" s="122">
        <v>0.0012545164027266335</v>
      </c>
      <c r="E149" s="122">
        <v>1.2798189813270617</v>
      </c>
      <c r="F149" s="84" t="s">
        <v>1927</v>
      </c>
      <c r="G149" s="84" t="b">
        <v>0</v>
      </c>
      <c r="H149" s="84" t="b">
        <v>0</v>
      </c>
      <c r="I149" s="84" t="b">
        <v>0</v>
      </c>
      <c r="J149" s="84" t="b">
        <v>0</v>
      </c>
      <c r="K149" s="84" t="b">
        <v>0</v>
      </c>
      <c r="L149" s="84" t="b">
        <v>0</v>
      </c>
    </row>
    <row r="150" spans="1:12" ht="15">
      <c r="A150" s="84" t="s">
        <v>1311</v>
      </c>
      <c r="B150" s="84" t="s">
        <v>1681</v>
      </c>
      <c r="C150" s="84">
        <v>2</v>
      </c>
      <c r="D150" s="122">
        <v>0.0012545164027266335</v>
      </c>
      <c r="E150" s="122">
        <v>1.275497607544419</v>
      </c>
      <c r="F150" s="84" t="s">
        <v>1927</v>
      </c>
      <c r="G150" s="84" t="b">
        <v>0</v>
      </c>
      <c r="H150" s="84" t="b">
        <v>0</v>
      </c>
      <c r="I150" s="84" t="b">
        <v>0</v>
      </c>
      <c r="J150" s="84" t="b">
        <v>0</v>
      </c>
      <c r="K150" s="84" t="b">
        <v>0</v>
      </c>
      <c r="L150" s="84" t="b">
        <v>0</v>
      </c>
    </row>
    <row r="151" spans="1:12" ht="15">
      <c r="A151" s="84" t="s">
        <v>1311</v>
      </c>
      <c r="B151" s="84" t="s">
        <v>1683</v>
      </c>
      <c r="C151" s="84">
        <v>2</v>
      </c>
      <c r="D151" s="122">
        <v>0.0012545164027266335</v>
      </c>
      <c r="E151" s="122">
        <v>1.275497607544419</v>
      </c>
      <c r="F151" s="84" t="s">
        <v>1927</v>
      </c>
      <c r="G151" s="84" t="b">
        <v>0</v>
      </c>
      <c r="H151" s="84" t="b">
        <v>0</v>
      </c>
      <c r="I151" s="84" t="b">
        <v>0</v>
      </c>
      <c r="J151" s="84" t="b">
        <v>0</v>
      </c>
      <c r="K151" s="84" t="b">
        <v>0</v>
      </c>
      <c r="L151" s="84" t="b">
        <v>0</v>
      </c>
    </row>
    <row r="152" spans="1:12" ht="15">
      <c r="A152" s="84" t="s">
        <v>1311</v>
      </c>
      <c r="B152" s="84" t="s">
        <v>1311</v>
      </c>
      <c r="C152" s="84">
        <v>2</v>
      </c>
      <c r="D152" s="122">
        <v>0.0012545164027266335</v>
      </c>
      <c r="E152" s="122">
        <v>-0.2473811377359184</v>
      </c>
      <c r="F152" s="84" t="s">
        <v>1927</v>
      </c>
      <c r="G152" s="84" t="b">
        <v>0</v>
      </c>
      <c r="H152" s="84" t="b">
        <v>0</v>
      </c>
      <c r="I152" s="84" t="b">
        <v>0</v>
      </c>
      <c r="J152" s="84" t="b">
        <v>0</v>
      </c>
      <c r="K152" s="84" t="b">
        <v>0</v>
      </c>
      <c r="L152" s="84" t="b">
        <v>0</v>
      </c>
    </row>
    <row r="153" spans="1:12" ht="15">
      <c r="A153" s="84" t="s">
        <v>1289</v>
      </c>
      <c r="B153" s="84" t="s">
        <v>1312</v>
      </c>
      <c r="C153" s="84">
        <v>2</v>
      </c>
      <c r="D153" s="122">
        <v>0.0014544035180413621</v>
      </c>
      <c r="E153" s="122">
        <v>1.7483400642848066</v>
      </c>
      <c r="F153" s="84" t="s">
        <v>1927</v>
      </c>
      <c r="G153" s="84" t="b">
        <v>0</v>
      </c>
      <c r="H153" s="84" t="b">
        <v>0</v>
      </c>
      <c r="I153" s="84" t="b">
        <v>0</v>
      </c>
      <c r="J153" s="84" t="b">
        <v>0</v>
      </c>
      <c r="K153" s="84" t="b">
        <v>0</v>
      </c>
      <c r="L153" s="84" t="b">
        <v>0</v>
      </c>
    </row>
    <row r="154" spans="1:12" ht="15">
      <c r="A154" s="84" t="s">
        <v>1746</v>
      </c>
      <c r="B154" s="84" t="s">
        <v>1309</v>
      </c>
      <c r="C154" s="84">
        <v>2</v>
      </c>
      <c r="D154" s="122">
        <v>0.0014544035180413621</v>
      </c>
      <c r="E154" s="122">
        <v>1.1399398949258253</v>
      </c>
      <c r="F154" s="84" t="s">
        <v>1927</v>
      </c>
      <c r="G154" s="84" t="b">
        <v>0</v>
      </c>
      <c r="H154" s="84" t="b">
        <v>0</v>
      </c>
      <c r="I154" s="84" t="b">
        <v>0</v>
      </c>
      <c r="J154" s="84" t="b">
        <v>0</v>
      </c>
      <c r="K154" s="84" t="b">
        <v>0</v>
      </c>
      <c r="L154" s="84" t="b">
        <v>0</v>
      </c>
    </row>
    <row r="155" spans="1:12" ht="15">
      <c r="A155" s="84" t="s">
        <v>1602</v>
      </c>
      <c r="B155" s="84" t="s">
        <v>1561</v>
      </c>
      <c r="C155" s="84">
        <v>2</v>
      </c>
      <c r="D155" s="122">
        <v>0.0012545164027266335</v>
      </c>
      <c r="E155" s="122">
        <v>1.9373963005048556</v>
      </c>
      <c r="F155" s="84" t="s">
        <v>1927</v>
      </c>
      <c r="G155" s="84" t="b">
        <v>0</v>
      </c>
      <c r="H155" s="84" t="b">
        <v>0</v>
      </c>
      <c r="I155" s="84" t="b">
        <v>0</v>
      </c>
      <c r="J155" s="84" t="b">
        <v>0</v>
      </c>
      <c r="K155" s="84" t="b">
        <v>0</v>
      </c>
      <c r="L155" s="84" t="b">
        <v>0</v>
      </c>
    </row>
    <row r="156" spans="1:12" ht="15">
      <c r="A156" s="84" t="s">
        <v>1605</v>
      </c>
      <c r="B156" s="84" t="s">
        <v>1602</v>
      </c>
      <c r="C156" s="84">
        <v>2</v>
      </c>
      <c r="D156" s="122">
        <v>0.0012545164027266335</v>
      </c>
      <c r="E156" s="122">
        <v>2.376728994335118</v>
      </c>
      <c r="F156" s="84" t="s">
        <v>1927</v>
      </c>
      <c r="G156" s="84" t="b">
        <v>0</v>
      </c>
      <c r="H156" s="84" t="b">
        <v>0</v>
      </c>
      <c r="I156" s="84" t="b">
        <v>0</v>
      </c>
      <c r="J156" s="84" t="b">
        <v>0</v>
      </c>
      <c r="K156" s="84" t="b">
        <v>0</v>
      </c>
      <c r="L156" s="84" t="b">
        <v>0</v>
      </c>
    </row>
    <row r="157" spans="1:12" ht="15">
      <c r="A157" s="84" t="s">
        <v>1602</v>
      </c>
      <c r="B157" s="84" t="s">
        <v>1606</v>
      </c>
      <c r="C157" s="84">
        <v>2</v>
      </c>
      <c r="D157" s="122">
        <v>0.0012545164027266335</v>
      </c>
      <c r="E157" s="122">
        <v>2.279818981327062</v>
      </c>
      <c r="F157" s="84" t="s">
        <v>1927</v>
      </c>
      <c r="G157" s="84" t="b">
        <v>0</v>
      </c>
      <c r="H157" s="84" t="b">
        <v>0</v>
      </c>
      <c r="I157" s="84" t="b">
        <v>0</v>
      </c>
      <c r="J157" s="84" t="b">
        <v>0</v>
      </c>
      <c r="K157" s="84" t="b">
        <v>0</v>
      </c>
      <c r="L157" s="84" t="b">
        <v>0</v>
      </c>
    </row>
    <row r="158" spans="1:12" ht="15">
      <c r="A158" s="84" t="s">
        <v>1315</v>
      </c>
      <c r="B158" s="84" t="s">
        <v>1747</v>
      </c>
      <c r="C158" s="84">
        <v>2</v>
      </c>
      <c r="D158" s="122">
        <v>0.0012545164027266335</v>
      </c>
      <c r="E158" s="122">
        <v>1.8124575638965554</v>
      </c>
      <c r="F158" s="84" t="s">
        <v>1927</v>
      </c>
      <c r="G158" s="84" t="b">
        <v>0</v>
      </c>
      <c r="H158" s="84" t="b">
        <v>0</v>
      </c>
      <c r="I158" s="84" t="b">
        <v>0</v>
      </c>
      <c r="J158" s="84" t="b">
        <v>0</v>
      </c>
      <c r="K158" s="84" t="b">
        <v>0</v>
      </c>
      <c r="L158" s="84" t="b">
        <v>0</v>
      </c>
    </row>
    <row r="159" spans="1:12" ht="15">
      <c r="A159" s="84" t="s">
        <v>1332</v>
      </c>
      <c r="B159" s="84" t="s">
        <v>1752</v>
      </c>
      <c r="C159" s="84">
        <v>2</v>
      </c>
      <c r="D159" s="122">
        <v>0.0012545164027266335</v>
      </c>
      <c r="E159" s="122">
        <v>2.075698998671137</v>
      </c>
      <c r="F159" s="84" t="s">
        <v>1927</v>
      </c>
      <c r="G159" s="84" t="b">
        <v>0</v>
      </c>
      <c r="H159" s="84" t="b">
        <v>0</v>
      </c>
      <c r="I159" s="84" t="b">
        <v>0</v>
      </c>
      <c r="J159" s="84" t="b">
        <v>0</v>
      </c>
      <c r="K159" s="84" t="b">
        <v>0</v>
      </c>
      <c r="L159" s="84" t="b">
        <v>0</v>
      </c>
    </row>
    <row r="160" spans="1:12" ht="15">
      <c r="A160" s="84" t="s">
        <v>1752</v>
      </c>
      <c r="B160" s="84" t="s">
        <v>1609</v>
      </c>
      <c r="C160" s="84">
        <v>2</v>
      </c>
      <c r="D160" s="122">
        <v>0.0012545164027266335</v>
      </c>
      <c r="E160" s="122">
        <v>2.6777589899990994</v>
      </c>
      <c r="F160" s="84" t="s">
        <v>1927</v>
      </c>
      <c r="G160" s="84" t="b">
        <v>0</v>
      </c>
      <c r="H160" s="84" t="b">
        <v>0</v>
      </c>
      <c r="I160" s="84" t="b">
        <v>0</v>
      </c>
      <c r="J160" s="84" t="b">
        <v>0</v>
      </c>
      <c r="K160" s="84" t="b">
        <v>0</v>
      </c>
      <c r="L160" s="84" t="b">
        <v>0</v>
      </c>
    </row>
    <row r="161" spans="1:12" ht="15">
      <c r="A161" s="84" t="s">
        <v>1316</v>
      </c>
      <c r="B161" s="84" t="s">
        <v>1687</v>
      </c>
      <c r="C161" s="84">
        <v>2</v>
      </c>
      <c r="D161" s="122">
        <v>0.0014544035180413621</v>
      </c>
      <c r="E161" s="122">
        <v>1.7746690030071557</v>
      </c>
      <c r="F161" s="84" t="s">
        <v>1927</v>
      </c>
      <c r="G161" s="84" t="b">
        <v>0</v>
      </c>
      <c r="H161" s="84" t="b">
        <v>0</v>
      </c>
      <c r="I161" s="84" t="b">
        <v>0</v>
      </c>
      <c r="J161" s="84" t="b">
        <v>0</v>
      </c>
      <c r="K161" s="84" t="b">
        <v>0</v>
      </c>
      <c r="L161" s="84" t="b">
        <v>0</v>
      </c>
    </row>
    <row r="162" spans="1:12" ht="15">
      <c r="A162" s="84" t="s">
        <v>1687</v>
      </c>
      <c r="B162" s="84" t="s">
        <v>1755</v>
      </c>
      <c r="C162" s="84">
        <v>2</v>
      </c>
      <c r="D162" s="122">
        <v>0.0014544035180413621</v>
      </c>
      <c r="E162" s="122">
        <v>2.9787889856630807</v>
      </c>
      <c r="F162" s="84" t="s">
        <v>1927</v>
      </c>
      <c r="G162" s="84" t="b">
        <v>0</v>
      </c>
      <c r="H162" s="84" t="b">
        <v>0</v>
      </c>
      <c r="I162" s="84" t="b">
        <v>0</v>
      </c>
      <c r="J162" s="84" t="b">
        <v>0</v>
      </c>
      <c r="K162" s="84" t="b">
        <v>0</v>
      </c>
      <c r="L162" s="84" t="b">
        <v>0</v>
      </c>
    </row>
    <row r="163" spans="1:12" ht="15">
      <c r="A163" s="84" t="s">
        <v>1755</v>
      </c>
      <c r="B163" s="84" t="s">
        <v>1309</v>
      </c>
      <c r="C163" s="84">
        <v>2</v>
      </c>
      <c r="D163" s="122">
        <v>0.0014544035180413621</v>
      </c>
      <c r="E163" s="122">
        <v>1.1399398949258253</v>
      </c>
      <c r="F163" s="84" t="s">
        <v>1927</v>
      </c>
      <c r="G163" s="84" t="b">
        <v>0</v>
      </c>
      <c r="H163" s="84" t="b">
        <v>0</v>
      </c>
      <c r="I163" s="84" t="b">
        <v>0</v>
      </c>
      <c r="J163" s="84" t="b">
        <v>0</v>
      </c>
      <c r="K163" s="84" t="b">
        <v>0</v>
      </c>
      <c r="L163" s="84" t="b">
        <v>0</v>
      </c>
    </row>
    <row r="164" spans="1:12" ht="15">
      <c r="A164" s="84" t="s">
        <v>1310</v>
      </c>
      <c r="B164" s="84" t="s">
        <v>1316</v>
      </c>
      <c r="C164" s="84">
        <v>2</v>
      </c>
      <c r="D164" s="122">
        <v>0.0012545164027266335</v>
      </c>
      <c r="E164" s="122">
        <v>-0.03341531036766226</v>
      </c>
      <c r="F164" s="84" t="s">
        <v>1927</v>
      </c>
      <c r="G164" s="84" t="b">
        <v>0</v>
      </c>
      <c r="H164" s="84" t="b">
        <v>0</v>
      </c>
      <c r="I164" s="84" t="b">
        <v>0</v>
      </c>
      <c r="J164" s="84" t="b">
        <v>0</v>
      </c>
      <c r="K164" s="84" t="b">
        <v>0</v>
      </c>
      <c r="L164" s="84" t="b">
        <v>0</v>
      </c>
    </row>
    <row r="165" spans="1:12" ht="15">
      <c r="A165" s="84" t="s">
        <v>1756</v>
      </c>
      <c r="B165" s="84" t="s">
        <v>1757</v>
      </c>
      <c r="C165" s="84">
        <v>2</v>
      </c>
      <c r="D165" s="122">
        <v>0.0014544035180413621</v>
      </c>
      <c r="E165" s="122">
        <v>3.1548802447187616</v>
      </c>
      <c r="F165" s="84" t="s">
        <v>1927</v>
      </c>
      <c r="G165" s="84" t="b">
        <v>0</v>
      </c>
      <c r="H165" s="84" t="b">
        <v>0</v>
      </c>
      <c r="I165" s="84" t="b">
        <v>0</v>
      </c>
      <c r="J165" s="84" t="b">
        <v>0</v>
      </c>
      <c r="K165" s="84" t="b">
        <v>0</v>
      </c>
      <c r="L165" s="84" t="b">
        <v>0</v>
      </c>
    </row>
    <row r="166" spans="1:12" ht="15">
      <c r="A166" s="84" t="s">
        <v>1761</v>
      </c>
      <c r="B166" s="84" t="s">
        <v>1762</v>
      </c>
      <c r="C166" s="84">
        <v>2</v>
      </c>
      <c r="D166" s="122">
        <v>0.0014544035180413621</v>
      </c>
      <c r="E166" s="122">
        <v>3.1548802447187616</v>
      </c>
      <c r="F166" s="84" t="s">
        <v>1927</v>
      </c>
      <c r="G166" s="84" t="b">
        <v>0</v>
      </c>
      <c r="H166" s="84" t="b">
        <v>0</v>
      </c>
      <c r="I166" s="84" t="b">
        <v>0</v>
      </c>
      <c r="J166" s="84" t="b">
        <v>0</v>
      </c>
      <c r="K166" s="84" t="b">
        <v>0</v>
      </c>
      <c r="L166" s="84" t="b">
        <v>0</v>
      </c>
    </row>
    <row r="167" spans="1:12" ht="15">
      <c r="A167" s="84" t="s">
        <v>1691</v>
      </c>
      <c r="B167" s="84" t="s">
        <v>1309</v>
      </c>
      <c r="C167" s="84">
        <v>2</v>
      </c>
      <c r="D167" s="122">
        <v>0.0014544035180413621</v>
      </c>
      <c r="E167" s="122">
        <v>0.9638486358701439</v>
      </c>
      <c r="F167" s="84" t="s">
        <v>1927</v>
      </c>
      <c r="G167" s="84" t="b">
        <v>0</v>
      </c>
      <c r="H167" s="84" t="b">
        <v>0</v>
      </c>
      <c r="I167" s="84" t="b">
        <v>0</v>
      </c>
      <c r="J167" s="84" t="b">
        <v>0</v>
      </c>
      <c r="K167" s="84" t="b">
        <v>0</v>
      </c>
      <c r="L167" s="84" t="b">
        <v>0</v>
      </c>
    </row>
    <row r="168" spans="1:12" ht="15">
      <c r="A168" s="84" t="s">
        <v>1315</v>
      </c>
      <c r="B168" s="84" t="s">
        <v>1768</v>
      </c>
      <c r="C168" s="84">
        <v>2</v>
      </c>
      <c r="D168" s="122">
        <v>0.0012545164027266335</v>
      </c>
      <c r="E168" s="122">
        <v>1.8124575638965554</v>
      </c>
      <c r="F168" s="84" t="s">
        <v>1927</v>
      </c>
      <c r="G168" s="84" t="b">
        <v>0</v>
      </c>
      <c r="H168" s="84" t="b">
        <v>0</v>
      </c>
      <c r="I168" s="84" t="b">
        <v>0</v>
      </c>
      <c r="J168" s="84" t="b">
        <v>0</v>
      </c>
      <c r="K168" s="84" t="b">
        <v>0</v>
      </c>
      <c r="L168" s="84" t="b">
        <v>0</v>
      </c>
    </row>
    <row r="169" spans="1:12" ht="15">
      <c r="A169" s="84" t="s">
        <v>1768</v>
      </c>
      <c r="B169" s="84" t="s">
        <v>1610</v>
      </c>
      <c r="C169" s="84">
        <v>2</v>
      </c>
      <c r="D169" s="122">
        <v>0.0012545164027266335</v>
      </c>
      <c r="E169" s="122">
        <v>2.6777589899990994</v>
      </c>
      <c r="F169" s="84" t="s">
        <v>1927</v>
      </c>
      <c r="G169" s="84" t="b">
        <v>0</v>
      </c>
      <c r="H169" s="84" t="b">
        <v>0</v>
      </c>
      <c r="I169" s="84" t="b">
        <v>0</v>
      </c>
      <c r="J169" s="84" t="b">
        <v>0</v>
      </c>
      <c r="K169" s="84" t="b">
        <v>0</v>
      </c>
      <c r="L169" s="84" t="b">
        <v>0</v>
      </c>
    </row>
    <row r="170" spans="1:12" ht="15">
      <c r="A170" s="84" t="s">
        <v>1610</v>
      </c>
      <c r="B170" s="84" t="s">
        <v>1769</v>
      </c>
      <c r="C170" s="84">
        <v>2</v>
      </c>
      <c r="D170" s="122">
        <v>0.0012545164027266335</v>
      </c>
      <c r="E170" s="122">
        <v>2.6777589899990994</v>
      </c>
      <c r="F170" s="84" t="s">
        <v>1927</v>
      </c>
      <c r="G170" s="84" t="b">
        <v>0</v>
      </c>
      <c r="H170" s="84" t="b">
        <v>0</v>
      </c>
      <c r="I170" s="84" t="b">
        <v>0</v>
      </c>
      <c r="J170" s="84" t="b">
        <v>0</v>
      </c>
      <c r="K170" s="84" t="b">
        <v>0</v>
      </c>
      <c r="L170" s="84" t="b">
        <v>0</v>
      </c>
    </row>
    <row r="171" spans="1:12" ht="15">
      <c r="A171" s="84" t="s">
        <v>1769</v>
      </c>
      <c r="B171" s="84" t="s">
        <v>1693</v>
      </c>
      <c r="C171" s="84">
        <v>2</v>
      </c>
      <c r="D171" s="122">
        <v>0.0012545164027266335</v>
      </c>
      <c r="E171" s="122">
        <v>2.9787889856630807</v>
      </c>
      <c r="F171" s="84" t="s">
        <v>1927</v>
      </c>
      <c r="G171" s="84" t="b">
        <v>0</v>
      </c>
      <c r="H171" s="84" t="b">
        <v>0</v>
      </c>
      <c r="I171" s="84" t="b">
        <v>0</v>
      </c>
      <c r="J171" s="84" t="b">
        <v>0</v>
      </c>
      <c r="K171" s="84" t="b">
        <v>0</v>
      </c>
      <c r="L171" s="84" t="b">
        <v>0</v>
      </c>
    </row>
    <row r="172" spans="1:12" ht="15">
      <c r="A172" s="84" t="s">
        <v>1693</v>
      </c>
      <c r="B172" s="84" t="s">
        <v>1319</v>
      </c>
      <c r="C172" s="84">
        <v>2</v>
      </c>
      <c r="D172" s="122">
        <v>0.0012545164027266335</v>
      </c>
      <c r="E172" s="122">
        <v>1.7613050414491742</v>
      </c>
      <c r="F172" s="84" t="s">
        <v>1927</v>
      </c>
      <c r="G172" s="84" t="b">
        <v>0</v>
      </c>
      <c r="H172" s="84" t="b">
        <v>0</v>
      </c>
      <c r="I172" s="84" t="b">
        <v>0</v>
      </c>
      <c r="J172" s="84" t="b">
        <v>0</v>
      </c>
      <c r="K172" s="84" t="b">
        <v>0</v>
      </c>
      <c r="L172" s="84" t="b">
        <v>0</v>
      </c>
    </row>
    <row r="173" spans="1:12" ht="15">
      <c r="A173" s="84" t="s">
        <v>1310</v>
      </c>
      <c r="B173" s="84" t="s">
        <v>1611</v>
      </c>
      <c r="C173" s="84">
        <v>2</v>
      </c>
      <c r="D173" s="122">
        <v>0.0012545164027266335</v>
      </c>
      <c r="E173" s="122">
        <v>0.7861286251742065</v>
      </c>
      <c r="F173" s="84" t="s">
        <v>1927</v>
      </c>
      <c r="G173" s="84" t="b">
        <v>0</v>
      </c>
      <c r="H173" s="84" t="b">
        <v>0</v>
      </c>
      <c r="I173" s="84" t="b">
        <v>0</v>
      </c>
      <c r="J173" s="84" t="b">
        <v>0</v>
      </c>
      <c r="K173" s="84" t="b">
        <v>0</v>
      </c>
      <c r="L173" s="84" t="b">
        <v>0</v>
      </c>
    </row>
    <row r="174" spans="1:12" ht="15">
      <c r="A174" s="84" t="s">
        <v>1611</v>
      </c>
      <c r="B174" s="84" t="s">
        <v>1565</v>
      </c>
      <c r="C174" s="84">
        <v>2</v>
      </c>
      <c r="D174" s="122">
        <v>0.0012545164027266335</v>
      </c>
      <c r="E174" s="122">
        <v>1.9787889856630805</v>
      </c>
      <c r="F174" s="84" t="s">
        <v>1927</v>
      </c>
      <c r="G174" s="84" t="b">
        <v>0</v>
      </c>
      <c r="H174" s="84" t="b">
        <v>0</v>
      </c>
      <c r="I174" s="84" t="b">
        <v>0</v>
      </c>
      <c r="J174" s="84" t="b">
        <v>0</v>
      </c>
      <c r="K174" s="84" t="b">
        <v>0</v>
      </c>
      <c r="L174" s="84" t="b">
        <v>0</v>
      </c>
    </row>
    <row r="175" spans="1:12" ht="15">
      <c r="A175" s="84" t="s">
        <v>1565</v>
      </c>
      <c r="B175" s="84" t="s">
        <v>1770</v>
      </c>
      <c r="C175" s="84">
        <v>2</v>
      </c>
      <c r="D175" s="122">
        <v>0.0012545164027266335</v>
      </c>
      <c r="E175" s="122">
        <v>2.501667730943418</v>
      </c>
      <c r="F175" s="84" t="s">
        <v>1927</v>
      </c>
      <c r="G175" s="84" t="b">
        <v>0</v>
      </c>
      <c r="H175" s="84" t="b">
        <v>0</v>
      </c>
      <c r="I175" s="84" t="b">
        <v>0</v>
      </c>
      <c r="J175" s="84" t="b">
        <v>0</v>
      </c>
      <c r="K175" s="84" t="b">
        <v>0</v>
      </c>
      <c r="L175" s="84" t="b">
        <v>0</v>
      </c>
    </row>
    <row r="176" spans="1:12" ht="15">
      <c r="A176" s="84" t="s">
        <v>1770</v>
      </c>
      <c r="B176" s="84" t="s">
        <v>1771</v>
      </c>
      <c r="C176" s="84">
        <v>2</v>
      </c>
      <c r="D176" s="122">
        <v>0.0012545164027266335</v>
      </c>
      <c r="E176" s="122">
        <v>3.1548802447187616</v>
      </c>
      <c r="F176" s="84" t="s">
        <v>1927</v>
      </c>
      <c r="G176" s="84" t="b">
        <v>0</v>
      </c>
      <c r="H176" s="84" t="b">
        <v>0</v>
      </c>
      <c r="I176" s="84" t="b">
        <v>0</v>
      </c>
      <c r="J176" s="84" t="b">
        <v>0</v>
      </c>
      <c r="K176" s="84" t="b">
        <v>0</v>
      </c>
      <c r="L176" s="84" t="b">
        <v>0</v>
      </c>
    </row>
    <row r="177" spans="1:12" ht="15">
      <c r="A177" s="84" t="s">
        <v>1315</v>
      </c>
      <c r="B177" s="84" t="s">
        <v>1311</v>
      </c>
      <c r="C177" s="84">
        <v>2</v>
      </c>
      <c r="D177" s="122">
        <v>0.0012545164027266335</v>
      </c>
      <c r="E177" s="122">
        <v>0.11348755956053676</v>
      </c>
      <c r="F177" s="84" t="s">
        <v>1927</v>
      </c>
      <c r="G177" s="84" t="b">
        <v>0</v>
      </c>
      <c r="H177" s="84" t="b">
        <v>0</v>
      </c>
      <c r="I177" s="84" t="b">
        <v>0</v>
      </c>
      <c r="J177" s="84" t="b">
        <v>0</v>
      </c>
      <c r="K177" s="84" t="b">
        <v>0</v>
      </c>
      <c r="L177" s="84" t="b">
        <v>0</v>
      </c>
    </row>
    <row r="178" spans="1:12" ht="15">
      <c r="A178" s="84" t="s">
        <v>1332</v>
      </c>
      <c r="B178" s="84" t="s">
        <v>1338</v>
      </c>
      <c r="C178" s="84">
        <v>2</v>
      </c>
      <c r="D178" s="122">
        <v>0.0012545164027266335</v>
      </c>
      <c r="E178" s="122">
        <v>1.6777589899990994</v>
      </c>
      <c r="F178" s="84" t="s">
        <v>1927</v>
      </c>
      <c r="G178" s="84" t="b">
        <v>0</v>
      </c>
      <c r="H178" s="84" t="b">
        <v>0</v>
      </c>
      <c r="I178" s="84" t="b">
        <v>0</v>
      </c>
      <c r="J178" s="84" t="b">
        <v>0</v>
      </c>
      <c r="K178" s="84" t="b">
        <v>0</v>
      </c>
      <c r="L178" s="84" t="b">
        <v>0</v>
      </c>
    </row>
    <row r="179" spans="1:12" ht="15">
      <c r="A179" s="84" t="s">
        <v>1774</v>
      </c>
      <c r="B179" s="84" t="s">
        <v>564</v>
      </c>
      <c r="C179" s="84">
        <v>2</v>
      </c>
      <c r="D179" s="122">
        <v>0.0014544035180413621</v>
      </c>
      <c r="E179" s="122">
        <v>2.501667730943418</v>
      </c>
      <c r="F179" s="84" t="s">
        <v>1927</v>
      </c>
      <c r="G179" s="84" t="b">
        <v>0</v>
      </c>
      <c r="H179" s="84" t="b">
        <v>0</v>
      </c>
      <c r="I179" s="84" t="b">
        <v>0</v>
      </c>
      <c r="J179" s="84" t="b">
        <v>0</v>
      </c>
      <c r="K179" s="84" t="b">
        <v>0</v>
      </c>
      <c r="L179" s="84" t="b">
        <v>0</v>
      </c>
    </row>
    <row r="180" spans="1:12" ht="15">
      <c r="A180" s="84" t="s">
        <v>1775</v>
      </c>
      <c r="B180" s="84" t="s">
        <v>1309</v>
      </c>
      <c r="C180" s="84">
        <v>2</v>
      </c>
      <c r="D180" s="122">
        <v>0.0014544035180413621</v>
      </c>
      <c r="E180" s="122">
        <v>1.1399398949258253</v>
      </c>
      <c r="F180" s="84" t="s">
        <v>1927</v>
      </c>
      <c r="G180" s="84" t="b">
        <v>0</v>
      </c>
      <c r="H180" s="84" t="b">
        <v>0</v>
      </c>
      <c r="I180" s="84" t="b">
        <v>0</v>
      </c>
      <c r="J180" s="84" t="b">
        <v>0</v>
      </c>
      <c r="K180" s="84" t="b">
        <v>0</v>
      </c>
      <c r="L180" s="84" t="b">
        <v>0</v>
      </c>
    </row>
    <row r="181" spans="1:12" ht="15">
      <c r="A181" s="84" t="s">
        <v>1310</v>
      </c>
      <c r="B181" s="84" t="s">
        <v>1776</v>
      </c>
      <c r="C181" s="84">
        <v>2</v>
      </c>
      <c r="D181" s="122">
        <v>0.0014544035180413621</v>
      </c>
      <c r="E181" s="122">
        <v>1.184068633846244</v>
      </c>
      <c r="F181" s="84" t="s">
        <v>1927</v>
      </c>
      <c r="G181" s="84" t="b">
        <v>0</v>
      </c>
      <c r="H181" s="84" t="b">
        <v>0</v>
      </c>
      <c r="I181" s="84" t="b">
        <v>0</v>
      </c>
      <c r="J181" s="84" t="b">
        <v>0</v>
      </c>
      <c r="K181" s="84" t="b">
        <v>0</v>
      </c>
      <c r="L181" s="84" t="b">
        <v>0</v>
      </c>
    </row>
    <row r="182" spans="1:12" ht="15">
      <c r="A182" s="84" t="s">
        <v>1776</v>
      </c>
      <c r="B182" s="84" t="s">
        <v>1574</v>
      </c>
      <c r="C182" s="84">
        <v>2</v>
      </c>
      <c r="D182" s="122">
        <v>0.0014544035180413621</v>
      </c>
      <c r="E182" s="122">
        <v>2.5528202533907995</v>
      </c>
      <c r="F182" s="84" t="s">
        <v>1927</v>
      </c>
      <c r="G182" s="84" t="b">
        <v>0</v>
      </c>
      <c r="H182" s="84" t="b">
        <v>0</v>
      </c>
      <c r="I182" s="84" t="b">
        <v>0</v>
      </c>
      <c r="J182" s="84" t="b">
        <v>0</v>
      </c>
      <c r="K182" s="84" t="b">
        <v>0</v>
      </c>
      <c r="L182" s="84" t="b">
        <v>0</v>
      </c>
    </row>
    <row r="183" spans="1:12" ht="15">
      <c r="A183" s="84" t="s">
        <v>1574</v>
      </c>
      <c r="B183" s="84" t="s">
        <v>1777</v>
      </c>
      <c r="C183" s="84">
        <v>2</v>
      </c>
      <c r="D183" s="122">
        <v>0.0014544035180413621</v>
      </c>
      <c r="E183" s="122">
        <v>2.5528202533907995</v>
      </c>
      <c r="F183" s="84" t="s">
        <v>1927</v>
      </c>
      <c r="G183" s="84" t="b">
        <v>0</v>
      </c>
      <c r="H183" s="84" t="b">
        <v>0</v>
      </c>
      <c r="I183" s="84" t="b">
        <v>0</v>
      </c>
      <c r="J183" s="84" t="b">
        <v>0</v>
      </c>
      <c r="K183" s="84" t="b">
        <v>0</v>
      </c>
      <c r="L183" s="84" t="b">
        <v>0</v>
      </c>
    </row>
    <row r="184" spans="1:12" ht="15">
      <c r="A184" s="84" t="s">
        <v>1315</v>
      </c>
      <c r="B184" s="84" t="s">
        <v>1778</v>
      </c>
      <c r="C184" s="84">
        <v>2</v>
      </c>
      <c r="D184" s="122">
        <v>0.0012545164027266335</v>
      </c>
      <c r="E184" s="122">
        <v>1.8124575638965554</v>
      </c>
      <c r="F184" s="84" t="s">
        <v>1927</v>
      </c>
      <c r="G184" s="84" t="b">
        <v>0</v>
      </c>
      <c r="H184" s="84" t="b">
        <v>0</v>
      </c>
      <c r="I184" s="84" t="b">
        <v>0</v>
      </c>
      <c r="J184" s="84" t="b">
        <v>0</v>
      </c>
      <c r="K184" s="84" t="b">
        <v>0</v>
      </c>
      <c r="L184" s="84" t="b">
        <v>0</v>
      </c>
    </row>
    <row r="185" spans="1:12" ht="15">
      <c r="A185" s="84" t="s">
        <v>1778</v>
      </c>
      <c r="B185" s="84" t="s">
        <v>1605</v>
      </c>
      <c r="C185" s="84">
        <v>2</v>
      </c>
      <c r="D185" s="122">
        <v>0.0012545164027266335</v>
      </c>
      <c r="E185" s="122">
        <v>2.6777589899990994</v>
      </c>
      <c r="F185" s="84" t="s">
        <v>1927</v>
      </c>
      <c r="G185" s="84" t="b">
        <v>0</v>
      </c>
      <c r="H185" s="84" t="b">
        <v>0</v>
      </c>
      <c r="I185" s="84" t="b">
        <v>0</v>
      </c>
      <c r="J185" s="84" t="b">
        <v>0</v>
      </c>
      <c r="K185" s="84" t="b">
        <v>0</v>
      </c>
      <c r="L185" s="84" t="b">
        <v>0</v>
      </c>
    </row>
    <row r="186" spans="1:12" ht="15">
      <c r="A186" s="84" t="s">
        <v>1605</v>
      </c>
      <c r="B186" s="84" t="s">
        <v>1779</v>
      </c>
      <c r="C186" s="84">
        <v>2</v>
      </c>
      <c r="D186" s="122">
        <v>0.0012545164027266335</v>
      </c>
      <c r="E186" s="122">
        <v>2.6777589899990994</v>
      </c>
      <c r="F186" s="84" t="s">
        <v>1927</v>
      </c>
      <c r="G186" s="84" t="b">
        <v>0</v>
      </c>
      <c r="H186" s="84" t="b">
        <v>0</v>
      </c>
      <c r="I186" s="84" t="b">
        <v>0</v>
      </c>
      <c r="J186" s="84" t="b">
        <v>0</v>
      </c>
      <c r="K186" s="84" t="b">
        <v>0</v>
      </c>
      <c r="L186" s="84" t="b">
        <v>0</v>
      </c>
    </row>
    <row r="187" spans="1:12" ht="15">
      <c r="A187" s="84" t="s">
        <v>1779</v>
      </c>
      <c r="B187" s="84" t="s">
        <v>1313</v>
      </c>
      <c r="C187" s="84">
        <v>2</v>
      </c>
      <c r="D187" s="122">
        <v>0.0012545164027266335</v>
      </c>
      <c r="E187" s="122">
        <v>1.7483400642848066</v>
      </c>
      <c r="F187" s="84" t="s">
        <v>1927</v>
      </c>
      <c r="G187" s="84" t="b">
        <v>0</v>
      </c>
      <c r="H187" s="84" t="b">
        <v>0</v>
      </c>
      <c r="I187" s="84" t="b">
        <v>0</v>
      </c>
      <c r="J187" s="84" t="b">
        <v>0</v>
      </c>
      <c r="K187" s="84" t="b">
        <v>0</v>
      </c>
      <c r="L187" s="84" t="b">
        <v>0</v>
      </c>
    </row>
    <row r="188" spans="1:12" ht="15">
      <c r="A188" s="84" t="s">
        <v>1313</v>
      </c>
      <c r="B188" s="84" t="s">
        <v>1601</v>
      </c>
      <c r="C188" s="84">
        <v>2</v>
      </c>
      <c r="D188" s="122">
        <v>0.0012545164027266335</v>
      </c>
      <c r="E188" s="122">
        <v>1.2712188095651442</v>
      </c>
      <c r="F188" s="84" t="s">
        <v>1927</v>
      </c>
      <c r="G188" s="84" t="b">
        <v>0</v>
      </c>
      <c r="H188" s="84" t="b">
        <v>0</v>
      </c>
      <c r="I188" s="84" t="b">
        <v>0</v>
      </c>
      <c r="J188" s="84" t="b">
        <v>0</v>
      </c>
      <c r="K188" s="84" t="b">
        <v>0</v>
      </c>
      <c r="L188" s="84" t="b">
        <v>0</v>
      </c>
    </row>
    <row r="189" spans="1:12" ht="15">
      <c r="A189" s="84" t="s">
        <v>1601</v>
      </c>
      <c r="B189" s="84" t="s">
        <v>1780</v>
      </c>
      <c r="C189" s="84">
        <v>2</v>
      </c>
      <c r="D189" s="122">
        <v>0.0012545164027266335</v>
      </c>
      <c r="E189" s="122">
        <v>2.6777589899990994</v>
      </c>
      <c r="F189" s="84" t="s">
        <v>1927</v>
      </c>
      <c r="G189" s="84" t="b">
        <v>0</v>
      </c>
      <c r="H189" s="84" t="b">
        <v>0</v>
      </c>
      <c r="I189" s="84" t="b">
        <v>0</v>
      </c>
      <c r="J189" s="84" t="b">
        <v>0</v>
      </c>
      <c r="K189" s="84" t="b">
        <v>0</v>
      </c>
      <c r="L189" s="84" t="b">
        <v>0</v>
      </c>
    </row>
    <row r="190" spans="1:12" ht="15">
      <c r="A190" s="84" t="s">
        <v>1783</v>
      </c>
      <c r="B190" s="84" t="s">
        <v>1309</v>
      </c>
      <c r="C190" s="84">
        <v>2</v>
      </c>
      <c r="D190" s="122">
        <v>0.0012545164027266335</v>
      </c>
      <c r="E190" s="122">
        <v>1.1399398949258253</v>
      </c>
      <c r="F190" s="84" t="s">
        <v>1927</v>
      </c>
      <c r="G190" s="84" t="b">
        <v>0</v>
      </c>
      <c r="H190" s="84" t="b">
        <v>0</v>
      </c>
      <c r="I190" s="84" t="b">
        <v>0</v>
      </c>
      <c r="J190" s="84" t="b">
        <v>0</v>
      </c>
      <c r="K190" s="84" t="b">
        <v>0</v>
      </c>
      <c r="L190" s="84" t="b">
        <v>0</v>
      </c>
    </row>
    <row r="191" spans="1:12" ht="15">
      <c r="A191" s="84" t="s">
        <v>1310</v>
      </c>
      <c r="B191" s="84" t="s">
        <v>1318</v>
      </c>
      <c r="C191" s="84">
        <v>2</v>
      </c>
      <c r="D191" s="122">
        <v>0.0012545164027266335</v>
      </c>
      <c r="E191" s="122">
        <v>-0.18699922842549227</v>
      </c>
      <c r="F191" s="84" t="s">
        <v>1927</v>
      </c>
      <c r="G191" s="84" t="b">
        <v>0</v>
      </c>
      <c r="H191" s="84" t="b">
        <v>0</v>
      </c>
      <c r="I191" s="84" t="b">
        <v>0</v>
      </c>
      <c r="J191" s="84" t="b">
        <v>0</v>
      </c>
      <c r="K191" s="84" t="b">
        <v>0</v>
      </c>
      <c r="L191" s="84" t="b">
        <v>0</v>
      </c>
    </row>
    <row r="192" spans="1:12" ht="15">
      <c r="A192" s="84" t="s">
        <v>1318</v>
      </c>
      <c r="B192" s="84" t="s">
        <v>1652</v>
      </c>
      <c r="C192" s="84">
        <v>2</v>
      </c>
      <c r="D192" s="122">
        <v>0.0014544035180413621</v>
      </c>
      <c r="E192" s="122">
        <v>1.4827823867830443</v>
      </c>
      <c r="F192" s="84" t="s">
        <v>1927</v>
      </c>
      <c r="G192" s="84" t="b">
        <v>0</v>
      </c>
      <c r="H192" s="84" t="b">
        <v>0</v>
      </c>
      <c r="I192" s="84" t="b">
        <v>0</v>
      </c>
      <c r="J192" s="84" t="b">
        <v>0</v>
      </c>
      <c r="K192" s="84" t="b">
        <v>0</v>
      </c>
      <c r="L192" s="84" t="b">
        <v>0</v>
      </c>
    </row>
    <row r="193" spans="1:12" ht="15">
      <c r="A193" s="84" t="s">
        <v>1652</v>
      </c>
      <c r="B193" s="84" t="s">
        <v>1785</v>
      </c>
      <c r="C193" s="84">
        <v>2</v>
      </c>
      <c r="D193" s="122">
        <v>0.0014544035180413621</v>
      </c>
      <c r="E193" s="122">
        <v>2.853850249054781</v>
      </c>
      <c r="F193" s="84" t="s">
        <v>1927</v>
      </c>
      <c r="G193" s="84" t="b">
        <v>0</v>
      </c>
      <c r="H193" s="84" t="b">
        <v>0</v>
      </c>
      <c r="I193" s="84" t="b">
        <v>0</v>
      </c>
      <c r="J193" s="84" t="b">
        <v>0</v>
      </c>
      <c r="K193" s="84" t="b">
        <v>0</v>
      </c>
      <c r="L193" s="84" t="b">
        <v>0</v>
      </c>
    </row>
    <row r="194" spans="1:12" ht="15">
      <c r="A194" s="84" t="s">
        <v>1785</v>
      </c>
      <c r="B194" s="84" t="s">
        <v>1654</v>
      </c>
      <c r="C194" s="84">
        <v>2</v>
      </c>
      <c r="D194" s="122">
        <v>0.0014544035180413621</v>
      </c>
      <c r="E194" s="122">
        <v>2.853850249054781</v>
      </c>
      <c r="F194" s="84" t="s">
        <v>1927</v>
      </c>
      <c r="G194" s="84" t="b">
        <v>0</v>
      </c>
      <c r="H194" s="84" t="b">
        <v>0</v>
      </c>
      <c r="I194" s="84" t="b">
        <v>0</v>
      </c>
      <c r="J194" s="84" t="b">
        <v>0</v>
      </c>
      <c r="K194" s="84" t="b">
        <v>0</v>
      </c>
      <c r="L194" s="84" t="b">
        <v>0</v>
      </c>
    </row>
    <row r="195" spans="1:12" ht="15">
      <c r="A195" s="84" t="s">
        <v>1654</v>
      </c>
      <c r="B195" s="84" t="s">
        <v>1655</v>
      </c>
      <c r="C195" s="84">
        <v>2</v>
      </c>
      <c r="D195" s="122">
        <v>0.0014544035180413621</v>
      </c>
      <c r="E195" s="122">
        <v>2.5528202533907995</v>
      </c>
      <c r="F195" s="84" t="s">
        <v>1927</v>
      </c>
      <c r="G195" s="84" t="b">
        <v>0</v>
      </c>
      <c r="H195" s="84" t="b">
        <v>0</v>
      </c>
      <c r="I195" s="84" t="b">
        <v>0</v>
      </c>
      <c r="J195" s="84" t="b">
        <v>0</v>
      </c>
      <c r="K195" s="84" t="b">
        <v>0</v>
      </c>
      <c r="L195" s="84" t="b">
        <v>0</v>
      </c>
    </row>
    <row r="196" spans="1:12" ht="15">
      <c r="A196" s="84" t="s">
        <v>1791</v>
      </c>
      <c r="B196" s="84" t="s">
        <v>1646</v>
      </c>
      <c r="C196" s="84">
        <v>2</v>
      </c>
      <c r="D196" s="122">
        <v>0.0014544035180413621</v>
      </c>
      <c r="E196" s="122">
        <v>2.853850249054781</v>
      </c>
      <c r="F196" s="84" t="s">
        <v>1927</v>
      </c>
      <c r="G196" s="84" t="b">
        <v>0</v>
      </c>
      <c r="H196" s="84" t="b">
        <v>0</v>
      </c>
      <c r="I196" s="84" t="b">
        <v>0</v>
      </c>
      <c r="J196" s="84" t="b">
        <v>0</v>
      </c>
      <c r="K196" s="84" t="b">
        <v>0</v>
      </c>
      <c r="L196" s="84" t="b">
        <v>0</v>
      </c>
    </row>
    <row r="197" spans="1:12" ht="15">
      <c r="A197" s="84" t="s">
        <v>1700</v>
      </c>
      <c r="B197" s="84" t="s">
        <v>1584</v>
      </c>
      <c r="C197" s="84">
        <v>2</v>
      </c>
      <c r="D197" s="122">
        <v>0.0014544035180413621</v>
      </c>
      <c r="E197" s="122">
        <v>2.434720941312805</v>
      </c>
      <c r="F197" s="84" t="s">
        <v>1927</v>
      </c>
      <c r="G197" s="84" t="b">
        <v>0</v>
      </c>
      <c r="H197" s="84" t="b">
        <v>0</v>
      </c>
      <c r="I197" s="84" t="b">
        <v>0</v>
      </c>
      <c r="J197" s="84" t="b">
        <v>0</v>
      </c>
      <c r="K197" s="84" t="b">
        <v>0</v>
      </c>
      <c r="L197" s="84" t="b">
        <v>0</v>
      </c>
    </row>
    <row r="198" spans="1:12" ht="15">
      <c r="A198" s="84" t="s">
        <v>1316</v>
      </c>
      <c r="B198" s="84" t="s">
        <v>1701</v>
      </c>
      <c r="C198" s="84">
        <v>2</v>
      </c>
      <c r="D198" s="122">
        <v>0.0012545164027266335</v>
      </c>
      <c r="E198" s="122">
        <v>1.7746690030071557</v>
      </c>
      <c r="F198" s="84" t="s">
        <v>1927</v>
      </c>
      <c r="G198" s="84" t="b">
        <v>0</v>
      </c>
      <c r="H198" s="84" t="b">
        <v>0</v>
      </c>
      <c r="I198" s="84" t="b">
        <v>0</v>
      </c>
      <c r="J198" s="84" t="b">
        <v>0</v>
      </c>
      <c r="K198" s="84" t="b">
        <v>0</v>
      </c>
      <c r="L198" s="84" t="b">
        <v>0</v>
      </c>
    </row>
    <row r="199" spans="1:12" ht="15">
      <c r="A199" s="84" t="s">
        <v>1701</v>
      </c>
      <c r="B199" s="84" t="s">
        <v>1309</v>
      </c>
      <c r="C199" s="84">
        <v>2</v>
      </c>
      <c r="D199" s="122">
        <v>0.0012545164027266335</v>
      </c>
      <c r="E199" s="122">
        <v>0.9638486358701439</v>
      </c>
      <c r="F199" s="84" t="s">
        <v>1927</v>
      </c>
      <c r="G199" s="84" t="b">
        <v>0</v>
      </c>
      <c r="H199" s="84" t="b">
        <v>0</v>
      </c>
      <c r="I199" s="84" t="b">
        <v>0</v>
      </c>
      <c r="J199" s="84" t="b">
        <v>0</v>
      </c>
      <c r="K199" s="84" t="b">
        <v>0</v>
      </c>
      <c r="L199" s="84" t="b">
        <v>0</v>
      </c>
    </row>
    <row r="200" spans="1:12" ht="15">
      <c r="A200" s="84" t="s">
        <v>1795</v>
      </c>
      <c r="B200" s="84" t="s">
        <v>1702</v>
      </c>
      <c r="C200" s="84">
        <v>2</v>
      </c>
      <c r="D200" s="122">
        <v>0.0012545164027266335</v>
      </c>
      <c r="E200" s="122">
        <v>2.9787889856630807</v>
      </c>
      <c r="F200" s="84" t="s">
        <v>1927</v>
      </c>
      <c r="G200" s="84" t="b">
        <v>0</v>
      </c>
      <c r="H200" s="84" t="b">
        <v>0</v>
      </c>
      <c r="I200" s="84" t="b">
        <v>0</v>
      </c>
      <c r="J200" s="84" t="b">
        <v>0</v>
      </c>
      <c r="K200" s="84" t="b">
        <v>0</v>
      </c>
      <c r="L200" s="84" t="b">
        <v>0</v>
      </c>
    </row>
    <row r="201" spans="1:12" ht="15">
      <c r="A201" s="84" t="s">
        <v>1310</v>
      </c>
      <c r="B201" s="84" t="s">
        <v>1312</v>
      </c>
      <c r="C201" s="84">
        <v>2</v>
      </c>
      <c r="D201" s="122">
        <v>0.0012545164027266335</v>
      </c>
      <c r="E201" s="122">
        <v>-0.2224715465877112</v>
      </c>
      <c r="F201" s="84" t="s">
        <v>1927</v>
      </c>
      <c r="G201" s="84" t="b">
        <v>0</v>
      </c>
      <c r="H201" s="84" t="b">
        <v>0</v>
      </c>
      <c r="I201" s="84" t="b">
        <v>0</v>
      </c>
      <c r="J201" s="84" t="b">
        <v>0</v>
      </c>
      <c r="K201" s="84" t="b">
        <v>0</v>
      </c>
      <c r="L201" s="84" t="b">
        <v>0</v>
      </c>
    </row>
    <row r="202" spans="1:12" ht="15">
      <c r="A202" s="84" t="s">
        <v>1311</v>
      </c>
      <c r="B202" s="84" t="s">
        <v>1800</v>
      </c>
      <c r="C202" s="84">
        <v>2</v>
      </c>
      <c r="D202" s="122">
        <v>0.0012545164027266335</v>
      </c>
      <c r="E202" s="122">
        <v>1.4515888666001004</v>
      </c>
      <c r="F202" s="84" t="s">
        <v>1927</v>
      </c>
      <c r="G202" s="84" t="b">
        <v>0</v>
      </c>
      <c r="H202" s="84" t="b">
        <v>0</v>
      </c>
      <c r="I202" s="84" t="b">
        <v>0</v>
      </c>
      <c r="J202" s="84" t="b">
        <v>0</v>
      </c>
      <c r="K202" s="84" t="b">
        <v>0</v>
      </c>
      <c r="L202" s="84" t="b">
        <v>0</v>
      </c>
    </row>
    <row r="203" spans="1:12" ht="15">
      <c r="A203" s="84" t="s">
        <v>1800</v>
      </c>
      <c r="B203" s="84" t="s">
        <v>1801</v>
      </c>
      <c r="C203" s="84">
        <v>2</v>
      </c>
      <c r="D203" s="122">
        <v>0.0012545164027266335</v>
      </c>
      <c r="E203" s="122">
        <v>3.1548802447187616</v>
      </c>
      <c r="F203" s="84" t="s">
        <v>1927</v>
      </c>
      <c r="G203" s="84" t="b">
        <v>0</v>
      </c>
      <c r="H203" s="84" t="b">
        <v>0</v>
      </c>
      <c r="I203" s="84" t="b">
        <v>0</v>
      </c>
      <c r="J203" s="84" t="b">
        <v>0</v>
      </c>
      <c r="K203" s="84" t="b">
        <v>0</v>
      </c>
      <c r="L203" s="84" t="b">
        <v>0</v>
      </c>
    </row>
    <row r="204" spans="1:12" ht="15">
      <c r="A204" s="84" t="s">
        <v>1801</v>
      </c>
      <c r="B204" s="84" t="s">
        <v>1659</v>
      </c>
      <c r="C204" s="84">
        <v>2</v>
      </c>
      <c r="D204" s="122">
        <v>0.0012545164027266335</v>
      </c>
      <c r="E204" s="122">
        <v>2.853850249054781</v>
      </c>
      <c r="F204" s="84" t="s">
        <v>1927</v>
      </c>
      <c r="G204" s="84" t="b">
        <v>0</v>
      </c>
      <c r="H204" s="84" t="b">
        <v>0</v>
      </c>
      <c r="I204" s="84" t="b">
        <v>0</v>
      </c>
      <c r="J204" s="84" t="b">
        <v>0</v>
      </c>
      <c r="K204" s="84" t="b">
        <v>0</v>
      </c>
      <c r="L204" s="84" t="b">
        <v>0</v>
      </c>
    </row>
    <row r="205" spans="1:12" ht="15">
      <c r="A205" s="84" t="s">
        <v>1559</v>
      </c>
      <c r="B205" s="84" t="s">
        <v>1629</v>
      </c>
      <c r="C205" s="84">
        <v>2</v>
      </c>
      <c r="D205" s="122">
        <v>0.0012545164027266335</v>
      </c>
      <c r="E205" s="122">
        <v>1.9118421960324674</v>
      </c>
      <c r="F205" s="84" t="s">
        <v>1927</v>
      </c>
      <c r="G205" s="84" t="b">
        <v>0</v>
      </c>
      <c r="H205" s="84" t="b">
        <v>0</v>
      </c>
      <c r="I205" s="84" t="b">
        <v>0</v>
      </c>
      <c r="J205" s="84" t="b">
        <v>0</v>
      </c>
      <c r="K205" s="84" t="b">
        <v>0</v>
      </c>
      <c r="L205" s="84" t="b">
        <v>0</v>
      </c>
    </row>
    <row r="206" spans="1:12" ht="15">
      <c r="A206" s="84" t="s">
        <v>1629</v>
      </c>
      <c r="B206" s="84" t="s">
        <v>1802</v>
      </c>
      <c r="C206" s="84">
        <v>2</v>
      </c>
      <c r="D206" s="122">
        <v>0.0012545164027266335</v>
      </c>
      <c r="E206" s="122">
        <v>2.756940236046724</v>
      </c>
      <c r="F206" s="84" t="s">
        <v>1927</v>
      </c>
      <c r="G206" s="84" t="b">
        <v>0</v>
      </c>
      <c r="H206" s="84" t="b">
        <v>0</v>
      </c>
      <c r="I206" s="84" t="b">
        <v>0</v>
      </c>
      <c r="J206" s="84" t="b">
        <v>0</v>
      </c>
      <c r="K206" s="84" t="b">
        <v>0</v>
      </c>
      <c r="L206" s="84" t="b">
        <v>0</v>
      </c>
    </row>
    <row r="207" spans="1:12" ht="15">
      <c r="A207" s="84" t="s">
        <v>1802</v>
      </c>
      <c r="B207" s="84" t="s">
        <v>1803</v>
      </c>
      <c r="C207" s="84">
        <v>2</v>
      </c>
      <c r="D207" s="122">
        <v>0.0012545164027266335</v>
      </c>
      <c r="E207" s="122">
        <v>3.1548802447187616</v>
      </c>
      <c r="F207" s="84" t="s">
        <v>1927</v>
      </c>
      <c r="G207" s="84" t="b">
        <v>0</v>
      </c>
      <c r="H207" s="84" t="b">
        <v>0</v>
      </c>
      <c r="I207" s="84" t="b">
        <v>0</v>
      </c>
      <c r="J207" s="84" t="b">
        <v>0</v>
      </c>
      <c r="K207" s="84" t="b">
        <v>0</v>
      </c>
      <c r="L207" s="84" t="b">
        <v>0</v>
      </c>
    </row>
    <row r="208" spans="1:12" ht="15">
      <c r="A208" s="84" t="s">
        <v>1803</v>
      </c>
      <c r="B208" s="84" t="s">
        <v>1704</v>
      </c>
      <c r="C208" s="84">
        <v>2</v>
      </c>
      <c r="D208" s="122">
        <v>0.0012545164027266335</v>
      </c>
      <c r="E208" s="122">
        <v>3.1548802447187616</v>
      </c>
      <c r="F208" s="84" t="s">
        <v>1927</v>
      </c>
      <c r="G208" s="84" t="b">
        <v>0</v>
      </c>
      <c r="H208" s="84" t="b">
        <v>0</v>
      </c>
      <c r="I208" s="84" t="b">
        <v>0</v>
      </c>
      <c r="J208" s="84" t="b">
        <v>0</v>
      </c>
      <c r="K208" s="84" t="b">
        <v>0</v>
      </c>
      <c r="L208" s="84" t="b">
        <v>0</v>
      </c>
    </row>
    <row r="209" spans="1:12" ht="15">
      <c r="A209" s="84" t="s">
        <v>1704</v>
      </c>
      <c r="B209" s="84" t="s">
        <v>1311</v>
      </c>
      <c r="C209" s="84">
        <v>2</v>
      </c>
      <c r="D209" s="122">
        <v>0.0012545164027266335</v>
      </c>
      <c r="E209" s="122">
        <v>1.2798189813270617</v>
      </c>
      <c r="F209" s="84" t="s">
        <v>1927</v>
      </c>
      <c r="G209" s="84" t="b">
        <v>0</v>
      </c>
      <c r="H209" s="84" t="b">
        <v>0</v>
      </c>
      <c r="I209" s="84" t="b">
        <v>0</v>
      </c>
      <c r="J209" s="84" t="b">
        <v>0</v>
      </c>
      <c r="K209" s="84" t="b">
        <v>0</v>
      </c>
      <c r="L209" s="84" t="b">
        <v>0</v>
      </c>
    </row>
    <row r="210" spans="1:12" ht="15">
      <c r="A210" s="84" t="s">
        <v>1311</v>
      </c>
      <c r="B210" s="84" t="s">
        <v>1634</v>
      </c>
      <c r="C210" s="84">
        <v>2</v>
      </c>
      <c r="D210" s="122">
        <v>0.0012545164027266335</v>
      </c>
      <c r="E210" s="122">
        <v>1.0536488579280627</v>
      </c>
      <c r="F210" s="84" t="s">
        <v>1927</v>
      </c>
      <c r="G210" s="84" t="b">
        <v>0</v>
      </c>
      <c r="H210" s="84" t="b">
        <v>0</v>
      </c>
      <c r="I210" s="84" t="b">
        <v>0</v>
      </c>
      <c r="J210" s="84" t="b">
        <v>0</v>
      </c>
      <c r="K210" s="84" t="b">
        <v>0</v>
      </c>
      <c r="L210" s="84" t="b">
        <v>0</v>
      </c>
    </row>
    <row r="211" spans="1:12" ht="15">
      <c r="A211" s="84" t="s">
        <v>1634</v>
      </c>
      <c r="B211" s="84" t="s">
        <v>1658</v>
      </c>
      <c r="C211" s="84">
        <v>2</v>
      </c>
      <c r="D211" s="122">
        <v>0.0012545164027266335</v>
      </c>
      <c r="E211" s="122">
        <v>2.455910240382743</v>
      </c>
      <c r="F211" s="84" t="s">
        <v>1927</v>
      </c>
      <c r="G211" s="84" t="b">
        <v>0</v>
      </c>
      <c r="H211" s="84" t="b">
        <v>0</v>
      </c>
      <c r="I211" s="84" t="b">
        <v>0</v>
      </c>
      <c r="J211" s="84" t="b">
        <v>0</v>
      </c>
      <c r="K211" s="84" t="b">
        <v>0</v>
      </c>
      <c r="L211" s="84" t="b">
        <v>0</v>
      </c>
    </row>
    <row r="212" spans="1:12" ht="15">
      <c r="A212" s="84" t="s">
        <v>1660</v>
      </c>
      <c r="B212" s="84" t="s">
        <v>1313</v>
      </c>
      <c r="C212" s="84">
        <v>2</v>
      </c>
      <c r="D212" s="122">
        <v>0.0012545164027266335</v>
      </c>
      <c r="E212" s="122">
        <v>1.4473100686208253</v>
      </c>
      <c r="F212" s="84" t="s">
        <v>1927</v>
      </c>
      <c r="G212" s="84" t="b">
        <v>0</v>
      </c>
      <c r="H212" s="84" t="b">
        <v>0</v>
      </c>
      <c r="I212" s="84" t="b">
        <v>0</v>
      </c>
      <c r="J212" s="84" t="b">
        <v>0</v>
      </c>
      <c r="K212" s="84" t="b">
        <v>0</v>
      </c>
      <c r="L212" s="84" t="b">
        <v>0</v>
      </c>
    </row>
    <row r="213" spans="1:12" ht="15">
      <c r="A213" s="84" t="s">
        <v>1313</v>
      </c>
      <c r="B213" s="84" t="s">
        <v>1613</v>
      </c>
      <c r="C213" s="84">
        <v>2</v>
      </c>
      <c r="D213" s="122">
        <v>0.0012545164027266335</v>
      </c>
      <c r="E213" s="122">
        <v>1.2712188095651442</v>
      </c>
      <c r="F213" s="84" t="s">
        <v>1927</v>
      </c>
      <c r="G213" s="84" t="b">
        <v>0</v>
      </c>
      <c r="H213" s="84" t="b">
        <v>0</v>
      </c>
      <c r="I213" s="84" t="b">
        <v>0</v>
      </c>
      <c r="J213" s="84" t="b">
        <v>0</v>
      </c>
      <c r="K213" s="84" t="b">
        <v>0</v>
      </c>
      <c r="L213" s="84" t="b">
        <v>0</v>
      </c>
    </row>
    <row r="214" spans="1:12" ht="15">
      <c r="A214" s="84" t="s">
        <v>1560</v>
      </c>
      <c r="B214" s="84" t="s">
        <v>1804</v>
      </c>
      <c r="C214" s="84">
        <v>2</v>
      </c>
      <c r="D214" s="122">
        <v>0.0012545164027266335</v>
      </c>
      <c r="E214" s="122">
        <v>2.309782204704505</v>
      </c>
      <c r="F214" s="84" t="s">
        <v>1927</v>
      </c>
      <c r="G214" s="84" t="b">
        <v>0</v>
      </c>
      <c r="H214" s="84" t="b">
        <v>0</v>
      </c>
      <c r="I214" s="84" t="b">
        <v>0</v>
      </c>
      <c r="J214" s="84" t="b">
        <v>0</v>
      </c>
      <c r="K214" s="84" t="b">
        <v>0</v>
      </c>
      <c r="L214" s="84" t="b">
        <v>0</v>
      </c>
    </row>
    <row r="215" spans="1:12" ht="15">
      <c r="A215" s="84" t="s">
        <v>1804</v>
      </c>
      <c r="B215" s="84" t="s">
        <v>1557</v>
      </c>
      <c r="C215" s="84">
        <v>2</v>
      </c>
      <c r="D215" s="122">
        <v>0.0012545164027266335</v>
      </c>
      <c r="E215" s="122">
        <v>2.1134875595605367</v>
      </c>
      <c r="F215" s="84" t="s">
        <v>1927</v>
      </c>
      <c r="G215" s="84" t="b">
        <v>0</v>
      </c>
      <c r="H215" s="84" t="b">
        <v>0</v>
      </c>
      <c r="I215" s="84" t="b">
        <v>0</v>
      </c>
      <c r="J215" s="84" t="b">
        <v>0</v>
      </c>
      <c r="K215" s="84" t="b">
        <v>0</v>
      </c>
      <c r="L215" s="84" t="b">
        <v>0</v>
      </c>
    </row>
    <row r="216" spans="1:12" ht="15">
      <c r="A216" s="84" t="s">
        <v>1557</v>
      </c>
      <c r="B216" s="84" t="s">
        <v>1805</v>
      </c>
      <c r="C216" s="84">
        <v>2</v>
      </c>
      <c r="D216" s="122">
        <v>0.0012545164027266335</v>
      </c>
      <c r="E216" s="122">
        <v>2.1134875595605367</v>
      </c>
      <c r="F216" s="84" t="s">
        <v>1927</v>
      </c>
      <c r="G216" s="84" t="b">
        <v>0</v>
      </c>
      <c r="H216" s="84" t="b">
        <v>0</v>
      </c>
      <c r="I216" s="84" t="b">
        <v>0</v>
      </c>
      <c r="J216" s="84" t="b">
        <v>0</v>
      </c>
      <c r="K216" s="84" t="b">
        <v>0</v>
      </c>
      <c r="L216" s="84" t="b">
        <v>0</v>
      </c>
    </row>
    <row r="217" spans="1:12" ht="15">
      <c r="A217" s="84" t="s">
        <v>1805</v>
      </c>
      <c r="B217" s="84" t="s">
        <v>1806</v>
      </c>
      <c r="C217" s="84">
        <v>2</v>
      </c>
      <c r="D217" s="122">
        <v>0.0012545164027266335</v>
      </c>
      <c r="E217" s="122">
        <v>3.1548802447187616</v>
      </c>
      <c r="F217" s="84" t="s">
        <v>1927</v>
      </c>
      <c r="G217" s="84" t="b">
        <v>0</v>
      </c>
      <c r="H217" s="84" t="b">
        <v>0</v>
      </c>
      <c r="I217" s="84" t="b">
        <v>0</v>
      </c>
      <c r="J217" s="84" t="b">
        <v>0</v>
      </c>
      <c r="K217" s="84" t="b">
        <v>0</v>
      </c>
      <c r="L217" s="84" t="b">
        <v>0</v>
      </c>
    </row>
    <row r="218" spans="1:12" ht="15">
      <c r="A218" s="84" t="s">
        <v>1806</v>
      </c>
      <c r="B218" s="84" t="s">
        <v>1705</v>
      </c>
      <c r="C218" s="84">
        <v>2</v>
      </c>
      <c r="D218" s="122">
        <v>0.0012545164027266335</v>
      </c>
      <c r="E218" s="122">
        <v>2.9787889856630807</v>
      </c>
      <c r="F218" s="84" t="s">
        <v>1927</v>
      </c>
      <c r="G218" s="84" t="b">
        <v>0</v>
      </c>
      <c r="H218" s="84" t="b">
        <v>0</v>
      </c>
      <c r="I218" s="84" t="b">
        <v>0</v>
      </c>
      <c r="J218" s="84" t="b">
        <v>0</v>
      </c>
      <c r="K218" s="84" t="b">
        <v>0</v>
      </c>
      <c r="L218" s="84" t="b">
        <v>0</v>
      </c>
    </row>
    <row r="219" spans="1:12" ht="15">
      <c r="A219" s="84" t="s">
        <v>1705</v>
      </c>
      <c r="B219" s="84" t="s">
        <v>1571</v>
      </c>
      <c r="C219" s="84">
        <v>2</v>
      </c>
      <c r="D219" s="122">
        <v>0.0012545164027266335</v>
      </c>
      <c r="E219" s="122">
        <v>2.3255764718877368</v>
      </c>
      <c r="F219" s="84" t="s">
        <v>1927</v>
      </c>
      <c r="G219" s="84" t="b">
        <v>0</v>
      </c>
      <c r="H219" s="84" t="b">
        <v>0</v>
      </c>
      <c r="I219" s="84" t="b">
        <v>0</v>
      </c>
      <c r="J219" s="84" t="b">
        <v>0</v>
      </c>
      <c r="K219" s="84" t="b">
        <v>0</v>
      </c>
      <c r="L219" s="84" t="b">
        <v>0</v>
      </c>
    </row>
    <row r="220" spans="1:12" ht="15">
      <c r="A220" s="84" t="s">
        <v>1571</v>
      </c>
      <c r="B220" s="84" t="s">
        <v>1660</v>
      </c>
      <c r="C220" s="84">
        <v>2</v>
      </c>
      <c r="D220" s="122">
        <v>0.0012545164027266335</v>
      </c>
      <c r="E220" s="122">
        <v>2.501667730943418</v>
      </c>
      <c r="F220" s="84" t="s">
        <v>1927</v>
      </c>
      <c r="G220" s="84" t="b">
        <v>0</v>
      </c>
      <c r="H220" s="84" t="b">
        <v>0</v>
      </c>
      <c r="I220" s="84" t="b">
        <v>0</v>
      </c>
      <c r="J220" s="84" t="b">
        <v>0</v>
      </c>
      <c r="K220" s="84" t="b">
        <v>0</v>
      </c>
      <c r="L220" s="84" t="b">
        <v>0</v>
      </c>
    </row>
    <row r="221" spans="1:12" ht="15">
      <c r="A221" s="84" t="s">
        <v>1660</v>
      </c>
      <c r="B221" s="84" t="s">
        <v>1807</v>
      </c>
      <c r="C221" s="84">
        <v>2</v>
      </c>
      <c r="D221" s="122">
        <v>0.0012545164027266335</v>
      </c>
      <c r="E221" s="122">
        <v>2.853850249054781</v>
      </c>
      <c r="F221" s="84" t="s">
        <v>1927</v>
      </c>
      <c r="G221" s="84" t="b">
        <v>0</v>
      </c>
      <c r="H221" s="84" t="b">
        <v>0</v>
      </c>
      <c r="I221" s="84" t="b">
        <v>0</v>
      </c>
      <c r="J221" s="84" t="b">
        <v>0</v>
      </c>
      <c r="K221" s="84" t="b">
        <v>0</v>
      </c>
      <c r="L221" s="84" t="b">
        <v>0</v>
      </c>
    </row>
    <row r="222" spans="1:12" ht="15">
      <c r="A222" s="84" t="s">
        <v>1807</v>
      </c>
      <c r="B222" s="84" t="s">
        <v>1808</v>
      </c>
      <c r="C222" s="84">
        <v>2</v>
      </c>
      <c r="D222" s="122">
        <v>0.0012545164027266335</v>
      </c>
      <c r="E222" s="122">
        <v>3.1548802447187616</v>
      </c>
      <c r="F222" s="84" t="s">
        <v>1927</v>
      </c>
      <c r="G222" s="84" t="b">
        <v>0</v>
      </c>
      <c r="H222" s="84" t="b">
        <v>0</v>
      </c>
      <c r="I222" s="84" t="b">
        <v>0</v>
      </c>
      <c r="J222" s="84" t="b">
        <v>0</v>
      </c>
      <c r="K222" s="84" t="b">
        <v>0</v>
      </c>
      <c r="L222" s="84" t="b">
        <v>0</v>
      </c>
    </row>
    <row r="223" spans="1:12" ht="15">
      <c r="A223" s="84" t="s">
        <v>1808</v>
      </c>
      <c r="B223" s="84" t="s">
        <v>1311</v>
      </c>
      <c r="C223" s="84">
        <v>2</v>
      </c>
      <c r="D223" s="122">
        <v>0.0012545164027266335</v>
      </c>
      <c r="E223" s="122">
        <v>1.455910240382743</v>
      </c>
      <c r="F223" s="84" t="s">
        <v>1927</v>
      </c>
      <c r="G223" s="84" t="b">
        <v>0</v>
      </c>
      <c r="H223" s="84" t="b">
        <v>0</v>
      </c>
      <c r="I223" s="84" t="b">
        <v>0</v>
      </c>
      <c r="J223" s="84" t="b">
        <v>0</v>
      </c>
      <c r="K223" s="84" t="b">
        <v>0</v>
      </c>
      <c r="L223" s="84" t="b">
        <v>0</v>
      </c>
    </row>
    <row r="224" spans="1:12" ht="15">
      <c r="A224" s="84" t="s">
        <v>1311</v>
      </c>
      <c r="B224" s="84" t="s">
        <v>1706</v>
      </c>
      <c r="C224" s="84">
        <v>2</v>
      </c>
      <c r="D224" s="122">
        <v>0.0012545164027266335</v>
      </c>
      <c r="E224" s="122">
        <v>1.275497607544419</v>
      </c>
      <c r="F224" s="84" t="s">
        <v>1927</v>
      </c>
      <c r="G224" s="84" t="b">
        <v>0</v>
      </c>
      <c r="H224" s="84" t="b">
        <v>0</v>
      </c>
      <c r="I224" s="84" t="b">
        <v>0</v>
      </c>
      <c r="J224" s="84" t="b">
        <v>0</v>
      </c>
      <c r="K224" s="84" t="b">
        <v>0</v>
      </c>
      <c r="L224" s="84" t="b">
        <v>0</v>
      </c>
    </row>
    <row r="225" spans="1:12" ht="15">
      <c r="A225" s="84" t="s">
        <v>1706</v>
      </c>
      <c r="B225" s="84" t="s">
        <v>1635</v>
      </c>
      <c r="C225" s="84">
        <v>2</v>
      </c>
      <c r="D225" s="122">
        <v>0.0012545164027266335</v>
      </c>
      <c r="E225" s="122">
        <v>2.5808489769910428</v>
      </c>
      <c r="F225" s="84" t="s">
        <v>1927</v>
      </c>
      <c r="G225" s="84" t="b">
        <v>0</v>
      </c>
      <c r="H225" s="84" t="b">
        <v>0</v>
      </c>
      <c r="I225" s="84" t="b">
        <v>0</v>
      </c>
      <c r="J225" s="84" t="b">
        <v>0</v>
      </c>
      <c r="K225" s="84" t="b">
        <v>0</v>
      </c>
      <c r="L225" s="84" t="b">
        <v>0</v>
      </c>
    </row>
    <row r="226" spans="1:12" ht="15">
      <c r="A226" s="84" t="s">
        <v>1635</v>
      </c>
      <c r="B226" s="84" t="s">
        <v>1613</v>
      </c>
      <c r="C226" s="84">
        <v>2</v>
      </c>
      <c r="D226" s="122">
        <v>0.0012545164027266335</v>
      </c>
      <c r="E226" s="122">
        <v>2.279818981327062</v>
      </c>
      <c r="F226" s="84" t="s">
        <v>1927</v>
      </c>
      <c r="G226" s="84" t="b">
        <v>0</v>
      </c>
      <c r="H226" s="84" t="b">
        <v>0</v>
      </c>
      <c r="I226" s="84" t="b">
        <v>0</v>
      </c>
      <c r="J226" s="84" t="b">
        <v>0</v>
      </c>
      <c r="K226" s="84" t="b">
        <v>0</v>
      </c>
      <c r="L226" s="84" t="b">
        <v>0</v>
      </c>
    </row>
    <row r="227" spans="1:12" ht="15">
      <c r="A227" s="84" t="s">
        <v>1560</v>
      </c>
      <c r="B227" s="84" t="s">
        <v>1558</v>
      </c>
      <c r="C227" s="84">
        <v>2</v>
      </c>
      <c r="D227" s="122">
        <v>0.0012545164027266335</v>
      </c>
      <c r="E227" s="122">
        <v>1.434720941312805</v>
      </c>
      <c r="F227" s="84" t="s">
        <v>1927</v>
      </c>
      <c r="G227" s="84" t="b">
        <v>0</v>
      </c>
      <c r="H227" s="84" t="b">
        <v>0</v>
      </c>
      <c r="I227" s="84" t="b">
        <v>0</v>
      </c>
      <c r="J227" s="84" t="b">
        <v>0</v>
      </c>
      <c r="K227" s="84" t="b">
        <v>0</v>
      </c>
      <c r="L227" s="84" t="b">
        <v>0</v>
      </c>
    </row>
    <row r="228" spans="1:12" ht="15">
      <c r="A228" s="84" t="s">
        <v>1558</v>
      </c>
      <c r="B228" s="84" t="s">
        <v>1707</v>
      </c>
      <c r="C228" s="84">
        <v>2</v>
      </c>
      <c r="D228" s="122">
        <v>0.0012545164027266335</v>
      </c>
      <c r="E228" s="122">
        <v>2.1037277222713806</v>
      </c>
      <c r="F228" s="84" t="s">
        <v>1927</v>
      </c>
      <c r="G228" s="84" t="b">
        <v>0</v>
      </c>
      <c r="H228" s="84" t="b">
        <v>0</v>
      </c>
      <c r="I228" s="84" t="b">
        <v>0</v>
      </c>
      <c r="J228" s="84" t="b">
        <v>0</v>
      </c>
      <c r="K228" s="84" t="b">
        <v>0</v>
      </c>
      <c r="L228" s="84" t="b">
        <v>0</v>
      </c>
    </row>
    <row r="229" spans="1:12" ht="15">
      <c r="A229" s="84" t="s">
        <v>1707</v>
      </c>
      <c r="B229" s="84" t="s">
        <v>1309</v>
      </c>
      <c r="C229" s="84">
        <v>2</v>
      </c>
      <c r="D229" s="122">
        <v>0.0012545164027266335</v>
      </c>
      <c r="E229" s="122">
        <v>0.9638486358701439</v>
      </c>
      <c r="F229" s="84" t="s">
        <v>1927</v>
      </c>
      <c r="G229" s="84" t="b">
        <v>0</v>
      </c>
      <c r="H229" s="84" t="b">
        <v>0</v>
      </c>
      <c r="I229" s="84" t="b">
        <v>0</v>
      </c>
      <c r="J229" s="84" t="b">
        <v>0</v>
      </c>
      <c r="K229" s="84" t="b">
        <v>0</v>
      </c>
      <c r="L229" s="84" t="b">
        <v>0</v>
      </c>
    </row>
    <row r="230" spans="1:12" ht="15">
      <c r="A230" s="84" t="s">
        <v>1809</v>
      </c>
      <c r="B230" s="84" t="s">
        <v>1810</v>
      </c>
      <c r="C230" s="84">
        <v>2</v>
      </c>
      <c r="D230" s="122">
        <v>0.0014544035180413621</v>
      </c>
      <c r="E230" s="122">
        <v>3.1548802447187616</v>
      </c>
      <c r="F230" s="84" t="s">
        <v>1927</v>
      </c>
      <c r="G230" s="84" t="b">
        <v>0</v>
      </c>
      <c r="H230" s="84" t="b">
        <v>0</v>
      </c>
      <c r="I230" s="84" t="b">
        <v>0</v>
      </c>
      <c r="J230" s="84" t="b">
        <v>0</v>
      </c>
      <c r="K230" s="84" t="b">
        <v>0</v>
      </c>
      <c r="L230" s="84" t="b">
        <v>0</v>
      </c>
    </row>
    <row r="231" spans="1:12" ht="15">
      <c r="A231" s="84" t="s">
        <v>1810</v>
      </c>
      <c r="B231" s="84" t="s">
        <v>1632</v>
      </c>
      <c r="C231" s="84">
        <v>2</v>
      </c>
      <c r="D231" s="122">
        <v>0.0014544035180413621</v>
      </c>
      <c r="E231" s="122">
        <v>2.756940236046724</v>
      </c>
      <c r="F231" s="84" t="s">
        <v>1927</v>
      </c>
      <c r="G231" s="84" t="b">
        <v>0</v>
      </c>
      <c r="H231" s="84" t="b">
        <v>0</v>
      </c>
      <c r="I231" s="84" t="b">
        <v>0</v>
      </c>
      <c r="J231" s="84" t="b">
        <v>0</v>
      </c>
      <c r="K231" s="84" t="b">
        <v>0</v>
      </c>
      <c r="L231" s="84" t="b">
        <v>0</v>
      </c>
    </row>
    <row r="232" spans="1:12" ht="15">
      <c r="A232" s="84" t="s">
        <v>1632</v>
      </c>
      <c r="B232" s="84" t="s">
        <v>1661</v>
      </c>
      <c r="C232" s="84">
        <v>2</v>
      </c>
      <c r="D232" s="122">
        <v>0.0014544035180413621</v>
      </c>
      <c r="E232" s="122">
        <v>2.455910240382743</v>
      </c>
      <c r="F232" s="84" t="s">
        <v>1927</v>
      </c>
      <c r="G232" s="84" t="b">
        <v>0</v>
      </c>
      <c r="H232" s="84" t="b">
        <v>0</v>
      </c>
      <c r="I232" s="84" t="b">
        <v>0</v>
      </c>
      <c r="J232" s="84" t="b">
        <v>0</v>
      </c>
      <c r="K232" s="84" t="b">
        <v>0</v>
      </c>
      <c r="L232" s="84" t="b">
        <v>0</v>
      </c>
    </row>
    <row r="233" spans="1:12" ht="15">
      <c r="A233" s="84" t="s">
        <v>1662</v>
      </c>
      <c r="B233" s="84" t="s">
        <v>1311</v>
      </c>
      <c r="C233" s="84">
        <v>2</v>
      </c>
      <c r="D233" s="122">
        <v>0.0014544035180413621</v>
      </c>
      <c r="E233" s="122">
        <v>1.1548802447187618</v>
      </c>
      <c r="F233" s="84" t="s">
        <v>1927</v>
      </c>
      <c r="G233" s="84" t="b">
        <v>0</v>
      </c>
      <c r="H233" s="84" t="b">
        <v>0</v>
      </c>
      <c r="I233" s="84" t="b">
        <v>0</v>
      </c>
      <c r="J233" s="84" t="b">
        <v>0</v>
      </c>
      <c r="K233" s="84" t="b">
        <v>0</v>
      </c>
      <c r="L233" s="84" t="b">
        <v>0</v>
      </c>
    </row>
    <row r="234" spans="1:12" ht="15">
      <c r="A234" s="84" t="s">
        <v>1662</v>
      </c>
      <c r="B234" s="84" t="s">
        <v>1811</v>
      </c>
      <c r="C234" s="84">
        <v>2</v>
      </c>
      <c r="D234" s="122">
        <v>0.0014544035180413621</v>
      </c>
      <c r="E234" s="122">
        <v>2.853850249054781</v>
      </c>
      <c r="F234" s="84" t="s">
        <v>1927</v>
      </c>
      <c r="G234" s="84" t="b">
        <v>0</v>
      </c>
      <c r="H234" s="84" t="b">
        <v>0</v>
      </c>
      <c r="I234" s="84" t="b">
        <v>0</v>
      </c>
      <c r="J234" s="84" t="b">
        <v>0</v>
      </c>
      <c r="K234" s="84" t="b">
        <v>0</v>
      </c>
      <c r="L234" s="84" t="b">
        <v>0</v>
      </c>
    </row>
    <row r="235" spans="1:12" ht="15">
      <c r="A235" s="84" t="s">
        <v>1331</v>
      </c>
      <c r="B235" s="84" t="s">
        <v>1813</v>
      </c>
      <c r="C235" s="84">
        <v>2</v>
      </c>
      <c r="D235" s="122">
        <v>0.0014544035180413621</v>
      </c>
      <c r="E235" s="122">
        <v>2.154880244718762</v>
      </c>
      <c r="F235" s="84" t="s">
        <v>1927</v>
      </c>
      <c r="G235" s="84" t="b">
        <v>0</v>
      </c>
      <c r="H235" s="84" t="b">
        <v>0</v>
      </c>
      <c r="I235" s="84" t="b">
        <v>0</v>
      </c>
      <c r="J235" s="84" t="b">
        <v>0</v>
      </c>
      <c r="K235" s="84" t="b">
        <v>0</v>
      </c>
      <c r="L235" s="84" t="b">
        <v>0</v>
      </c>
    </row>
    <row r="236" spans="1:12" ht="15">
      <c r="A236" s="84" t="s">
        <v>1313</v>
      </c>
      <c r="B236" s="84" t="s">
        <v>1630</v>
      </c>
      <c r="C236" s="84">
        <v>2</v>
      </c>
      <c r="D236" s="122">
        <v>0.0012545164027266335</v>
      </c>
      <c r="E236" s="122">
        <v>1.350400055612769</v>
      </c>
      <c r="F236" s="84" t="s">
        <v>1927</v>
      </c>
      <c r="G236" s="84" t="b">
        <v>0</v>
      </c>
      <c r="H236" s="84" t="b">
        <v>0</v>
      </c>
      <c r="I236" s="84" t="b">
        <v>0</v>
      </c>
      <c r="J236" s="84" t="b">
        <v>0</v>
      </c>
      <c r="K236" s="84" t="b">
        <v>0</v>
      </c>
      <c r="L236" s="84" t="b">
        <v>0</v>
      </c>
    </row>
    <row r="237" spans="1:12" ht="15">
      <c r="A237" s="84" t="s">
        <v>1664</v>
      </c>
      <c r="B237" s="84" t="s">
        <v>1317</v>
      </c>
      <c r="C237" s="84">
        <v>2</v>
      </c>
      <c r="D237" s="122">
        <v>0.0012545164027266335</v>
      </c>
      <c r="E237" s="122">
        <v>1.793152408701169</v>
      </c>
      <c r="F237" s="84" t="s">
        <v>1927</v>
      </c>
      <c r="G237" s="84" t="b">
        <v>0</v>
      </c>
      <c r="H237" s="84" t="b">
        <v>0</v>
      </c>
      <c r="I237" s="84" t="b">
        <v>0</v>
      </c>
      <c r="J237" s="84" t="b">
        <v>0</v>
      </c>
      <c r="K237" s="84" t="b">
        <v>0</v>
      </c>
      <c r="L237" s="84" t="b">
        <v>0</v>
      </c>
    </row>
    <row r="238" spans="1:12" ht="15">
      <c r="A238" s="84" t="s">
        <v>1315</v>
      </c>
      <c r="B238" s="84" t="s">
        <v>1635</v>
      </c>
      <c r="C238" s="84">
        <v>2</v>
      </c>
      <c r="D238" s="122">
        <v>0.0012545164027266335</v>
      </c>
      <c r="E238" s="122">
        <v>1.414517555224518</v>
      </c>
      <c r="F238" s="84" t="s">
        <v>1927</v>
      </c>
      <c r="G238" s="84" t="b">
        <v>0</v>
      </c>
      <c r="H238" s="84" t="b">
        <v>0</v>
      </c>
      <c r="I238" s="84" t="b">
        <v>0</v>
      </c>
      <c r="J238" s="84" t="b">
        <v>0</v>
      </c>
      <c r="K238" s="84" t="b">
        <v>0</v>
      </c>
      <c r="L238" s="84" t="b">
        <v>0</v>
      </c>
    </row>
    <row r="239" spans="1:12" ht="15">
      <c r="A239" s="84" t="s">
        <v>1635</v>
      </c>
      <c r="B239" s="84" t="s">
        <v>1614</v>
      </c>
      <c r="C239" s="84">
        <v>2</v>
      </c>
      <c r="D239" s="122">
        <v>0.0012545164027266335</v>
      </c>
      <c r="E239" s="122">
        <v>2.3590002273746866</v>
      </c>
      <c r="F239" s="84" t="s">
        <v>1927</v>
      </c>
      <c r="G239" s="84" t="b">
        <v>0</v>
      </c>
      <c r="H239" s="84" t="b">
        <v>0</v>
      </c>
      <c r="I239" s="84" t="b">
        <v>0</v>
      </c>
      <c r="J239" s="84" t="b">
        <v>0</v>
      </c>
      <c r="K239" s="84" t="b">
        <v>0</v>
      </c>
      <c r="L239" s="84" t="b">
        <v>0</v>
      </c>
    </row>
    <row r="240" spans="1:12" ht="15">
      <c r="A240" s="84" t="s">
        <v>1560</v>
      </c>
      <c r="B240" s="84" t="s">
        <v>1814</v>
      </c>
      <c r="C240" s="84">
        <v>2</v>
      </c>
      <c r="D240" s="122">
        <v>0.0012545164027266335</v>
      </c>
      <c r="E240" s="122">
        <v>2.309782204704505</v>
      </c>
      <c r="F240" s="84" t="s">
        <v>1927</v>
      </c>
      <c r="G240" s="84" t="b">
        <v>0</v>
      </c>
      <c r="H240" s="84" t="b">
        <v>0</v>
      </c>
      <c r="I240" s="84" t="b">
        <v>0</v>
      </c>
      <c r="J240" s="84" t="b">
        <v>0</v>
      </c>
      <c r="K240" s="84" t="b">
        <v>0</v>
      </c>
      <c r="L240" s="84" t="b">
        <v>0</v>
      </c>
    </row>
    <row r="241" spans="1:12" ht="15">
      <c r="A241" s="84" t="s">
        <v>1814</v>
      </c>
      <c r="B241" s="84" t="s">
        <v>1312</v>
      </c>
      <c r="C241" s="84">
        <v>2</v>
      </c>
      <c r="D241" s="122">
        <v>0.0012545164027266335</v>
      </c>
      <c r="E241" s="122">
        <v>1.7483400642848066</v>
      </c>
      <c r="F241" s="84" t="s">
        <v>1927</v>
      </c>
      <c r="G241" s="84" t="b">
        <v>0</v>
      </c>
      <c r="H241" s="84" t="b">
        <v>0</v>
      </c>
      <c r="I241" s="84" t="b">
        <v>0</v>
      </c>
      <c r="J241" s="84" t="b">
        <v>0</v>
      </c>
      <c r="K241" s="84" t="b">
        <v>0</v>
      </c>
      <c r="L241" s="84" t="b">
        <v>0</v>
      </c>
    </row>
    <row r="242" spans="1:12" ht="15">
      <c r="A242" s="84" t="s">
        <v>1315</v>
      </c>
      <c r="B242" s="84" t="s">
        <v>1313</v>
      </c>
      <c r="C242" s="84">
        <v>2</v>
      </c>
      <c r="D242" s="122">
        <v>0.0012545164027266335</v>
      </c>
      <c r="E242" s="122">
        <v>0.4059173834626003</v>
      </c>
      <c r="F242" s="84" t="s">
        <v>1927</v>
      </c>
      <c r="G242" s="84" t="b">
        <v>0</v>
      </c>
      <c r="H242" s="84" t="b">
        <v>0</v>
      </c>
      <c r="I242" s="84" t="b">
        <v>0</v>
      </c>
      <c r="J242" s="84" t="b">
        <v>0</v>
      </c>
      <c r="K242" s="84" t="b">
        <v>0</v>
      </c>
      <c r="L242" s="84" t="b">
        <v>0</v>
      </c>
    </row>
    <row r="243" spans="1:12" ht="15">
      <c r="A243" s="84" t="s">
        <v>1313</v>
      </c>
      <c r="B243" s="84" t="s">
        <v>1614</v>
      </c>
      <c r="C243" s="84">
        <v>2</v>
      </c>
      <c r="D243" s="122">
        <v>0.0012545164027266335</v>
      </c>
      <c r="E243" s="122">
        <v>1.350400055612769</v>
      </c>
      <c r="F243" s="84" t="s">
        <v>1927</v>
      </c>
      <c r="G243" s="84" t="b">
        <v>0</v>
      </c>
      <c r="H243" s="84" t="b">
        <v>0</v>
      </c>
      <c r="I243" s="84" t="b">
        <v>0</v>
      </c>
      <c r="J243" s="84" t="b">
        <v>0</v>
      </c>
      <c r="K243" s="84" t="b">
        <v>0</v>
      </c>
      <c r="L243" s="84" t="b">
        <v>0</v>
      </c>
    </row>
    <row r="244" spans="1:12" ht="15">
      <c r="A244" s="84" t="s">
        <v>1567</v>
      </c>
      <c r="B244" s="84" t="s">
        <v>1708</v>
      </c>
      <c r="C244" s="84">
        <v>2</v>
      </c>
      <c r="D244" s="122">
        <v>0.0012545164027266335</v>
      </c>
      <c r="E244" s="122">
        <v>2.3255764718877368</v>
      </c>
      <c r="F244" s="84" t="s">
        <v>1927</v>
      </c>
      <c r="G244" s="84" t="b">
        <v>0</v>
      </c>
      <c r="H244" s="84" t="b">
        <v>0</v>
      </c>
      <c r="I244" s="84" t="b">
        <v>0</v>
      </c>
      <c r="J244" s="84" t="b">
        <v>0</v>
      </c>
      <c r="K244" s="84" t="b">
        <v>0</v>
      </c>
      <c r="L244" s="84" t="b">
        <v>0</v>
      </c>
    </row>
    <row r="245" spans="1:12" ht="15">
      <c r="A245" s="84" t="s">
        <v>1708</v>
      </c>
      <c r="B245" s="84" t="s">
        <v>1624</v>
      </c>
      <c r="C245" s="84">
        <v>2</v>
      </c>
      <c r="D245" s="122">
        <v>0.0012545164027266335</v>
      </c>
      <c r="E245" s="122">
        <v>2.5808489769910428</v>
      </c>
      <c r="F245" s="84" t="s">
        <v>1927</v>
      </c>
      <c r="G245" s="84" t="b">
        <v>0</v>
      </c>
      <c r="H245" s="84" t="b">
        <v>0</v>
      </c>
      <c r="I245" s="84" t="b">
        <v>0</v>
      </c>
      <c r="J245" s="84" t="b">
        <v>0</v>
      </c>
      <c r="K245" s="84" t="b">
        <v>0</v>
      </c>
      <c r="L245" s="84" t="b">
        <v>0</v>
      </c>
    </row>
    <row r="246" spans="1:12" ht="15">
      <c r="A246" s="84" t="s">
        <v>1624</v>
      </c>
      <c r="B246" s="84" t="s">
        <v>1664</v>
      </c>
      <c r="C246" s="84">
        <v>2</v>
      </c>
      <c r="D246" s="122">
        <v>0.0012545164027266335</v>
      </c>
      <c r="E246" s="122">
        <v>2.756940236046724</v>
      </c>
      <c r="F246" s="84" t="s">
        <v>1927</v>
      </c>
      <c r="G246" s="84" t="b">
        <v>0</v>
      </c>
      <c r="H246" s="84" t="b">
        <v>0</v>
      </c>
      <c r="I246" s="84" t="b">
        <v>0</v>
      </c>
      <c r="J246" s="84" t="b">
        <v>0</v>
      </c>
      <c r="K246" s="84" t="b">
        <v>0</v>
      </c>
      <c r="L246" s="84" t="b">
        <v>0</v>
      </c>
    </row>
    <row r="247" spans="1:12" ht="15">
      <c r="A247" s="84" t="s">
        <v>1664</v>
      </c>
      <c r="B247" s="84" t="s">
        <v>1312</v>
      </c>
      <c r="C247" s="84">
        <v>2</v>
      </c>
      <c r="D247" s="122">
        <v>0.0012545164027266335</v>
      </c>
      <c r="E247" s="122">
        <v>1.4473100686208253</v>
      </c>
      <c r="F247" s="84" t="s">
        <v>1927</v>
      </c>
      <c r="G247" s="84" t="b">
        <v>0</v>
      </c>
      <c r="H247" s="84" t="b">
        <v>0</v>
      </c>
      <c r="I247" s="84" t="b">
        <v>0</v>
      </c>
      <c r="J247" s="84" t="b">
        <v>0</v>
      </c>
      <c r="K247" s="84" t="b">
        <v>0</v>
      </c>
      <c r="L247" s="84" t="b">
        <v>0</v>
      </c>
    </row>
    <row r="248" spans="1:12" ht="15">
      <c r="A248" s="84" t="s">
        <v>1315</v>
      </c>
      <c r="B248" s="84" t="s">
        <v>1649</v>
      </c>
      <c r="C248" s="84">
        <v>2</v>
      </c>
      <c r="D248" s="122">
        <v>0.0012545164027266335</v>
      </c>
      <c r="E248" s="122">
        <v>1.5114275682325744</v>
      </c>
      <c r="F248" s="84" t="s">
        <v>1927</v>
      </c>
      <c r="G248" s="84" t="b">
        <v>0</v>
      </c>
      <c r="H248" s="84" t="b">
        <v>0</v>
      </c>
      <c r="I248" s="84" t="b">
        <v>0</v>
      </c>
      <c r="J248" s="84" t="b">
        <v>0</v>
      </c>
      <c r="K248" s="84" t="b">
        <v>0</v>
      </c>
      <c r="L248" s="84" t="b">
        <v>0</v>
      </c>
    </row>
    <row r="249" spans="1:12" ht="15">
      <c r="A249" s="84" t="s">
        <v>1649</v>
      </c>
      <c r="B249" s="84" t="s">
        <v>1309</v>
      </c>
      <c r="C249" s="84">
        <v>2</v>
      </c>
      <c r="D249" s="122">
        <v>0.0012545164027266335</v>
      </c>
      <c r="E249" s="122">
        <v>0.838909899261844</v>
      </c>
      <c r="F249" s="84" t="s">
        <v>1927</v>
      </c>
      <c r="G249" s="84" t="b">
        <v>0</v>
      </c>
      <c r="H249" s="84" t="b">
        <v>0</v>
      </c>
      <c r="I249" s="84" t="b">
        <v>0</v>
      </c>
      <c r="J249" s="84" t="b">
        <v>0</v>
      </c>
      <c r="K249" s="84" t="b">
        <v>0</v>
      </c>
      <c r="L249" s="84" t="b">
        <v>0</v>
      </c>
    </row>
    <row r="250" spans="1:12" ht="15">
      <c r="A250" s="84" t="s">
        <v>1815</v>
      </c>
      <c r="B250" s="84" t="s">
        <v>1816</v>
      </c>
      <c r="C250" s="84">
        <v>2</v>
      </c>
      <c r="D250" s="122">
        <v>0.0014544035180413621</v>
      </c>
      <c r="E250" s="122">
        <v>3.1548802447187616</v>
      </c>
      <c r="F250" s="84" t="s">
        <v>1927</v>
      </c>
      <c r="G250" s="84" t="b">
        <v>0</v>
      </c>
      <c r="H250" s="84" t="b">
        <v>0</v>
      </c>
      <c r="I250" s="84" t="b">
        <v>0</v>
      </c>
      <c r="J250" s="84" t="b">
        <v>0</v>
      </c>
      <c r="K250" s="84" t="b">
        <v>0</v>
      </c>
      <c r="L250" s="84" t="b">
        <v>0</v>
      </c>
    </row>
    <row r="251" spans="1:12" ht="15">
      <c r="A251" s="84" t="s">
        <v>1816</v>
      </c>
      <c r="B251" s="84" t="s">
        <v>1817</v>
      </c>
      <c r="C251" s="84">
        <v>2</v>
      </c>
      <c r="D251" s="122">
        <v>0.0014544035180413621</v>
      </c>
      <c r="E251" s="122">
        <v>3.1548802447187616</v>
      </c>
      <c r="F251" s="84" t="s">
        <v>1927</v>
      </c>
      <c r="G251" s="84" t="b">
        <v>0</v>
      </c>
      <c r="H251" s="84" t="b">
        <v>0</v>
      </c>
      <c r="I251" s="84" t="b">
        <v>0</v>
      </c>
      <c r="J251" s="84" t="b">
        <v>0</v>
      </c>
      <c r="K251" s="84" t="b">
        <v>0</v>
      </c>
      <c r="L251" s="84" t="b">
        <v>0</v>
      </c>
    </row>
    <row r="252" spans="1:12" ht="15">
      <c r="A252" s="84" t="s">
        <v>1817</v>
      </c>
      <c r="B252" s="84" t="s">
        <v>1319</v>
      </c>
      <c r="C252" s="84">
        <v>2</v>
      </c>
      <c r="D252" s="122">
        <v>0.0014544035180413621</v>
      </c>
      <c r="E252" s="122">
        <v>1.9373963005048556</v>
      </c>
      <c r="F252" s="84" t="s">
        <v>1927</v>
      </c>
      <c r="G252" s="84" t="b">
        <v>0</v>
      </c>
      <c r="H252" s="84" t="b">
        <v>0</v>
      </c>
      <c r="I252" s="84" t="b">
        <v>0</v>
      </c>
      <c r="J252" s="84" t="b">
        <v>0</v>
      </c>
      <c r="K252" s="84" t="b">
        <v>0</v>
      </c>
      <c r="L252" s="84" t="b">
        <v>0</v>
      </c>
    </row>
    <row r="253" spans="1:12" ht="15">
      <c r="A253" s="84" t="s">
        <v>1310</v>
      </c>
      <c r="B253" s="84" t="s">
        <v>1818</v>
      </c>
      <c r="C253" s="84">
        <v>2</v>
      </c>
      <c r="D253" s="122">
        <v>0.0014544035180413621</v>
      </c>
      <c r="E253" s="122">
        <v>1.184068633846244</v>
      </c>
      <c r="F253" s="84" t="s">
        <v>1927</v>
      </c>
      <c r="G253" s="84" t="b">
        <v>0</v>
      </c>
      <c r="H253" s="84" t="b">
        <v>0</v>
      </c>
      <c r="I253" s="84" t="b">
        <v>0</v>
      </c>
      <c r="J253" s="84" t="b">
        <v>0</v>
      </c>
      <c r="K253" s="84" t="b">
        <v>0</v>
      </c>
      <c r="L253" s="84" t="b">
        <v>0</v>
      </c>
    </row>
    <row r="254" spans="1:12" ht="15">
      <c r="A254" s="84" t="s">
        <v>1818</v>
      </c>
      <c r="B254" s="84" t="s">
        <v>1570</v>
      </c>
      <c r="C254" s="84">
        <v>2</v>
      </c>
      <c r="D254" s="122">
        <v>0.0014544035180413621</v>
      </c>
      <c r="E254" s="122">
        <v>2.501667730943418</v>
      </c>
      <c r="F254" s="84" t="s">
        <v>1927</v>
      </c>
      <c r="G254" s="84" t="b">
        <v>0</v>
      </c>
      <c r="H254" s="84" t="b">
        <v>0</v>
      </c>
      <c r="I254" s="84" t="b">
        <v>0</v>
      </c>
      <c r="J254" s="84" t="b">
        <v>0</v>
      </c>
      <c r="K254" s="84" t="b">
        <v>0</v>
      </c>
      <c r="L254" s="84" t="b">
        <v>0</v>
      </c>
    </row>
    <row r="255" spans="1:12" ht="15">
      <c r="A255" s="84" t="s">
        <v>1570</v>
      </c>
      <c r="B255" s="84" t="s">
        <v>1311</v>
      </c>
      <c r="C255" s="84">
        <v>2</v>
      </c>
      <c r="D255" s="122">
        <v>0.0014544035180413621</v>
      </c>
      <c r="E255" s="122">
        <v>0.8026977266073992</v>
      </c>
      <c r="F255" s="84" t="s">
        <v>1927</v>
      </c>
      <c r="G255" s="84" t="b">
        <v>0</v>
      </c>
      <c r="H255" s="84" t="b">
        <v>0</v>
      </c>
      <c r="I255" s="84" t="b">
        <v>0</v>
      </c>
      <c r="J255" s="84" t="b">
        <v>0</v>
      </c>
      <c r="K255" s="84" t="b">
        <v>0</v>
      </c>
      <c r="L255" s="84" t="b">
        <v>0</v>
      </c>
    </row>
    <row r="256" spans="1:12" ht="15">
      <c r="A256" s="84" t="s">
        <v>1311</v>
      </c>
      <c r="B256" s="84" t="s">
        <v>1819</v>
      </c>
      <c r="C256" s="84">
        <v>2</v>
      </c>
      <c r="D256" s="122">
        <v>0.0014544035180413621</v>
      </c>
      <c r="E256" s="122">
        <v>1.4515888666001004</v>
      </c>
      <c r="F256" s="84" t="s">
        <v>1927</v>
      </c>
      <c r="G256" s="84" t="b">
        <v>0</v>
      </c>
      <c r="H256" s="84" t="b">
        <v>0</v>
      </c>
      <c r="I256" s="84" t="b">
        <v>0</v>
      </c>
      <c r="J256" s="84" t="b">
        <v>0</v>
      </c>
      <c r="K256" s="84" t="b">
        <v>0</v>
      </c>
      <c r="L256" s="84" t="b">
        <v>0</v>
      </c>
    </row>
    <row r="257" spans="1:12" ht="15">
      <c r="A257" s="84" t="s">
        <v>1819</v>
      </c>
      <c r="B257" s="84" t="s">
        <v>1820</v>
      </c>
      <c r="C257" s="84">
        <v>2</v>
      </c>
      <c r="D257" s="122">
        <v>0.0014544035180413621</v>
      </c>
      <c r="E257" s="122">
        <v>3.1548802447187616</v>
      </c>
      <c r="F257" s="84" t="s">
        <v>1927</v>
      </c>
      <c r="G257" s="84" t="b">
        <v>0</v>
      </c>
      <c r="H257" s="84" t="b">
        <v>0</v>
      </c>
      <c r="I257" s="84" t="b">
        <v>0</v>
      </c>
      <c r="J257" s="84" t="b">
        <v>0</v>
      </c>
      <c r="K257" s="84" t="b">
        <v>0</v>
      </c>
      <c r="L257" s="84" t="b">
        <v>0</v>
      </c>
    </row>
    <row r="258" spans="1:12" ht="15">
      <c r="A258" s="84" t="s">
        <v>1309</v>
      </c>
      <c r="B258" s="84" t="s">
        <v>1822</v>
      </c>
      <c r="C258" s="84">
        <v>2</v>
      </c>
      <c r="D258" s="122">
        <v>0.0012545164027266335</v>
      </c>
      <c r="E258" s="122">
        <v>1.1295743794539916</v>
      </c>
      <c r="F258" s="84" t="s">
        <v>1927</v>
      </c>
      <c r="G258" s="84" t="b">
        <v>0</v>
      </c>
      <c r="H258" s="84" t="b">
        <v>0</v>
      </c>
      <c r="I258" s="84" t="b">
        <v>0</v>
      </c>
      <c r="J258" s="84" t="b">
        <v>0</v>
      </c>
      <c r="K258" s="84" t="b">
        <v>0</v>
      </c>
      <c r="L258" s="84" t="b">
        <v>0</v>
      </c>
    </row>
    <row r="259" spans="1:12" ht="15">
      <c r="A259" s="84" t="s">
        <v>1628</v>
      </c>
      <c r="B259" s="84" t="s">
        <v>1311</v>
      </c>
      <c r="C259" s="84">
        <v>2</v>
      </c>
      <c r="D259" s="122">
        <v>0.0012545164027266335</v>
      </c>
      <c r="E259" s="122">
        <v>1.0579702317107054</v>
      </c>
      <c r="F259" s="84" t="s">
        <v>1927</v>
      </c>
      <c r="G259" s="84" t="b">
        <v>0</v>
      </c>
      <c r="H259" s="84" t="b">
        <v>0</v>
      </c>
      <c r="I259" s="84" t="b">
        <v>0</v>
      </c>
      <c r="J259" s="84" t="b">
        <v>0</v>
      </c>
      <c r="K259" s="84" t="b">
        <v>0</v>
      </c>
      <c r="L259" s="84" t="b">
        <v>0</v>
      </c>
    </row>
    <row r="260" spans="1:12" ht="15">
      <c r="A260" s="84" t="s">
        <v>1310</v>
      </c>
      <c r="B260" s="84" t="s">
        <v>1825</v>
      </c>
      <c r="C260" s="84">
        <v>2</v>
      </c>
      <c r="D260" s="122">
        <v>0.0012545164027266335</v>
      </c>
      <c r="E260" s="122">
        <v>1.184068633846244</v>
      </c>
      <c r="F260" s="84" t="s">
        <v>1927</v>
      </c>
      <c r="G260" s="84" t="b">
        <v>0</v>
      </c>
      <c r="H260" s="84" t="b">
        <v>0</v>
      </c>
      <c r="I260" s="84" t="b">
        <v>0</v>
      </c>
      <c r="J260" s="84" t="b">
        <v>0</v>
      </c>
      <c r="K260" s="84" t="b">
        <v>0</v>
      </c>
      <c r="L260" s="84" t="b">
        <v>0</v>
      </c>
    </row>
    <row r="261" spans="1:12" ht="15">
      <c r="A261" s="84" t="s">
        <v>1313</v>
      </c>
      <c r="B261" s="84" t="s">
        <v>1828</v>
      </c>
      <c r="C261" s="84">
        <v>2</v>
      </c>
      <c r="D261" s="122">
        <v>0.0012545164027266335</v>
      </c>
      <c r="E261" s="122">
        <v>1.7483400642848066</v>
      </c>
      <c r="F261" s="84" t="s">
        <v>1927</v>
      </c>
      <c r="G261" s="84" t="b">
        <v>0</v>
      </c>
      <c r="H261" s="84" t="b">
        <v>0</v>
      </c>
      <c r="I261" s="84" t="b">
        <v>0</v>
      </c>
      <c r="J261" s="84" t="b">
        <v>0</v>
      </c>
      <c r="K261" s="84" t="b">
        <v>0</v>
      </c>
      <c r="L261" s="84" t="b">
        <v>0</v>
      </c>
    </row>
    <row r="262" spans="1:12" ht="15">
      <c r="A262" s="84" t="s">
        <v>1583</v>
      </c>
      <c r="B262" s="84" t="s">
        <v>1830</v>
      </c>
      <c r="C262" s="84">
        <v>2</v>
      </c>
      <c r="D262" s="122">
        <v>0.0014544035180413621</v>
      </c>
      <c r="E262" s="122">
        <v>2.6108122003684864</v>
      </c>
      <c r="F262" s="84" t="s">
        <v>1927</v>
      </c>
      <c r="G262" s="84" t="b">
        <v>0</v>
      </c>
      <c r="H262" s="84" t="b">
        <v>0</v>
      </c>
      <c r="I262" s="84" t="b">
        <v>0</v>
      </c>
      <c r="J262" s="84" t="b">
        <v>0</v>
      </c>
      <c r="K262" s="84" t="b">
        <v>0</v>
      </c>
      <c r="L262" s="84" t="b">
        <v>0</v>
      </c>
    </row>
    <row r="263" spans="1:12" ht="15">
      <c r="A263" s="84" t="s">
        <v>1830</v>
      </c>
      <c r="B263" s="84" t="s">
        <v>1831</v>
      </c>
      <c r="C263" s="84">
        <v>2</v>
      </c>
      <c r="D263" s="122">
        <v>0.0014544035180413621</v>
      </c>
      <c r="E263" s="122">
        <v>3.1548802447187616</v>
      </c>
      <c r="F263" s="84" t="s">
        <v>1927</v>
      </c>
      <c r="G263" s="84" t="b">
        <v>0</v>
      </c>
      <c r="H263" s="84" t="b">
        <v>0</v>
      </c>
      <c r="I263" s="84" t="b">
        <v>0</v>
      </c>
      <c r="J263" s="84" t="b">
        <v>0</v>
      </c>
      <c r="K263" s="84" t="b">
        <v>0</v>
      </c>
      <c r="L263" s="84" t="b">
        <v>0</v>
      </c>
    </row>
    <row r="264" spans="1:12" ht="15">
      <c r="A264" s="84" t="s">
        <v>1833</v>
      </c>
      <c r="B264" s="84" t="s">
        <v>1309</v>
      </c>
      <c r="C264" s="84">
        <v>2</v>
      </c>
      <c r="D264" s="122">
        <v>0.0014544035180413621</v>
      </c>
      <c r="E264" s="122">
        <v>1.1399398949258253</v>
      </c>
      <c r="F264" s="84" t="s">
        <v>1927</v>
      </c>
      <c r="G264" s="84" t="b">
        <v>0</v>
      </c>
      <c r="H264" s="84" t="b">
        <v>0</v>
      </c>
      <c r="I264" s="84" t="b">
        <v>0</v>
      </c>
      <c r="J264" s="84" t="b">
        <v>0</v>
      </c>
      <c r="K264" s="84" t="b">
        <v>0</v>
      </c>
      <c r="L264" s="84" t="b">
        <v>0</v>
      </c>
    </row>
    <row r="265" spans="1:12" ht="15">
      <c r="A265" s="84" t="s">
        <v>1310</v>
      </c>
      <c r="B265" s="84" t="s">
        <v>1608</v>
      </c>
      <c r="C265" s="84">
        <v>2</v>
      </c>
      <c r="D265" s="122">
        <v>0.0012545164027266335</v>
      </c>
      <c r="E265" s="122">
        <v>0.7861286251742065</v>
      </c>
      <c r="F265" s="84" t="s">
        <v>1927</v>
      </c>
      <c r="G265" s="84" t="b">
        <v>0</v>
      </c>
      <c r="H265" s="84" t="b">
        <v>0</v>
      </c>
      <c r="I265" s="84" t="b">
        <v>0</v>
      </c>
      <c r="J265" s="84" t="b">
        <v>0</v>
      </c>
      <c r="K265" s="84" t="b">
        <v>0</v>
      </c>
      <c r="L265" s="84" t="b">
        <v>0</v>
      </c>
    </row>
    <row r="266" spans="1:12" ht="15">
      <c r="A266" s="84" t="s">
        <v>1563</v>
      </c>
      <c r="B266" s="84" t="s">
        <v>1837</v>
      </c>
      <c r="C266" s="84">
        <v>2</v>
      </c>
      <c r="D266" s="122">
        <v>0.0012545164027266335</v>
      </c>
      <c r="E266" s="122">
        <v>2.414517555224518</v>
      </c>
      <c r="F266" s="84" t="s">
        <v>1927</v>
      </c>
      <c r="G266" s="84" t="b">
        <v>0</v>
      </c>
      <c r="H266" s="84" t="b">
        <v>0</v>
      </c>
      <c r="I266" s="84" t="b">
        <v>0</v>
      </c>
      <c r="J266" s="84" t="b">
        <v>0</v>
      </c>
      <c r="K266" s="84" t="b">
        <v>0</v>
      </c>
      <c r="L266" s="84" t="b">
        <v>0</v>
      </c>
    </row>
    <row r="267" spans="1:12" ht="15">
      <c r="A267" s="84" t="s">
        <v>1837</v>
      </c>
      <c r="B267" s="84" t="s">
        <v>1838</v>
      </c>
      <c r="C267" s="84">
        <v>2</v>
      </c>
      <c r="D267" s="122">
        <v>0.0012545164027266335</v>
      </c>
      <c r="E267" s="122">
        <v>3.1548802447187616</v>
      </c>
      <c r="F267" s="84" t="s">
        <v>1927</v>
      </c>
      <c r="G267" s="84" t="b">
        <v>0</v>
      </c>
      <c r="H267" s="84" t="b">
        <v>0</v>
      </c>
      <c r="I267" s="84" t="b">
        <v>0</v>
      </c>
      <c r="J267" s="84" t="b">
        <v>0</v>
      </c>
      <c r="K267" s="84" t="b">
        <v>0</v>
      </c>
      <c r="L267" s="84" t="b">
        <v>0</v>
      </c>
    </row>
    <row r="268" spans="1:12" ht="15">
      <c r="A268" s="84" t="s">
        <v>1838</v>
      </c>
      <c r="B268" s="84" t="s">
        <v>1311</v>
      </c>
      <c r="C268" s="84">
        <v>2</v>
      </c>
      <c r="D268" s="122">
        <v>0.0012545164027266335</v>
      </c>
      <c r="E268" s="122">
        <v>1.455910240382743</v>
      </c>
      <c r="F268" s="84" t="s">
        <v>1927</v>
      </c>
      <c r="G268" s="84" t="b">
        <v>0</v>
      </c>
      <c r="H268" s="84" t="b">
        <v>0</v>
      </c>
      <c r="I268" s="84" t="b">
        <v>0</v>
      </c>
      <c r="J268" s="84" t="b">
        <v>0</v>
      </c>
      <c r="K268" s="84" t="b">
        <v>0</v>
      </c>
      <c r="L268" s="84" t="b">
        <v>0</v>
      </c>
    </row>
    <row r="269" spans="1:12" ht="15">
      <c r="A269" s="84" t="s">
        <v>1710</v>
      </c>
      <c r="B269" s="84" t="s">
        <v>1667</v>
      </c>
      <c r="C269" s="84">
        <v>2</v>
      </c>
      <c r="D269" s="122">
        <v>0.0012545164027266335</v>
      </c>
      <c r="E269" s="122">
        <v>2.6777589899990994</v>
      </c>
      <c r="F269" s="84" t="s">
        <v>1927</v>
      </c>
      <c r="G269" s="84" t="b">
        <v>0</v>
      </c>
      <c r="H269" s="84" t="b">
        <v>0</v>
      </c>
      <c r="I269" s="84" t="b">
        <v>0</v>
      </c>
      <c r="J269" s="84" t="b">
        <v>0</v>
      </c>
      <c r="K269" s="84" t="b">
        <v>0</v>
      </c>
      <c r="L269" s="84" t="b">
        <v>0</v>
      </c>
    </row>
    <row r="270" spans="1:12" ht="15">
      <c r="A270" s="84" t="s">
        <v>1667</v>
      </c>
      <c r="B270" s="84" t="s">
        <v>1316</v>
      </c>
      <c r="C270" s="84">
        <v>2</v>
      </c>
      <c r="D270" s="122">
        <v>0.0012545164027266335</v>
      </c>
      <c r="E270" s="122">
        <v>1.7613050414491742</v>
      </c>
      <c r="F270" s="84" t="s">
        <v>1927</v>
      </c>
      <c r="G270" s="84" t="b">
        <v>0</v>
      </c>
      <c r="H270" s="84" t="b">
        <v>0</v>
      </c>
      <c r="I270" s="84" t="b">
        <v>0</v>
      </c>
      <c r="J270" s="84" t="b">
        <v>0</v>
      </c>
      <c r="K270" s="84" t="b">
        <v>0</v>
      </c>
      <c r="L270" s="84" t="b">
        <v>0</v>
      </c>
    </row>
    <row r="271" spans="1:12" ht="15">
      <c r="A271" s="84" t="s">
        <v>1665</v>
      </c>
      <c r="B271" s="84" t="s">
        <v>1839</v>
      </c>
      <c r="C271" s="84">
        <v>2</v>
      </c>
      <c r="D271" s="122">
        <v>0.0012545164027266335</v>
      </c>
      <c r="E271" s="122">
        <v>2.853850249054781</v>
      </c>
      <c r="F271" s="84" t="s">
        <v>1927</v>
      </c>
      <c r="G271" s="84" t="b">
        <v>0</v>
      </c>
      <c r="H271" s="84" t="b">
        <v>0</v>
      </c>
      <c r="I271" s="84" t="b">
        <v>0</v>
      </c>
      <c r="J271" s="84" t="b">
        <v>0</v>
      </c>
      <c r="K271" s="84" t="b">
        <v>0</v>
      </c>
      <c r="L271" s="84" t="b">
        <v>0</v>
      </c>
    </row>
    <row r="272" spans="1:12" ht="15">
      <c r="A272" s="84" t="s">
        <v>1310</v>
      </c>
      <c r="B272" s="84" t="s">
        <v>1580</v>
      </c>
      <c r="C272" s="84">
        <v>2</v>
      </c>
      <c r="D272" s="122">
        <v>0.0012545164027266335</v>
      </c>
      <c r="E272" s="122">
        <v>0.5820086425182817</v>
      </c>
      <c r="F272" s="84" t="s">
        <v>1927</v>
      </c>
      <c r="G272" s="84" t="b">
        <v>0</v>
      </c>
      <c r="H272" s="84" t="b">
        <v>0</v>
      </c>
      <c r="I272" s="84" t="b">
        <v>0</v>
      </c>
      <c r="J272" s="84" t="b">
        <v>0</v>
      </c>
      <c r="K272" s="84" t="b">
        <v>0</v>
      </c>
      <c r="L272" s="84" t="b">
        <v>0</v>
      </c>
    </row>
    <row r="273" spans="1:12" ht="15">
      <c r="A273" s="84" t="s">
        <v>1316</v>
      </c>
      <c r="B273" s="84" t="s">
        <v>1849</v>
      </c>
      <c r="C273" s="84">
        <v>2</v>
      </c>
      <c r="D273" s="122">
        <v>0.0014544035180413621</v>
      </c>
      <c r="E273" s="122">
        <v>1.950760262062837</v>
      </c>
      <c r="F273" s="84" t="s">
        <v>1927</v>
      </c>
      <c r="G273" s="84" t="b">
        <v>0</v>
      </c>
      <c r="H273" s="84" t="b">
        <v>0</v>
      </c>
      <c r="I273" s="84" t="b">
        <v>0</v>
      </c>
      <c r="J273" s="84" t="b">
        <v>0</v>
      </c>
      <c r="K273" s="84" t="b">
        <v>0</v>
      </c>
      <c r="L273" s="84" t="b">
        <v>0</v>
      </c>
    </row>
    <row r="274" spans="1:12" ht="15">
      <c r="A274" s="84" t="s">
        <v>1850</v>
      </c>
      <c r="B274" s="84" t="s">
        <v>1851</v>
      </c>
      <c r="C274" s="84">
        <v>2</v>
      </c>
      <c r="D274" s="122">
        <v>0.0014544035180413621</v>
      </c>
      <c r="E274" s="122">
        <v>3.1548802447187616</v>
      </c>
      <c r="F274" s="84" t="s">
        <v>1927</v>
      </c>
      <c r="G274" s="84" t="b">
        <v>0</v>
      </c>
      <c r="H274" s="84" t="b">
        <v>0</v>
      </c>
      <c r="I274" s="84" t="b">
        <v>0</v>
      </c>
      <c r="J274" s="84" t="b">
        <v>0</v>
      </c>
      <c r="K274" s="84" t="b">
        <v>0</v>
      </c>
      <c r="L274" s="84" t="b">
        <v>0</v>
      </c>
    </row>
    <row r="275" spans="1:12" ht="15">
      <c r="A275" s="84" t="s">
        <v>1855</v>
      </c>
      <c r="B275" s="84" t="s">
        <v>1311</v>
      </c>
      <c r="C275" s="84">
        <v>2</v>
      </c>
      <c r="D275" s="122">
        <v>0.0014544035180413621</v>
      </c>
      <c r="E275" s="122">
        <v>1.455910240382743</v>
      </c>
      <c r="F275" s="84" t="s">
        <v>1927</v>
      </c>
      <c r="G275" s="84" t="b">
        <v>0</v>
      </c>
      <c r="H275" s="84" t="b">
        <v>0</v>
      </c>
      <c r="I275" s="84" t="b">
        <v>0</v>
      </c>
      <c r="J275" s="84" t="b">
        <v>0</v>
      </c>
      <c r="K275" s="84" t="b">
        <v>0</v>
      </c>
      <c r="L275" s="84" t="b">
        <v>0</v>
      </c>
    </row>
    <row r="276" spans="1:12" ht="15">
      <c r="A276" s="84" t="s">
        <v>1311</v>
      </c>
      <c r="B276" s="84" t="s">
        <v>1856</v>
      </c>
      <c r="C276" s="84">
        <v>2</v>
      </c>
      <c r="D276" s="122">
        <v>0.0014544035180413621</v>
      </c>
      <c r="E276" s="122">
        <v>1.4515888666001004</v>
      </c>
      <c r="F276" s="84" t="s">
        <v>1927</v>
      </c>
      <c r="G276" s="84" t="b">
        <v>0</v>
      </c>
      <c r="H276" s="84" t="b">
        <v>0</v>
      </c>
      <c r="I276" s="84" t="b">
        <v>0</v>
      </c>
      <c r="J276" s="84" t="b">
        <v>0</v>
      </c>
      <c r="K276" s="84" t="b">
        <v>0</v>
      </c>
      <c r="L276" s="84" t="b">
        <v>0</v>
      </c>
    </row>
    <row r="277" spans="1:12" ht="15">
      <c r="A277" s="84" t="s">
        <v>1332</v>
      </c>
      <c r="B277" s="84" t="s">
        <v>1566</v>
      </c>
      <c r="C277" s="84">
        <v>2</v>
      </c>
      <c r="D277" s="122">
        <v>0.0014544035180413621</v>
      </c>
      <c r="E277" s="122">
        <v>1.4224864848957932</v>
      </c>
      <c r="F277" s="84" t="s">
        <v>1927</v>
      </c>
      <c r="G277" s="84" t="b">
        <v>0</v>
      </c>
      <c r="H277" s="84" t="b">
        <v>0</v>
      </c>
      <c r="I277" s="84" t="b">
        <v>0</v>
      </c>
      <c r="J277" s="84" t="b">
        <v>0</v>
      </c>
      <c r="K277" s="84" t="b">
        <v>0</v>
      </c>
      <c r="L277" s="84" t="b">
        <v>0</v>
      </c>
    </row>
    <row r="278" spans="1:12" ht="15">
      <c r="A278" s="84" t="s">
        <v>1566</v>
      </c>
      <c r="B278" s="84" t="s">
        <v>1860</v>
      </c>
      <c r="C278" s="84">
        <v>2</v>
      </c>
      <c r="D278" s="122">
        <v>0.0014544035180413621</v>
      </c>
      <c r="E278" s="122">
        <v>2.455910240382743</v>
      </c>
      <c r="F278" s="84" t="s">
        <v>1927</v>
      </c>
      <c r="G278" s="84" t="b">
        <v>0</v>
      </c>
      <c r="H278" s="84" t="b">
        <v>0</v>
      </c>
      <c r="I278" s="84" t="b">
        <v>0</v>
      </c>
      <c r="J278" s="84" t="b">
        <v>0</v>
      </c>
      <c r="K278" s="84" t="b">
        <v>0</v>
      </c>
      <c r="L278" s="84" t="b">
        <v>0</v>
      </c>
    </row>
    <row r="279" spans="1:12" ht="15">
      <c r="A279" s="84" t="s">
        <v>1860</v>
      </c>
      <c r="B279" s="84" t="s">
        <v>1583</v>
      </c>
      <c r="C279" s="84">
        <v>2</v>
      </c>
      <c r="D279" s="122">
        <v>0.0014544035180413621</v>
      </c>
      <c r="E279" s="122">
        <v>2.6777589899990994</v>
      </c>
      <c r="F279" s="84" t="s">
        <v>1927</v>
      </c>
      <c r="G279" s="84" t="b">
        <v>0</v>
      </c>
      <c r="H279" s="84" t="b">
        <v>0</v>
      </c>
      <c r="I279" s="84" t="b">
        <v>0</v>
      </c>
      <c r="J279" s="84" t="b">
        <v>0</v>
      </c>
      <c r="K279" s="84" t="b">
        <v>0</v>
      </c>
      <c r="L279" s="84" t="b">
        <v>0</v>
      </c>
    </row>
    <row r="280" spans="1:12" ht="15">
      <c r="A280" s="84" t="s">
        <v>1583</v>
      </c>
      <c r="B280" s="84" t="s">
        <v>1861</v>
      </c>
      <c r="C280" s="84">
        <v>2</v>
      </c>
      <c r="D280" s="122">
        <v>0.0014544035180413621</v>
      </c>
      <c r="E280" s="122">
        <v>2.6108122003684864</v>
      </c>
      <c r="F280" s="84" t="s">
        <v>1927</v>
      </c>
      <c r="G280" s="84" t="b">
        <v>0</v>
      </c>
      <c r="H280" s="84" t="b">
        <v>0</v>
      </c>
      <c r="I280" s="84" t="b">
        <v>0</v>
      </c>
      <c r="J280" s="84" t="b">
        <v>0</v>
      </c>
      <c r="K280" s="84" t="b">
        <v>0</v>
      </c>
      <c r="L280" s="84" t="b">
        <v>0</v>
      </c>
    </row>
    <row r="281" spans="1:12" ht="15">
      <c r="A281" s="84" t="s">
        <v>1862</v>
      </c>
      <c r="B281" s="84" t="s">
        <v>1596</v>
      </c>
      <c r="C281" s="84">
        <v>2</v>
      </c>
      <c r="D281" s="122">
        <v>0.0012545164027266335</v>
      </c>
      <c r="E281" s="122">
        <v>2.6777589899990994</v>
      </c>
      <c r="F281" s="84" t="s">
        <v>1927</v>
      </c>
      <c r="G281" s="84" t="b">
        <v>0</v>
      </c>
      <c r="H281" s="84" t="b">
        <v>0</v>
      </c>
      <c r="I281" s="84" t="b">
        <v>0</v>
      </c>
      <c r="J281" s="84" t="b">
        <v>0</v>
      </c>
      <c r="K281" s="84" t="b">
        <v>0</v>
      </c>
      <c r="L281" s="84" t="b">
        <v>0</v>
      </c>
    </row>
    <row r="282" spans="1:12" ht="15">
      <c r="A282" s="84" t="s">
        <v>1310</v>
      </c>
      <c r="B282" s="84" t="s">
        <v>1599</v>
      </c>
      <c r="C282" s="84">
        <v>2</v>
      </c>
      <c r="D282" s="122">
        <v>0.0012545164027266335</v>
      </c>
      <c r="E282" s="122">
        <v>0.7069473791265816</v>
      </c>
      <c r="F282" s="84" t="s">
        <v>1927</v>
      </c>
      <c r="G282" s="84" t="b">
        <v>0</v>
      </c>
      <c r="H282" s="84" t="b">
        <v>0</v>
      </c>
      <c r="I282" s="84" t="b">
        <v>0</v>
      </c>
      <c r="J282" s="84" t="b">
        <v>0</v>
      </c>
      <c r="K282" s="84" t="b">
        <v>0</v>
      </c>
      <c r="L282" s="84" t="b">
        <v>0</v>
      </c>
    </row>
    <row r="283" spans="1:12" ht="15">
      <c r="A283" s="84" t="s">
        <v>1313</v>
      </c>
      <c r="B283" s="84" t="s">
        <v>1868</v>
      </c>
      <c r="C283" s="84">
        <v>2</v>
      </c>
      <c r="D283" s="122">
        <v>0.0012545164027266335</v>
      </c>
      <c r="E283" s="122">
        <v>1.7483400642848066</v>
      </c>
      <c r="F283" s="84" t="s">
        <v>1927</v>
      </c>
      <c r="G283" s="84" t="b">
        <v>0</v>
      </c>
      <c r="H283" s="84" t="b">
        <v>0</v>
      </c>
      <c r="I283" s="84" t="b">
        <v>0</v>
      </c>
      <c r="J283" s="84" t="b">
        <v>0</v>
      </c>
      <c r="K283" s="84" t="b">
        <v>0</v>
      </c>
      <c r="L283" s="84" t="b">
        <v>0</v>
      </c>
    </row>
    <row r="284" spans="1:12" ht="15">
      <c r="A284" s="84" t="s">
        <v>1868</v>
      </c>
      <c r="B284" s="84" t="s">
        <v>1311</v>
      </c>
      <c r="C284" s="84">
        <v>2</v>
      </c>
      <c r="D284" s="122">
        <v>0.0012545164027266335</v>
      </c>
      <c r="E284" s="122">
        <v>1.455910240382743</v>
      </c>
      <c r="F284" s="84" t="s">
        <v>1927</v>
      </c>
      <c r="G284" s="84" t="b">
        <v>0</v>
      </c>
      <c r="H284" s="84" t="b">
        <v>0</v>
      </c>
      <c r="I284" s="84" t="b">
        <v>0</v>
      </c>
      <c r="J284" s="84" t="b">
        <v>0</v>
      </c>
      <c r="K284" s="84" t="b">
        <v>0</v>
      </c>
      <c r="L284" s="84" t="b">
        <v>0</v>
      </c>
    </row>
    <row r="285" spans="1:12" ht="15">
      <c r="A285" s="84" t="s">
        <v>1870</v>
      </c>
      <c r="B285" s="84" t="s">
        <v>1319</v>
      </c>
      <c r="C285" s="84">
        <v>2</v>
      </c>
      <c r="D285" s="122">
        <v>0.0014544035180413621</v>
      </c>
      <c r="E285" s="122">
        <v>1.9373963005048556</v>
      </c>
      <c r="F285" s="84" t="s">
        <v>1927</v>
      </c>
      <c r="G285" s="84" t="b">
        <v>0</v>
      </c>
      <c r="H285" s="84" t="b">
        <v>0</v>
      </c>
      <c r="I285" s="84" t="b">
        <v>0</v>
      </c>
      <c r="J285" s="84" t="b">
        <v>0</v>
      </c>
      <c r="K285" s="84" t="b">
        <v>0</v>
      </c>
      <c r="L285" s="84" t="b">
        <v>0</v>
      </c>
    </row>
    <row r="286" spans="1:12" ht="15">
      <c r="A286" s="84" t="s">
        <v>1872</v>
      </c>
      <c r="B286" s="84" t="s">
        <v>1873</v>
      </c>
      <c r="C286" s="84">
        <v>2</v>
      </c>
      <c r="D286" s="122">
        <v>0.0012545164027266335</v>
      </c>
      <c r="E286" s="122">
        <v>3.1548802447187616</v>
      </c>
      <c r="F286" s="84" t="s">
        <v>1927</v>
      </c>
      <c r="G286" s="84" t="b">
        <v>0</v>
      </c>
      <c r="H286" s="84" t="b">
        <v>0</v>
      </c>
      <c r="I286" s="84" t="b">
        <v>0</v>
      </c>
      <c r="J286" s="84" t="b">
        <v>0</v>
      </c>
      <c r="K286" s="84" t="b">
        <v>0</v>
      </c>
      <c r="L286" s="84" t="b">
        <v>0</v>
      </c>
    </row>
    <row r="287" spans="1:12" ht="15">
      <c r="A287" s="84" t="s">
        <v>1874</v>
      </c>
      <c r="B287" s="84" t="s">
        <v>1579</v>
      </c>
      <c r="C287" s="84">
        <v>2</v>
      </c>
      <c r="D287" s="122">
        <v>0.0012545164027266335</v>
      </c>
      <c r="E287" s="122">
        <v>2.5528202533907995</v>
      </c>
      <c r="F287" s="84" t="s">
        <v>1927</v>
      </c>
      <c r="G287" s="84" t="b">
        <v>0</v>
      </c>
      <c r="H287" s="84" t="b">
        <v>0</v>
      </c>
      <c r="I287" s="84" t="b">
        <v>0</v>
      </c>
      <c r="J287" s="84" t="b">
        <v>0</v>
      </c>
      <c r="K287" s="84" t="b">
        <v>0</v>
      </c>
      <c r="L287" s="84" t="b">
        <v>0</v>
      </c>
    </row>
    <row r="288" spans="1:12" ht="15">
      <c r="A288" s="84" t="s">
        <v>1579</v>
      </c>
      <c r="B288" s="84" t="s">
        <v>1718</v>
      </c>
      <c r="C288" s="84">
        <v>2</v>
      </c>
      <c r="D288" s="122">
        <v>0.0012545164027266335</v>
      </c>
      <c r="E288" s="122">
        <v>2.376728994335118</v>
      </c>
      <c r="F288" s="84" t="s">
        <v>1927</v>
      </c>
      <c r="G288" s="84" t="b">
        <v>0</v>
      </c>
      <c r="H288" s="84" t="b">
        <v>0</v>
      </c>
      <c r="I288" s="84" t="b">
        <v>0</v>
      </c>
      <c r="J288" s="84" t="b">
        <v>0</v>
      </c>
      <c r="K288" s="84" t="b">
        <v>0</v>
      </c>
      <c r="L288" s="84" t="b">
        <v>0</v>
      </c>
    </row>
    <row r="289" spans="1:12" ht="15">
      <c r="A289" s="84" t="s">
        <v>1718</v>
      </c>
      <c r="B289" s="84" t="s">
        <v>1311</v>
      </c>
      <c r="C289" s="84">
        <v>2</v>
      </c>
      <c r="D289" s="122">
        <v>0.0012545164027266335</v>
      </c>
      <c r="E289" s="122">
        <v>1.2798189813270617</v>
      </c>
      <c r="F289" s="84" t="s">
        <v>1927</v>
      </c>
      <c r="G289" s="84" t="b">
        <v>0</v>
      </c>
      <c r="H289" s="84" t="b">
        <v>0</v>
      </c>
      <c r="I289" s="84" t="b">
        <v>0</v>
      </c>
      <c r="J289" s="84" t="b">
        <v>0</v>
      </c>
      <c r="K289" s="84" t="b">
        <v>0</v>
      </c>
      <c r="L289" s="84" t="b">
        <v>0</v>
      </c>
    </row>
    <row r="290" spans="1:12" ht="15">
      <c r="A290" s="84" t="s">
        <v>1717</v>
      </c>
      <c r="B290" s="84" t="s">
        <v>1319</v>
      </c>
      <c r="C290" s="84">
        <v>2</v>
      </c>
      <c r="D290" s="122">
        <v>0.0012545164027266335</v>
      </c>
      <c r="E290" s="122">
        <v>1.7613050414491742</v>
      </c>
      <c r="F290" s="84" t="s">
        <v>1927</v>
      </c>
      <c r="G290" s="84" t="b">
        <v>0</v>
      </c>
      <c r="H290" s="84" t="b">
        <v>0</v>
      </c>
      <c r="I290" s="84" t="b">
        <v>0</v>
      </c>
      <c r="J290" s="84" t="b">
        <v>0</v>
      </c>
      <c r="K290" s="84" t="b">
        <v>0</v>
      </c>
      <c r="L290" s="84" t="b">
        <v>0</v>
      </c>
    </row>
    <row r="291" spans="1:12" ht="15">
      <c r="A291" s="84" t="s">
        <v>1318</v>
      </c>
      <c r="B291" s="84" t="s">
        <v>1309</v>
      </c>
      <c r="C291" s="84">
        <v>2</v>
      </c>
      <c r="D291" s="122">
        <v>0.0012545164027266335</v>
      </c>
      <c r="E291" s="122">
        <v>-0.231127967345911</v>
      </c>
      <c r="F291" s="84" t="s">
        <v>1927</v>
      </c>
      <c r="G291" s="84" t="b">
        <v>0</v>
      </c>
      <c r="H291" s="84" t="b">
        <v>0</v>
      </c>
      <c r="I291" s="84" t="b">
        <v>0</v>
      </c>
      <c r="J291" s="84" t="b">
        <v>0</v>
      </c>
      <c r="K291" s="84" t="b">
        <v>0</v>
      </c>
      <c r="L291" s="84" t="b">
        <v>0</v>
      </c>
    </row>
    <row r="292" spans="1:12" ht="15">
      <c r="A292" s="84" t="s">
        <v>1876</v>
      </c>
      <c r="B292" s="84" t="s">
        <v>1309</v>
      </c>
      <c r="C292" s="84">
        <v>2</v>
      </c>
      <c r="D292" s="122">
        <v>0.0014544035180413621</v>
      </c>
      <c r="E292" s="122">
        <v>1.1399398949258253</v>
      </c>
      <c r="F292" s="84" t="s">
        <v>1927</v>
      </c>
      <c r="G292" s="84" t="b">
        <v>0</v>
      </c>
      <c r="H292" s="84" t="b">
        <v>0</v>
      </c>
      <c r="I292" s="84" t="b">
        <v>0</v>
      </c>
      <c r="J292" s="84" t="b">
        <v>0</v>
      </c>
      <c r="K292" s="84" t="b">
        <v>0</v>
      </c>
      <c r="L292" s="84" t="b">
        <v>0</v>
      </c>
    </row>
    <row r="293" spans="1:12" ht="15">
      <c r="A293" s="84" t="s">
        <v>1310</v>
      </c>
      <c r="B293" s="84" t="s">
        <v>1877</v>
      </c>
      <c r="C293" s="84">
        <v>2</v>
      </c>
      <c r="D293" s="122">
        <v>0.0014544035180413621</v>
      </c>
      <c r="E293" s="122">
        <v>1.184068633846244</v>
      </c>
      <c r="F293" s="84" t="s">
        <v>1927</v>
      </c>
      <c r="G293" s="84" t="b">
        <v>0</v>
      </c>
      <c r="H293" s="84" t="b">
        <v>0</v>
      </c>
      <c r="I293" s="84" t="b">
        <v>0</v>
      </c>
      <c r="J293" s="84" t="b">
        <v>0</v>
      </c>
      <c r="K293" s="84" t="b">
        <v>0</v>
      </c>
      <c r="L293" s="84" t="b">
        <v>0</v>
      </c>
    </row>
    <row r="294" spans="1:12" ht="15">
      <c r="A294" s="84" t="s">
        <v>1877</v>
      </c>
      <c r="B294" s="84" t="s">
        <v>1878</v>
      </c>
      <c r="C294" s="84">
        <v>2</v>
      </c>
      <c r="D294" s="122">
        <v>0.0014544035180413621</v>
      </c>
      <c r="E294" s="122">
        <v>3.1548802447187616</v>
      </c>
      <c r="F294" s="84" t="s">
        <v>1927</v>
      </c>
      <c r="G294" s="84" t="b">
        <v>0</v>
      </c>
      <c r="H294" s="84" t="b">
        <v>0</v>
      </c>
      <c r="I294" s="84" t="b">
        <v>0</v>
      </c>
      <c r="J294" s="84" t="b">
        <v>0</v>
      </c>
      <c r="K294" s="84" t="b">
        <v>0</v>
      </c>
      <c r="L294" s="84" t="b">
        <v>0</v>
      </c>
    </row>
    <row r="295" spans="1:12" ht="15">
      <c r="A295" s="84" t="s">
        <v>1878</v>
      </c>
      <c r="B295" s="84" t="s">
        <v>1879</v>
      </c>
      <c r="C295" s="84">
        <v>2</v>
      </c>
      <c r="D295" s="122">
        <v>0.0014544035180413621</v>
      </c>
      <c r="E295" s="122">
        <v>3.1548802447187616</v>
      </c>
      <c r="F295" s="84" t="s">
        <v>1927</v>
      </c>
      <c r="G295" s="84" t="b">
        <v>0</v>
      </c>
      <c r="H295" s="84" t="b">
        <v>0</v>
      </c>
      <c r="I295" s="84" t="b">
        <v>0</v>
      </c>
      <c r="J295" s="84" t="b">
        <v>0</v>
      </c>
      <c r="K295" s="84" t="b">
        <v>0</v>
      </c>
      <c r="L295" s="84" t="b">
        <v>0</v>
      </c>
    </row>
    <row r="296" spans="1:12" ht="15">
      <c r="A296" s="84" t="s">
        <v>1594</v>
      </c>
      <c r="B296" s="84" t="s">
        <v>1309</v>
      </c>
      <c r="C296" s="84">
        <v>2</v>
      </c>
      <c r="D296" s="122">
        <v>0.0014544035180413621</v>
      </c>
      <c r="E296" s="122">
        <v>0.5958718505755496</v>
      </c>
      <c r="F296" s="84" t="s">
        <v>1927</v>
      </c>
      <c r="G296" s="84" t="b">
        <v>0</v>
      </c>
      <c r="H296" s="84" t="b">
        <v>0</v>
      </c>
      <c r="I296" s="84" t="b">
        <v>0</v>
      </c>
      <c r="J296" s="84" t="b">
        <v>0</v>
      </c>
      <c r="K296" s="84" t="b">
        <v>0</v>
      </c>
      <c r="L296" s="84" t="b">
        <v>0</v>
      </c>
    </row>
    <row r="297" spans="1:12" ht="15">
      <c r="A297" s="84" t="s">
        <v>1310</v>
      </c>
      <c r="B297" s="84" t="s">
        <v>1287</v>
      </c>
      <c r="C297" s="84">
        <v>2</v>
      </c>
      <c r="D297" s="122">
        <v>0.0014544035180413621</v>
      </c>
      <c r="E297" s="122">
        <v>1.0079773747905627</v>
      </c>
      <c r="F297" s="84" t="s">
        <v>1927</v>
      </c>
      <c r="G297" s="84" t="b">
        <v>0</v>
      </c>
      <c r="H297" s="84" t="b">
        <v>0</v>
      </c>
      <c r="I297" s="84" t="b">
        <v>0</v>
      </c>
      <c r="J297" s="84" t="b">
        <v>0</v>
      </c>
      <c r="K297" s="84" t="b">
        <v>0</v>
      </c>
      <c r="L297" s="84" t="b">
        <v>0</v>
      </c>
    </row>
    <row r="298" spans="1:12" ht="15">
      <c r="A298" s="84" t="s">
        <v>1672</v>
      </c>
      <c r="B298" s="84" t="s">
        <v>1311</v>
      </c>
      <c r="C298" s="84">
        <v>2</v>
      </c>
      <c r="D298" s="122">
        <v>0.0014544035180413621</v>
      </c>
      <c r="E298" s="122">
        <v>1.1548802447187618</v>
      </c>
      <c r="F298" s="84" t="s">
        <v>1927</v>
      </c>
      <c r="G298" s="84" t="b">
        <v>0</v>
      </c>
      <c r="H298" s="84" t="b">
        <v>0</v>
      </c>
      <c r="I298" s="84" t="b">
        <v>0</v>
      </c>
      <c r="J298" s="84" t="b">
        <v>0</v>
      </c>
      <c r="K298" s="84" t="b">
        <v>0</v>
      </c>
      <c r="L298" s="84" t="b">
        <v>0</v>
      </c>
    </row>
    <row r="299" spans="1:12" ht="15">
      <c r="A299" s="84" t="s">
        <v>1311</v>
      </c>
      <c r="B299" s="84" t="s">
        <v>1881</v>
      </c>
      <c r="C299" s="84">
        <v>2</v>
      </c>
      <c r="D299" s="122">
        <v>0.0014544035180413621</v>
      </c>
      <c r="E299" s="122">
        <v>1.4515888666001004</v>
      </c>
      <c r="F299" s="84" t="s">
        <v>1927</v>
      </c>
      <c r="G299" s="84" t="b">
        <v>0</v>
      </c>
      <c r="H299" s="84" t="b">
        <v>0</v>
      </c>
      <c r="I299" s="84" t="b">
        <v>0</v>
      </c>
      <c r="J299" s="84" t="b">
        <v>0</v>
      </c>
      <c r="K299" s="84" t="b">
        <v>0</v>
      </c>
      <c r="L299" s="84" t="b">
        <v>0</v>
      </c>
    </row>
    <row r="300" spans="1:12" ht="15">
      <c r="A300" s="84" t="s">
        <v>1883</v>
      </c>
      <c r="B300" s="84" t="s">
        <v>1884</v>
      </c>
      <c r="C300" s="84">
        <v>2</v>
      </c>
      <c r="D300" s="122">
        <v>0.0014544035180413621</v>
      </c>
      <c r="E300" s="122">
        <v>3.1548802447187616</v>
      </c>
      <c r="F300" s="84" t="s">
        <v>1927</v>
      </c>
      <c r="G300" s="84" t="b">
        <v>0</v>
      </c>
      <c r="H300" s="84" t="b">
        <v>0</v>
      </c>
      <c r="I300" s="84" t="b">
        <v>0</v>
      </c>
      <c r="J300" s="84" t="b">
        <v>0</v>
      </c>
      <c r="K300" s="84" t="b">
        <v>0</v>
      </c>
      <c r="L300" s="84" t="b">
        <v>0</v>
      </c>
    </row>
    <row r="301" spans="1:12" ht="15">
      <c r="A301" s="84" t="s">
        <v>1886</v>
      </c>
      <c r="B301" s="84" t="s">
        <v>1689</v>
      </c>
      <c r="C301" s="84">
        <v>2</v>
      </c>
      <c r="D301" s="122">
        <v>0.0014544035180413621</v>
      </c>
      <c r="E301" s="122">
        <v>2.9787889856630807</v>
      </c>
      <c r="F301" s="84" t="s">
        <v>1927</v>
      </c>
      <c r="G301" s="84" t="b">
        <v>0</v>
      </c>
      <c r="H301" s="84" t="b">
        <v>0</v>
      </c>
      <c r="I301" s="84" t="b">
        <v>0</v>
      </c>
      <c r="J301" s="84" t="b">
        <v>0</v>
      </c>
      <c r="K301" s="84" t="b">
        <v>0</v>
      </c>
      <c r="L301" s="84" t="b">
        <v>0</v>
      </c>
    </row>
    <row r="302" spans="1:12" ht="15">
      <c r="A302" s="84" t="s">
        <v>1891</v>
      </c>
      <c r="B302" s="84" t="s">
        <v>1564</v>
      </c>
      <c r="C302" s="84">
        <v>2</v>
      </c>
      <c r="D302" s="122">
        <v>0.0014544035180413621</v>
      </c>
      <c r="E302" s="122">
        <v>2.455910240382743</v>
      </c>
      <c r="F302" s="84" t="s">
        <v>1927</v>
      </c>
      <c r="G302" s="84" t="b">
        <v>0</v>
      </c>
      <c r="H302" s="84" t="b">
        <v>0</v>
      </c>
      <c r="I302" s="84" t="b">
        <v>0</v>
      </c>
      <c r="J302" s="84" t="b">
        <v>0</v>
      </c>
      <c r="K302" s="84" t="b">
        <v>0</v>
      </c>
      <c r="L302" s="84" t="b">
        <v>0</v>
      </c>
    </row>
    <row r="303" spans="1:12" ht="15">
      <c r="A303" s="84" t="s">
        <v>560</v>
      </c>
      <c r="B303" s="84" t="s">
        <v>1312</v>
      </c>
      <c r="C303" s="84">
        <v>2</v>
      </c>
      <c r="D303" s="122">
        <v>0.0012545164027266335</v>
      </c>
      <c r="E303" s="122">
        <v>1.4473100686208253</v>
      </c>
      <c r="F303" s="84" t="s">
        <v>1927</v>
      </c>
      <c r="G303" s="84" t="b">
        <v>0</v>
      </c>
      <c r="H303" s="84" t="b">
        <v>0</v>
      </c>
      <c r="I303" s="84" t="b">
        <v>0</v>
      </c>
      <c r="J303" s="84" t="b">
        <v>0</v>
      </c>
      <c r="K303" s="84" t="b">
        <v>0</v>
      </c>
      <c r="L303" s="84" t="b">
        <v>0</v>
      </c>
    </row>
    <row r="304" spans="1:12" ht="15">
      <c r="A304" s="84" t="s">
        <v>1310</v>
      </c>
      <c r="B304" s="84" t="s">
        <v>1340</v>
      </c>
      <c r="C304" s="84">
        <v>2</v>
      </c>
      <c r="D304" s="122">
        <v>0.0012545164027266335</v>
      </c>
      <c r="E304" s="122">
        <v>0.6400005894959684</v>
      </c>
      <c r="F304" s="84" t="s">
        <v>1927</v>
      </c>
      <c r="G304" s="84" t="b">
        <v>0</v>
      </c>
      <c r="H304" s="84" t="b">
        <v>0</v>
      </c>
      <c r="I304" s="84" t="b">
        <v>0</v>
      </c>
      <c r="J304" s="84" t="b">
        <v>0</v>
      </c>
      <c r="K304" s="84" t="b">
        <v>0</v>
      </c>
      <c r="L304" s="84" t="b">
        <v>0</v>
      </c>
    </row>
    <row r="305" spans="1:12" ht="15">
      <c r="A305" s="84" t="s">
        <v>1673</v>
      </c>
      <c r="B305" s="84" t="s">
        <v>1312</v>
      </c>
      <c r="C305" s="84">
        <v>2</v>
      </c>
      <c r="D305" s="122">
        <v>0.0012545164027266335</v>
      </c>
      <c r="E305" s="122">
        <v>1.4473100686208253</v>
      </c>
      <c r="F305" s="84" t="s">
        <v>1927</v>
      </c>
      <c r="G305" s="84" t="b">
        <v>0</v>
      </c>
      <c r="H305" s="84" t="b">
        <v>0</v>
      </c>
      <c r="I305" s="84" t="b">
        <v>0</v>
      </c>
      <c r="J305" s="84" t="b">
        <v>0</v>
      </c>
      <c r="K305" s="84" t="b">
        <v>0</v>
      </c>
      <c r="L305" s="84" t="b">
        <v>0</v>
      </c>
    </row>
    <row r="306" spans="1:12" ht="15">
      <c r="A306" s="84" t="s">
        <v>1893</v>
      </c>
      <c r="B306" s="84" t="s">
        <v>1894</v>
      </c>
      <c r="C306" s="84">
        <v>2</v>
      </c>
      <c r="D306" s="122">
        <v>0.0012545164027266335</v>
      </c>
      <c r="E306" s="122">
        <v>3.1548802447187616</v>
      </c>
      <c r="F306" s="84" t="s">
        <v>1927</v>
      </c>
      <c r="G306" s="84" t="b">
        <v>0</v>
      </c>
      <c r="H306" s="84" t="b">
        <v>0</v>
      </c>
      <c r="I306" s="84" t="b">
        <v>0</v>
      </c>
      <c r="J306" s="84" t="b">
        <v>0</v>
      </c>
      <c r="K306" s="84" t="b">
        <v>0</v>
      </c>
      <c r="L306" s="84" t="b">
        <v>0</v>
      </c>
    </row>
    <row r="307" spans="1:12" ht="15">
      <c r="A307" s="84" t="s">
        <v>1894</v>
      </c>
      <c r="B307" s="84" t="s">
        <v>1311</v>
      </c>
      <c r="C307" s="84">
        <v>2</v>
      </c>
      <c r="D307" s="122">
        <v>0.0012545164027266335</v>
      </c>
      <c r="E307" s="122">
        <v>1.455910240382743</v>
      </c>
      <c r="F307" s="84" t="s">
        <v>1927</v>
      </c>
      <c r="G307" s="84" t="b">
        <v>0</v>
      </c>
      <c r="H307" s="84" t="b">
        <v>0</v>
      </c>
      <c r="I307" s="84" t="b">
        <v>0</v>
      </c>
      <c r="J307" s="84" t="b">
        <v>0</v>
      </c>
      <c r="K307" s="84" t="b">
        <v>0</v>
      </c>
      <c r="L307" s="84" t="b">
        <v>0</v>
      </c>
    </row>
    <row r="308" spans="1:12" ht="15">
      <c r="A308" s="84" t="s">
        <v>1311</v>
      </c>
      <c r="B308" s="84" t="s">
        <v>1895</v>
      </c>
      <c r="C308" s="84">
        <v>2</v>
      </c>
      <c r="D308" s="122">
        <v>0.0012545164027266335</v>
      </c>
      <c r="E308" s="122">
        <v>1.4515888666001004</v>
      </c>
      <c r="F308" s="84" t="s">
        <v>1927</v>
      </c>
      <c r="G308" s="84" t="b">
        <v>0</v>
      </c>
      <c r="H308" s="84" t="b">
        <v>0</v>
      </c>
      <c r="I308" s="84" t="b">
        <v>0</v>
      </c>
      <c r="J308" s="84" t="b">
        <v>0</v>
      </c>
      <c r="K308" s="84" t="b">
        <v>0</v>
      </c>
      <c r="L308" s="84" t="b">
        <v>0</v>
      </c>
    </row>
    <row r="309" spans="1:12" ht="15">
      <c r="A309" s="84" t="s">
        <v>1316</v>
      </c>
      <c r="B309" s="84" t="s">
        <v>1716</v>
      </c>
      <c r="C309" s="84">
        <v>2</v>
      </c>
      <c r="D309" s="122">
        <v>0.0014544035180413621</v>
      </c>
      <c r="E309" s="122">
        <v>1.7746690030071557</v>
      </c>
      <c r="F309" s="84" t="s">
        <v>1927</v>
      </c>
      <c r="G309" s="84" t="b">
        <v>0</v>
      </c>
      <c r="H309" s="84" t="b">
        <v>0</v>
      </c>
      <c r="I309" s="84" t="b">
        <v>0</v>
      </c>
      <c r="J309" s="84" t="b">
        <v>0</v>
      </c>
      <c r="K309" s="84" t="b">
        <v>0</v>
      </c>
      <c r="L309" s="84" t="b">
        <v>0</v>
      </c>
    </row>
    <row r="310" spans="1:12" ht="15">
      <c r="A310" s="84" t="s">
        <v>1716</v>
      </c>
      <c r="B310" s="84" t="s">
        <v>1896</v>
      </c>
      <c r="C310" s="84">
        <v>2</v>
      </c>
      <c r="D310" s="122">
        <v>0.0014544035180413621</v>
      </c>
      <c r="E310" s="122">
        <v>2.9787889856630807</v>
      </c>
      <c r="F310" s="84" t="s">
        <v>1927</v>
      </c>
      <c r="G310" s="84" t="b">
        <v>0</v>
      </c>
      <c r="H310" s="84" t="b">
        <v>0</v>
      </c>
      <c r="I310" s="84" t="b">
        <v>0</v>
      </c>
      <c r="J310" s="84" t="b">
        <v>0</v>
      </c>
      <c r="K310" s="84" t="b">
        <v>0</v>
      </c>
      <c r="L310" s="84" t="b">
        <v>0</v>
      </c>
    </row>
    <row r="311" spans="1:12" ht="15">
      <c r="A311" s="84" t="s">
        <v>1896</v>
      </c>
      <c r="B311" s="84" t="s">
        <v>1564</v>
      </c>
      <c r="C311" s="84">
        <v>2</v>
      </c>
      <c r="D311" s="122">
        <v>0.0014544035180413621</v>
      </c>
      <c r="E311" s="122">
        <v>2.455910240382743</v>
      </c>
      <c r="F311" s="84" t="s">
        <v>1927</v>
      </c>
      <c r="G311" s="84" t="b">
        <v>0</v>
      </c>
      <c r="H311" s="84" t="b">
        <v>0</v>
      </c>
      <c r="I311" s="84" t="b">
        <v>0</v>
      </c>
      <c r="J311" s="84" t="b">
        <v>0</v>
      </c>
      <c r="K311" s="84" t="b">
        <v>0</v>
      </c>
      <c r="L311" s="84" t="b">
        <v>0</v>
      </c>
    </row>
    <row r="312" spans="1:12" ht="15">
      <c r="A312" s="84" t="s">
        <v>1564</v>
      </c>
      <c r="B312" s="84" t="s">
        <v>1897</v>
      </c>
      <c r="C312" s="84">
        <v>2</v>
      </c>
      <c r="D312" s="122">
        <v>0.0014544035180413621</v>
      </c>
      <c r="E312" s="122">
        <v>2.501667730943418</v>
      </c>
      <c r="F312" s="84" t="s">
        <v>1927</v>
      </c>
      <c r="G312" s="84" t="b">
        <v>0</v>
      </c>
      <c r="H312" s="84" t="b">
        <v>0</v>
      </c>
      <c r="I312" s="84" t="b">
        <v>0</v>
      </c>
      <c r="J312" s="84" t="b">
        <v>0</v>
      </c>
      <c r="K312" s="84" t="b">
        <v>0</v>
      </c>
      <c r="L312" s="84" t="b">
        <v>0</v>
      </c>
    </row>
    <row r="313" spans="1:12" ht="15">
      <c r="A313" s="84" t="s">
        <v>1897</v>
      </c>
      <c r="B313" s="84" t="s">
        <v>1309</v>
      </c>
      <c r="C313" s="84">
        <v>2</v>
      </c>
      <c r="D313" s="122">
        <v>0.0014544035180413621</v>
      </c>
      <c r="E313" s="122">
        <v>1.1399398949258253</v>
      </c>
      <c r="F313" s="84" t="s">
        <v>1927</v>
      </c>
      <c r="G313" s="84" t="b">
        <v>0</v>
      </c>
      <c r="H313" s="84" t="b">
        <v>0</v>
      </c>
      <c r="I313" s="84" t="b">
        <v>0</v>
      </c>
      <c r="J313" s="84" t="b">
        <v>0</v>
      </c>
      <c r="K313" s="84" t="b">
        <v>0</v>
      </c>
      <c r="L313" s="84" t="b">
        <v>0</v>
      </c>
    </row>
    <row r="314" spans="1:12" ht="15">
      <c r="A314" s="84" t="s">
        <v>1624</v>
      </c>
      <c r="B314" s="84" t="s">
        <v>1899</v>
      </c>
      <c r="C314" s="84">
        <v>2</v>
      </c>
      <c r="D314" s="122">
        <v>0.0014544035180413621</v>
      </c>
      <c r="E314" s="122">
        <v>2.756940236046724</v>
      </c>
      <c r="F314" s="84" t="s">
        <v>1927</v>
      </c>
      <c r="G314" s="84" t="b">
        <v>0</v>
      </c>
      <c r="H314" s="84" t="b">
        <v>0</v>
      </c>
      <c r="I314" s="84" t="b">
        <v>0</v>
      </c>
      <c r="J314" s="84" t="b">
        <v>0</v>
      </c>
      <c r="K314" s="84" t="b">
        <v>0</v>
      </c>
      <c r="L314" s="84" t="b">
        <v>0</v>
      </c>
    </row>
    <row r="315" spans="1:12" ht="15">
      <c r="A315" s="84" t="s">
        <v>1901</v>
      </c>
      <c r="B315" s="84" t="s">
        <v>1902</v>
      </c>
      <c r="C315" s="84">
        <v>2</v>
      </c>
      <c r="D315" s="122">
        <v>0.0014544035180413621</v>
      </c>
      <c r="E315" s="122">
        <v>3.1548802447187616</v>
      </c>
      <c r="F315" s="84" t="s">
        <v>1927</v>
      </c>
      <c r="G315" s="84" t="b">
        <v>0</v>
      </c>
      <c r="H315" s="84" t="b">
        <v>0</v>
      </c>
      <c r="I315" s="84" t="b">
        <v>0</v>
      </c>
      <c r="J315" s="84" t="b">
        <v>0</v>
      </c>
      <c r="K315" s="84" t="b">
        <v>0</v>
      </c>
      <c r="L315" s="84" t="b">
        <v>0</v>
      </c>
    </row>
    <row r="316" spans="1:12" ht="15">
      <c r="A316" s="84" t="s">
        <v>1673</v>
      </c>
      <c r="B316" s="84" t="s">
        <v>1674</v>
      </c>
      <c r="C316" s="84">
        <v>2</v>
      </c>
      <c r="D316" s="122">
        <v>0.0014544035180413621</v>
      </c>
      <c r="E316" s="122">
        <v>2.5528202533907995</v>
      </c>
      <c r="F316" s="84" t="s">
        <v>1927</v>
      </c>
      <c r="G316" s="84" t="b">
        <v>0</v>
      </c>
      <c r="H316" s="84" t="b">
        <v>0</v>
      </c>
      <c r="I316" s="84" t="b">
        <v>0</v>
      </c>
      <c r="J316" s="84" t="b">
        <v>0</v>
      </c>
      <c r="K316" s="84" t="b">
        <v>0</v>
      </c>
      <c r="L316" s="84" t="b">
        <v>0</v>
      </c>
    </row>
    <row r="317" spans="1:12" ht="15">
      <c r="A317" s="84" t="s">
        <v>1333</v>
      </c>
      <c r="B317" s="84" t="s">
        <v>1309</v>
      </c>
      <c r="C317" s="84">
        <v>2</v>
      </c>
      <c r="D317" s="122">
        <v>0.0012545164027266335</v>
      </c>
      <c r="E317" s="122">
        <v>0.838909899261844</v>
      </c>
      <c r="F317" s="84" t="s">
        <v>1927</v>
      </c>
      <c r="G317" s="84" t="b">
        <v>0</v>
      </c>
      <c r="H317" s="84" t="b">
        <v>0</v>
      </c>
      <c r="I317" s="84" t="b">
        <v>0</v>
      </c>
      <c r="J317" s="84" t="b">
        <v>0</v>
      </c>
      <c r="K317" s="84" t="b">
        <v>0</v>
      </c>
      <c r="L317" s="84" t="b">
        <v>0</v>
      </c>
    </row>
    <row r="318" spans="1:12" ht="15">
      <c r="A318" s="84" t="s">
        <v>1614</v>
      </c>
      <c r="B318" s="84" t="s">
        <v>1906</v>
      </c>
      <c r="C318" s="84">
        <v>2</v>
      </c>
      <c r="D318" s="122">
        <v>0.0012545164027266335</v>
      </c>
      <c r="E318" s="122">
        <v>2.6777589899990994</v>
      </c>
      <c r="F318" s="84" t="s">
        <v>1927</v>
      </c>
      <c r="G318" s="84" t="b">
        <v>0</v>
      </c>
      <c r="H318" s="84" t="b">
        <v>0</v>
      </c>
      <c r="I318" s="84" t="b">
        <v>0</v>
      </c>
      <c r="J318" s="84" t="b">
        <v>0</v>
      </c>
      <c r="K318" s="84" t="b">
        <v>0</v>
      </c>
      <c r="L318" s="84" t="b">
        <v>0</v>
      </c>
    </row>
    <row r="319" spans="1:12" ht="15">
      <c r="A319" s="84" t="s">
        <v>1906</v>
      </c>
      <c r="B319" s="84" t="s">
        <v>1907</v>
      </c>
      <c r="C319" s="84">
        <v>2</v>
      </c>
      <c r="D319" s="122">
        <v>0.0012545164027266335</v>
      </c>
      <c r="E319" s="122">
        <v>3.1548802447187616</v>
      </c>
      <c r="F319" s="84" t="s">
        <v>1927</v>
      </c>
      <c r="G319" s="84" t="b">
        <v>0</v>
      </c>
      <c r="H319" s="84" t="b">
        <v>0</v>
      </c>
      <c r="I319" s="84" t="b">
        <v>0</v>
      </c>
      <c r="J319" s="84" t="b">
        <v>0</v>
      </c>
      <c r="K319" s="84" t="b">
        <v>0</v>
      </c>
      <c r="L319" s="84" t="b">
        <v>0</v>
      </c>
    </row>
    <row r="320" spans="1:12" ht="15">
      <c r="A320" s="84" t="s">
        <v>1907</v>
      </c>
      <c r="B320" s="84" t="s">
        <v>1606</v>
      </c>
      <c r="C320" s="84">
        <v>2</v>
      </c>
      <c r="D320" s="122">
        <v>0.0012545164027266335</v>
      </c>
      <c r="E320" s="122">
        <v>2.756940236046724</v>
      </c>
      <c r="F320" s="84" t="s">
        <v>1927</v>
      </c>
      <c r="G320" s="84" t="b">
        <v>0</v>
      </c>
      <c r="H320" s="84" t="b">
        <v>0</v>
      </c>
      <c r="I320" s="84" t="b">
        <v>0</v>
      </c>
      <c r="J320" s="84" t="b">
        <v>0</v>
      </c>
      <c r="K320" s="84" t="b">
        <v>0</v>
      </c>
      <c r="L320" s="84" t="b">
        <v>0</v>
      </c>
    </row>
    <row r="321" spans="1:12" ht="15">
      <c r="A321" s="84" t="s">
        <v>1606</v>
      </c>
      <c r="B321" s="84" t="s">
        <v>1309</v>
      </c>
      <c r="C321" s="84">
        <v>2</v>
      </c>
      <c r="D321" s="122">
        <v>0.0012545164027266335</v>
      </c>
      <c r="E321" s="122">
        <v>0.6628186402061628</v>
      </c>
      <c r="F321" s="84" t="s">
        <v>1927</v>
      </c>
      <c r="G321" s="84" t="b">
        <v>0</v>
      </c>
      <c r="H321" s="84" t="b">
        <v>0</v>
      </c>
      <c r="I321" s="84" t="b">
        <v>0</v>
      </c>
      <c r="J321" s="84" t="b">
        <v>0</v>
      </c>
      <c r="K321" s="84" t="b">
        <v>0</v>
      </c>
      <c r="L321" s="84" t="b">
        <v>0</v>
      </c>
    </row>
    <row r="322" spans="1:12" ht="15">
      <c r="A322" s="84" t="s">
        <v>1310</v>
      </c>
      <c r="B322" s="84" t="s">
        <v>1636</v>
      </c>
      <c r="C322" s="84">
        <v>2</v>
      </c>
      <c r="D322" s="122">
        <v>0.0012545164027266335</v>
      </c>
      <c r="E322" s="122">
        <v>0.8830386381822628</v>
      </c>
      <c r="F322" s="84" t="s">
        <v>1927</v>
      </c>
      <c r="G322" s="84" t="b">
        <v>0</v>
      </c>
      <c r="H322" s="84" t="b">
        <v>0</v>
      </c>
      <c r="I322" s="84" t="b">
        <v>0</v>
      </c>
      <c r="J322" s="84" t="b">
        <v>0</v>
      </c>
      <c r="K322" s="84" t="b">
        <v>0</v>
      </c>
      <c r="L322" s="84" t="b">
        <v>0</v>
      </c>
    </row>
    <row r="323" spans="1:12" ht="15">
      <c r="A323" s="84" t="s">
        <v>1636</v>
      </c>
      <c r="B323" s="84" t="s">
        <v>1562</v>
      </c>
      <c r="C323" s="84">
        <v>2</v>
      </c>
      <c r="D323" s="122">
        <v>0.0012545164027266335</v>
      </c>
      <c r="E323" s="122">
        <v>1.9118421960324674</v>
      </c>
      <c r="F323" s="84" t="s">
        <v>1927</v>
      </c>
      <c r="G323" s="84" t="b">
        <v>0</v>
      </c>
      <c r="H323" s="84" t="b">
        <v>0</v>
      </c>
      <c r="I323" s="84" t="b">
        <v>0</v>
      </c>
      <c r="J323" s="84" t="b">
        <v>0</v>
      </c>
      <c r="K323" s="84" t="b">
        <v>0</v>
      </c>
      <c r="L323" s="84" t="b">
        <v>0</v>
      </c>
    </row>
    <row r="324" spans="1:12" ht="15">
      <c r="A324" s="84" t="s">
        <v>1562</v>
      </c>
      <c r="B324" s="84" t="s">
        <v>1908</v>
      </c>
      <c r="C324" s="84">
        <v>2</v>
      </c>
      <c r="D324" s="122">
        <v>0.0012545164027266335</v>
      </c>
      <c r="E324" s="122">
        <v>2.309782204704505</v>
      </c>
      <c r="F324" s="84" t="s">
        <v>1927</v>
      </c>
      <c r="G324" s="84" t="b">
        <v>0</v>
      </c>
      <c r="H324" s="84" t="b">
        <v>0</v>
      </c>
      <c r="I324" s="84" t="b">
        <v>0</v>
      </c>
      <c r="J324" s="84" t="b">
        <v>0</v>
      </c>
      <c r="K324" s="84" t="b">
        <v>0</v>
      </c>
      <c r="L324" s="84" t="b">
        <v>0</v>
      </c>
    </row>
    <row r="325" spans="1:12" ht="15">
      <c r="A325" s="84" t="s">
        <v>1909</v>
      </c>
      <c r="B325" s="84" t="s">
        <v>1311</v>
      </c>
      <c r="C325" s="84">
        <v>2</v>
      </c>
      <c r="D325" s="122">
        <v>0.0012545164027266335</v>
      </c>
      <c r="E325" s="122">
        <v>1.455910240382743</v>
      </c>
      <c r="F325" s="84" t="s">
        <v>1927</v>
      </c>
      <c r="G325" s="84" t="b">
        <v>0</v>
      </c>
      <c r="H325" s="84" t="b">
        <v>0</v>
      </c>
      <c r="I325" s="84" t="b">
        <v>0</v>
      </c>
      <c r="J325" s="84" t="b">
        <v>0</v>
      </c>
      <c r="K325" s="84" t="b">
        <v>0</v>
      </c>
      <c r="L325" s="84" t="b">
        <v>0</v>
      </c>
    </row>
    <row r="326" spans="1:12" ht="15">
      <c r="A326" s="84" t="s">
        <v>1311</v>
      </c>
      <c r="B326" s="84" t="s">
        <v>1588</v>
      </c>
      <c r="C326" s="84">
        <v>2</v>
      </c>
      <c r="D326" s="122">
        <v>0.0012545164027266335</v>
      </c>
      <c r="E326" s="122">
        <v>0.9075208222498249</v>
      </c>
      <c r="F326" s="84" t="s">
        <v>1927</v>
      </c>
      <c r="G326" s="84" t="b">
        <v>0</v>
      </c>
      <c r="H326" s="84" t="b">
        <v>0</v>
      </c>
      <c r="I326" s="84" t="b">
        <v>0</v>
      </c>
      <c r="J326" s="84" t="b">
        <v>0</v>
      </c>
      <c r="K326" s="84" t="b">
        <v>0</v>
      </c>
      <c r="L326" s="84" t="b">
        <v>0</v>
      </c>
    </row>
    <row r="327" spans="1:12" ht="15">
      <c r="A327" s="84" t="s">
        <v>1588</v>
      </c>
      <c r="B327" s="84" t="s">
        <v>1910</v>
      </c>
      <c r="C327" s="84">
        <v>2</v>
      </c>
      <c r="D327" s="122">
        <v>0.0012545164027266335</v>
      </c>
      <c r="E327" s="122">
        <v>2.6108122003684864</v>
      </c>
      <c r="F327" s="84" t="s">
        <v>1927</v>
      </c>
      <c r="G327" s="84" t="b">
        <v>0</v>
      </c>
      <c r="H327" s="84" t="b">
        <v>0</v>
      </c>
      <c r="I327" s="84" t="b">
        <v>0</v>
      </c>
      <c r="J327" s="84" t="b">
        <v>0</v>
      </c>
      <c r="K327" s="84" t="b">
        <v>0</v>
      </c>
      <c r="L327" s="84" t="b">
        <v>0</v>
      </c>
    </row>
    <row r="328" spans="1:12" ht="15">
      <c r="A328" s="84" t="s">
        <v>1910</v>
      </c>
      <c r="B328" s="84" t="s">
        <v>1729</v>
      </c>
      <c r="C328" s="84">
        <v>2</v>
      </c>
      <c r="D328" s="122">
        <v>0.0012545164027266335</v>
      </c>
      <c r="E328" s="122">
        <v>2.9787889856630807</v>
      </c>
      <c r="F328" s="84" t="s">
        <v>1927</v>
      </c>
      <c r="G328" s="84" t="b">
        <v>0</v>
      </c>
      <c r="H328" s="84" t="b">
        <v>0</v>
      </c>
      <c r="I328" s="84" t="b">
        <v>0</v>
      </c>
      <c r="J328" s="84" t="b">
        <v>0</v>
      </c>
      <c r="K328" s="84" t="b">
        <v>0</v>
      </c>
      <c r="L328" s="84" t="b">
        <v>0</v>
      </c>
    </row>
    <row r="329" spans="1:12" ht="15">
      <c r="A329" s="84" t="s">
        <v>1729</v>
      </c>
      <c r="B329" s="84" t="s">
        <v>1309</v>
      </c>
      <c r="C329" s="84">
        <v>2</v>
      </c>
      <c r="D329" s="122">
        <v>0.0012545164027266335</v>
      </c>
      <c r="E329" s="122">
        <v>0.9638486358701439</v>
      </c>
      <c r="F329" s="84" t="s">
        <v>1927</v>
      </c>
      <c r="G329" s="84" t="b">
        <v>0</v>
      </c>
      <c r="H329" s="84" t="b">
        <v>0</v>
      </c>
      <c r="I329" s="84" t="b">
        <v>0</v>
      </c>
      <c r="J329" s="84" t="b">
        <v>0</v>
      </c>
      <c r="K329" s="84" t="b">
        <v>0</v>
      </c>
      <c r="L329" s="84" t="b">
        <v>0</v>
      </c>
    </row>
    <row r="330" spans="1:12" ht="15">
      <c r="A330" s="84" t="s">
        <v>1333</v>
      </c>
      <c r="B330" s="84" t="s">
        <v>1657</v>
      </c>
      <c r="C330" s="84">
        <v>2</v>
      </c>
      <c r="D330" s="122">
        <v>0.0012545164027266335</v>
      </c>
      <c r="E330" s="122">
        <v>2.5528202533907995</v>
      </c>
      <c r="F330" s="84" t="s">
        <v>1927</v>
      </c>
      <c r="G330" s="84" t="b">
        <v>0</v>
      </c>
      <c r="H330" s="84" t="b">
        <v>0</v>
      </c>
      <c r="I330" s="84" t="b">
        <v>0</v>
      </c>
      <c r="J330" s="84" t="b">
        <v>0</v>
      </c>
      <c r="K330" s="84" t="b">
        <v>0</v>
      </c>
      <c r="L330" s="84" t="b">
        <v>0</v>
      </c>
    </row>
    <row r="331" spans="1:12" ht="15">
      <c r="A331" s="84" t="s">
        <v>1657</v>
      </c>
      <c r="B331" s="84" t="s">
        <v>1559</v>
      </c>
      <c r="C331" s="84">
        <v>2</v>
      </c>
      <c r="D331" s="122">
        <v>0.0012545164027266335</v>
      </c>
      <c r="E331" s="122">
        <v>1.9787889856630805</v>
      </c>
      <c r="F331" s="84" t="s">
        <v>1927</v>
      </c>
      <c r="G331" s="84" t="b">
        <v>0</v>
      </c>
      <c r="H331" s="84" t="b">
        <v>0</v>
      </c>
      <c r="I331" s="84" t="b">
        <v>0</v>
      </c>
      <c r="J331" s="84" t="b">
        <v>0</v>
      </c>
      <c r="K331" s="84" t="b">
        <v>0</v>
      </c>
      <c r="L331" s="84" t="b">
        <v>0</v>
      </c>
    </row>
    <row r="332" spans="1:12" ht="15">
      <c r="A332" s="84" t="s">
        <v>1559</v>
      </c>
      <c r="B332" s="84" t="s">
        <v>1592</v>
      </c>
      <c r="C332" s="84">
        <v>2</v>
      </c>
      <c r="D332" s="122">
        <v>0.0012545164027266335</v>
      </c>
      <c r="E332" s="122">
        <v>1.7657141603542295</v>
      </c>
      <c r="F332" s="84" t="s">
        <v>1927</v>
      </c>
      <c r="G332" s="84" t="b">
        <v>0</v>
      </c>
      <c r="H332" s="84" t="b">
        <v>0</v>
      </c>
      <c r="I332" s="84" t="b">
        <v>0</v>
      </c>
      <c r="J332" s="84" t="b">
        <v>0</v>
      </c>
      <c r="K332" s="84" t="b">
        <v>0</v>
      </c>
      <c r="L332" s="84" t="b">
        <v>0</v>
      </c>
    </row>
    <row r="333" spans="1:12" ht="15">
      <c r="A333" s="84" t="s">
        <v>1677</v>
      </c>
      <c r="B333" s="84" t="s">
        <v>1678</v>
      </c>
      <c r="C333" s="84">
        <v>2</v>
      </c>
      <c r="D333" s="122">
        <v>0.0014544035180413621</v>
      </c>
      <c r="E333" s="122">
        <v>2.853850249054781</v>
      </c>
      <c r="F333" s="84" t="s">
        <v>1927</v>
      </c>
      <c r="G333" s="84" t="b">
        <v>0</v>
      </c>
      <c r="H333" s="84" t="b">
        <v>0</v>
      </c>
      <c r="I333" s="84" t="b">
        <v>0</v>
      </c>
      <c r="J333" s="84" t="b">
        <v>0</v>
      </c>
      <c r="K333" s="84" t="b">
        <v>0</v>
      </c>
      <c r="L333" s="84" t="b">
        <v>0</v>
      </c>
    </row>
    <row r="334" spans="1:12" ht="15">
      <c r="A334" s="84" t="s">
        <v>1678</v>
      </c>
      <c r="B334" s="84" t="s">
        <v>1312</v>
      </c>
      <c r="C334" s="84">
        <v>2</v>
      </c>
      <c r="D334" s="122">
        <v>0.0014544035180413621</v>
      </c>
      <c r="E334" s="122">
        <v>1.4473100686208253</v>
      </c>
      <c r="F334" s="84" t="s">
        <v>1927</v>
      </c>
      <c r="G334" s="84" t="b">
        <v>0</v>
      </c>
      <c r="H334" s="84" t="b">
        <v>0</v>
      </c>
      <c r="I334" s="84" t="b">
        <v>0</v>
      </c>
      <c r="J334" s="84" t="b">
        <v>0</v>
      </c>
      <c r="K334" s="84" t="b">
        <v>0</v>
      </c>
      <c r="L334" s="84" t="b">
        <v>0</v>
      </c>
    </row>
    <row r="335" spans="1:12" ht="15">
      <c r="A335" s="84" t="s">
        <v>1315</v>
      </c>
      <c r="B335" s="84" t="s">
        <v>1678</v>
      </c>
      <c r="C335" s="84">
        <v>2</v>
      </c>
      <c r="D335" s="122">
        <v>0.0014544035180413621</v>
      </c>
      <c r="E335" s="122">
        <v>1.5114275682325744</v>
      </c>
      <c r="F335" s="84" t="s">
        <v>1927</v>
      </c>
      <c r="G335" s="84" t="b">
        <v>0</v>
      </c>
      <c r="H335" s="84" t="b">
        <v>0</v>
      </c>
      <c r="I335" s="84" t="b">
        <v>0</v>
      </c>
      <c r="J335" s="84" t="b">
        <v>0</v>
      </c>
      <c r="K335" s="84" t="b">
        <v>0</v>
      </c>
      <c r="L335" s="84" t="b">
        <v>0</v>
      </c>
    </row>
    <row r="336" spans="1:12" ht="15">
      <c r="A336" s="84" t="s">
        <v>1331</v>
      </c>
      <c r="B336" s="84" t="s">
        <v>1558</v>
      </c>
      <c r="C336" s="84">
        <v>2</v>
      </c>
      <c r="D336" s="122">
        <v>0.0012545164027266335</v>
      </c>
      <c r="E336" s="122">
        <v>1.279818981327062</v>
      </c>
      <c r="F336" s="84" t="s">
        <v>1927</v>
      </c>
      <c r="G336" s="84" t="b">
        <v>0</v>
      </c>
      <c r="H336" s="84" t="b">
        <v>0</v>
      </c>
      <c r="I336" s="84" t="b">
        <v>0</v>
      </c>
      <c r="J336" s="84" t="b">
        <v>0</v>
      </c>
      <c r="K336" s="84" t="b">
        <v>0</v>
      </c>
      <c r="L336" s="84" t="b">
        <v>0</v>
      </c>
    </row>
    <row r="337" spans="1:12" ht="15">
      <c r="A337" s="84" t="s">
        <v>1558</v>
      </c>
      <c r="B337" s="84" t="s">
        <v>1911</v>
      </c>
      <c r="C337" s="84">
        <v>2</v>
      </c>
      <c r="D337" s="122">
        <v>0.0012545164027266335</v>
      </c>
      <c r="E337" s="122">
        <v>2.279818981327062</v>
      </c>
      <c r="F337" s="84" t="s">
        <v>1927</v>
      </c>
      <c r="G337" s="84" t="b">
        <v>0</v>
      </c>
      <c r="H337" s="84" t="b">
        <v>0</v>
      </c>
      <c r="I337" s="84" t="b">
        <v>0</v>
      </c>
      <c r="J337" s="84" t="b">
        <v>0</v>
      </c>
      <c r="K337" s="84" t="b">
        <v>0</v>
      </c>
      <c r="L337" s="84" t="b">
        <v>0</v>
      </c>
    </row>
    <row r="338" spans="1:12" ht="15">
      <c r="A338" s="84" t="s">
        <v>1911</v>
      </c>
      <c r="B338" s="84" t="s">
        <v>1311</v>
      </c>
      <c r="C338" s="84">
        <v>2</v>
      </c>
      <c r="D338" s="122">
        <v>0.0012545164027266335</v>
      </c>
      <c r="E338" s="122">
        <v>1.455910240382743</v>
      </c>
      <c r="F338" s="84" t="s">
        <v>1927</v>
      </c>
      <c r="G338" s="84" t="b">
        <v>0</v>
      </c>
      <c r="H338" s="84" t="b">
        <v>0</v>
      </c>
      <c r="I338" s="84" t="b">
        <v>0</v>
      </c>
      <c r="J338" s="84" t="b">
        <v>0</v>
      </c>
      <c r="K338" s="84" t="b">
        <v>0</v>
      </c>
      <c r="L338" s="84" t="b">
        <v>0</v>
      </c>
    </row>
    <row r="339" spans="1:12" ht="15">
      <c r="A339" s="84" t="s">
        <v>1311</v>
      </c>
      <c r="B339" s="84" t="s">
        <v>1912</v>
      </c>
      <c r="C339" s="84">
        <v>2</v>
      </c>
      <c r="D339" s="122">
        <v>0.0012545164027266335</v>
      </c>
      <c r="E339" s="122">
        <v>1.4515888666001004</v>
      </c>
      <c r="F339" s="84" t="s">
        <v>1927</v>
      </c>
      <c r="G339" s="84" t="b">
        <v>0</v>
      </c>
      <c r="H339" s="84" t="b">
        <v>0</v>
      </c>
      <c r="I339" s="84" t="b">
        <v>0</v>
      </c>
      <c r="J339" s="84" t="b">
        <v>0</v>
      </c>
      <c r="K339" s="84" t="b">
        <v>0</v>
      </c>
      <c r="L339" s="84" t="b">
        <v>0</v>
      </c>
    </row>
    <row r="340" spans="1:12" ht="15">
      <c r="A340" s="84" t="s">
        <v>1912</v>
      </c>
      <c r="B340" s="84" t="s">
        <v>1309</v>
      </c>
      <c r="C340" s="84">
        <v>2</v>
      </c>
      <c r="D340" s="122">
        <v>0.0012545164027266335</v>
      </c>
      <c r="E340" s="122">
        <v>1.1399398949258253</v>
      </c>
      <c r="F340" s="84" t="s">
        <v>1927</v>
      </c>
      <c r="G340" s="84" t="b">
        <v>0</v>
      </c>
      <c r="H340" s="84" t="b">
        <v>0</v>
      </c>
      <c r="I340" s="84" t="b">
        <v>0</v>
      </c>
      <c r="J340" s="84" t="b">
        <v>0</v>
      </c>
      <c r="K340" s="84" t="b">
        <v>0</v>
      </c>
      <c r="L340" s="84" t="b">
        <v>0</v>
      </c>
    </row>
    <row r="341" spans="1:12" ht="15">
      <c r="A341" s="84" t="s">
        <v>1640</v>
      </c>
      <c r="B341" s="84" t="s">
        <v>1720</v>
      </c>
      <c r="C341" s="84">
        <v>2</v>
      </c>
      <c r="D341" s="122">
        <v>0.0014544035180413621</v>
      </c>
      <c r="E341" s="122">
        <v>2.5808489769910428</v>
      </c>
      <c r="F341" s="84" t="s">
        <v>1927</v>
      </c>
      <c r="G341" s="84" t="b">
        <v>0</v>
      </c>
      <c r="H341" s="84" t="b">
        <v>0</v>
      </c>
      <c r="I341" s="84" t="b">
        <v>0</v>
      </c>
      <c r="J341" s="84" t="b">
        <v>0</v>
      </c>
      <c r="K341" s="84" t="b">
        <v>0</v>
      </c>
      <c r="L341" s="84" t="b">
        <v>0</v>
      </c>
    </row>
    <row r="342" spans="1:12" ht="15">
      <c r="A342" s="84" t="s">
        <v>216</v>
      </c>
      <c r="B342" s="84" t="s">
        <v>1733</v>
      </c>
      <c r="C342" s="84">
        <v>2</v>
      </c>
      <c r="D342" s="122">
        <v>0.0012545164027266335</v>
      </c>
      <c r="E342" s="122">
        <v>2.5528202533907995</v>
      </c>
      <c r="F342" s="84" t="s">
        <v>1927</v>
      </c>
      <c r="G342" s="84" t="b">
        <v>0</v>
      </c>
      <c r="H342" s="84" t="b">
        <v>0</v>
      </c>
      <c r="I342" s="84" t="b">
        <v>0</v>
      </c>
      <c r="J342" s="84" t="b">
        <v>0</v>
      </c>
      <c r="K342" s="84" t="b">
        <v>0</v>
      </c>
      <c r="L342" s="84" t="b">
        <v>0</v>
      </c>
    </row>
    <row r="343" spans="1:12" ht="15">
      <c r="A343" s="84" t="s">
        <v>222</v>
      </c>
      <c r="B343" s="84" t="s">
        <v>1327</v>
      </c>
      <c r="C343" s="84">
        <v>2</v>
      </c>
      <c r="D343" s="122">
        <v>0.0012545164027266335</v>
      </c>
      <c r="E343" s="122">
        <v>3.1548802447187616</v>
      </c>
      <c r="F343" s="84" t="s">
        <v>1927</v>
      </c>
      <c r="G343" s="84" t="b">
        <v>0</v>
      </c>
      <c r="H343" s="84" t="b">
        <v>0</v>
      </c>
      <c r="I343" s="84" t="b">
        <v>0</v>
      </c>
      <c r="J343" s="84" t="b">
        <v>0</v>
      </c>
      <c r="K343" s="84" t="b">
        <v>0</v>
      </c>
      <c r="L343" s="84" t="b">
        <v>0</v>
      </c>
    </row>
    <row r="344" spans="1:12" ht="15">
      <c r="A344" s="84" t="s">
        <v>1296</v>
      </c>
      <c r="B344" s="84" t="s">
        <v>1312</v>
      </c>
      <c r="C344" s="84">
        <v>2</v>
      </c>
      <c r="D344" s="122">
        <v>0.0012545164027266335</v>
      </c>
      <c r="E344" s="122">
        <v>1.5722488052291252</v>
      </c>
      <c r="F344" s="84" t="s">
        <v>1927</v>
      </c>
      <c r="G344" s="84" t="b">
        <v>0</v>
      </c>
      <c r="H344" s="84" t="b">
        <v>0</v>
      </c>
      <c r="I344" s="84" t="b">
        <v>0</v>
      </c>
      <c r="J344" s="84" t="b">
        <v>0</v>
      </c>
      <c r="K344" s="84" t="b">
        <v>0</v>
      </c>
      <c r="L344" s="84" t="b">
        <v>0</v>
      </c>
    </row>
    <row r="345" spans="1:12" ht="15">
      <c r="A345" s="84" t="s">
        <v>1315</v>
      </c>
      <c r="B345" s="84" t="s">
        <v>1337</v>
      </c>
      <c r="C345" s="84">
        <v>2</v>
      </c>
      <c r="D345" s="122">
        <v>0.0012545164027266335</v>
      </c>
      <c r="E345" s="122">
        <v>1.414517555224518</v>
      </c>
      <c r="F345" s="84" t="s">
        <v>1927</v>
      </c>
      <c r="G345" s="84" t="b">
        <v>0</v>
      </c>
      <c r="H345" s="84" t="b">
        <v>0</v>
      </c>
      <c r="I345" s="84" t="b">
        <v>0</v>
      </c>
      <c r="J345" s="84" t="b">
        <v>0</v>
      </c>
      <c r="K345" s="84" t="b">
        <v>0</v>
      </c>
      <c r="L345" s="84" t="b">
        <v>0</v>
      </c>
    </row>
    <row r="346" spans="1:12" ht="15">
      <c r="A346" s="84" t="s">
        <v>1337</v>
      </c>
      <c r="B346" s="84" t="s">
        <v>1338</v>
      </c>
      <c r="C346" s="84">
        <v>2</v>
      </c>
      <c r="D346" s="122">
        <v>0.0012545164027266335</v>
      </c>
      <c r="E346" s="122">
        <v>2.3590002273746866</v>
      </c>
      <c r="F346" s="84" t="s">
        <v>1927</v>
      </c>
      <c r="G346" s="84" t="b">
        <v>0</v>
      </c>
      <c r="H346" s="84" t="b">
        <v>0</v>
      </c>
      <c r="I346" s="84" t="b">
        <v>0</v>
      </c>
      <c r="J346" s="84" t="b">
        <v>0</v>
      </c>
      <c r="K346" s="84" t="b">
        <v>0</v>
      </c>
      <c r="L346" s="84" t="b">
        <v>0</v>
      </c>
    </row>
    <row r="347" spans="1:12" ht="15">
      <c r="A347" s="84" t="s">
        <v>1338</v>
      </c>
      <c r="B347" s="84" t="s">
        <v>1339</v>
      </c>
      <c r="C347" s="84">
        <v>2</v>
      </c>
      <c r="D347" s="122">
        <v>0.0012545164027266335</v>
      </c>
      <c r="E347" s="122">
        <v>2.5808489769910428</v>
      </c>
      <c r="F347" s="84" t="s">
        <v>1927</v>
      </c>
      <c r="G347" s="84" t="b">
        <v>0</v>
      </c>
      <c r="H347" s="84" t="b">
        <v>0</v>
      </c>
      <c r="I347" s="84" t="b">
        <v>0</v>
      </c>
      <c r="J347" s="84" t="b">
        <v>0</v>
      </c>
      <c r="K347" s="84" t="b">
        <v>0</v>
      </c>
      <c r="L347" s="84" t="b">
        <v>0</v>
      </c>
    </row>
    <row r="348" spans="1:12" ht="15">
      <c r="A348" s="84" t="s">
        <v>1339</v>
      </c>
      <c r="B348" s="84" t="s">
        <v>1340</v>
      </c>
      <c r="C348" s="84">
        <v>2</v>
      </c>
      <c r="D348" s="122">
        <v>0.0012545164027266335</v>
      </c>
      <c r="E348" s="122">
        <v>2.434720941312805</v>
      </c>
      <c r="F348" s="84" t="s">
        <v>1927</v>
      </c>
      <c r="G348" s="84" t="b">
        <v>0</v>
      </c>
      <c r="H348" s="84" t="b">
        <v>0</v>
      </c>
      <c r="I348" s="84" t="b">
        <v>0</v>
      </c>
      <c r="J348" s="84" t="b">
        <v>0</v>
      </c>
      <c r="K348" s="84" t="b">
        <v>0</v>
      </c>
      <c r="L348" s="84" t="b">
        <v>0</v>
      </c>
    </row>
    <row r="349" spans="1:12" ht="15">
      <c r="A349" s="84" t="s">
        <v>1340</v>
      </c>
      <c r="B349" s="84" t="s">
        <v>564</v>
      </c>
      <c r="C349" s="84">
        <v>2</v>
      </c>
      <c r="D349" s="122">
        <v>0.0012545164027266335</v>
      </c>
      <c r="E349" s="122">
        <v>2.0245464762237555</v>
      </c>
      <c r="F349" s="84" t="s">
        <v>1927</v>
      </c>
      <c r="G349" s="84" t="b">
        <v>0</v>
      </c>
      <c r="H349" s="84" t="b">
        <v>0</v>
      </c>
      <c r="I349" s="84" t="b">
        <v>0</v>
      </c>
      <c r="J349" s="84" t="b">
        <v>0</v>
      </c>
      <c r="K349" s="84" t="b">
        <v>0</v>
      </c>
      <c r="L349" s="84" t="b">
        <v>0</v>
      </c>
    </row>
    <row r="350" spans="1:12" ht="15">
      <c r="A350" s="84" t="s">
        <v>564</v>
      </c>
      <c r="B350" s="84" t="s">
        <v>1341</v>
      </c>
      <c r="C350" s="84">
        <v>2</v>
      </c>
      <c r="D350" s="122">
        <v>0.0012545164027266335</v>
      </c>
      <c r="E350" s="122">
        <v>2.501667730943418</v>
      </c>
      <c r="F350" s="84" t="s">
        <v>1927</v>
      </c>
      <c r="G350" s="84" t="b">
        <v>0</v>
      </c>
      <c r="H350" s="84" t="b">
        <v>0</v>
      </c>
      <c r="I350" s="84" t="b">
        <v>0</v>
      </c>
      <c r="J350" s="84" t="b">
        <v>0</v>
      </c>
      <c r="K350" s="84" t="b">
        <v>0</v>
      </c>
      <c r="L350" s="84" t="b">
        <v>0</v>
      </c>
    </row>
    <row r="351" spans="1:12" ht="15">
      <c r="A351" s="84" t="s">
        <v>1341</v>
      </c>
      <c r="B351" s="84" t="s">
        <v>1914</v>
      </c>
      <c r="C351" s="84">
        <v>2</v>
      </c>
      <c r="D351" s="122">
        <v>0.0012545164027266335</v>
      </c>
      <c r="E351" s="122">
        <v>3.1548802447187616</v>
      </c>
      <c r="F351" s="84" t="s">
        <v>1927</v>
      </c>
      <c r="G351" s="84" t="b">
        <v>0</v>
      </c>
      <c r="H351" s="84" t="b">
        <v>0</v>
      </c>
      <c r="I351" s="84" t="b">
        <v>0</v>
      </c>
      <c r="J351" s="84" t="b">
        <v>0</v>
      </c>
      <c r="K351" s="84" t="b">
        <v>0</v>
      </c>
      <c r="L351" s="84" t="b">
        <v>0</v>
      </c>
    </row>
    <row r="352" spans="1:12" ht="15">
      <c r="A352" s="84" t="s">
        <v>1914</v>
      </c>
      <c r="B352" s="84" t="s">
        <v>1309</v>
      </c>
      <c r="C352" s="84">
        <v>2</v>
      </c>
      <c r="D352" s="122">
        <v>0.0012545164027266335</v>
      </c>
      <c r="E352" s="122">
        <v>1.1399398949258253</v>
      </c>
      <c r="F352" s="84" t="s">
        <v>1927</v>
      </c>
      <c r="G352" s="84" t="b">
        <v>0</v>
      </c>
      <c r="H352" s="84" t="b">
        <v>0</v>
      </c>
      <c r="I352" s="84" t="b">
        <v>0</v>
      </c>
      <c r="J352" s="84" t="b">
        <v>0</v>
      </c>
      <c r="K352" s="84" t="b">
        <v>0</v>
      </c>
      <c r="L352" s="84" t="b">
        <v>0</v>
      </c>
    </row>
    <row r="353" spans="1:12" ht="15">
      <c r="A353" s="84" t="s">
        <v>1310</v>
      </c>
      <c r="B353" s="84" t="s">
        <v>1557</v>
      </c>
      <c r="C353" s="84">
        <v>2</v>
      </c>
      <c r="D353" s="122">
        <v>0.0012545164027266335</v>
      </c>
      <c r="E353" s="122">
        <v>0.14267594868801897</v>
      </c>
      <c r="F353" s="84" t="s">
        <v>1927</v>
      </c>
      <c r="G353" s="84" t="b">
        <v>0</v>
      </c>
      <c r="H353" s="84" t="b">
        <v>0</v>
      </c>
      <c r="I353" s="84" t="b">
        <v>0</v>
      </c>
      <c r="J353" s="84" t="b">
        <v>0</v>
      </c>
      <c r="K353" s="84" t="b">
        <v>0</v>
      </c>
      <c r="L353" s="84" t="b">
        <v>0</v>
      </c>
    </row>
    <row r="354" spans="1:12" ht="15">
      <c r="A354" s="84" t="s">
        <v>1557</v>
      </c>
      <c r="B354" s="84" t="s">
        <v>1915</v>
      </c>
      <c r="C354" s="84">
        <v>2</v>
      </c>
      <c r="D354" s="122">
        <v>0.0012545164027266335</v>
      </c>
      <c r="E354" s="122">
        <v>2.1134875595605367</v>
      </c>
      <c r="F354" s="84" t="s">
        <v>1927</v>
      </c>
      <c r="G354" s="84" t="b">
        <v>0</v>
      </c>
      <c r="H354" s="84" t="b">
        <v>0</v>
      </c>
      <c r="I354" s="84" t="b">
        <v>0</v>
      </c>
      <c r="J354" s="84" t="b">
        <v>0</v>
      </c>
      <c r="K354" s="84" t="b">
        <v>0</v>
      </c>
      <c r="L354" s="84" t="b">
        <v>0</v>
      </c>
    </row>
    <row r="355" spans="1:12" ht="15">
      <c r="A355" s="84" t="s">
        <v>1915</v>
      </c>
      <c r="B355" s="84" t="s">
        <v>1316</v>
      </c>
      <c r="C355" s="84">
        <v>2</v>
      </c>
      <c r="D355" s="122">
        <v>0.0012545164027266335</v>
      </c>
      <c r="E355" s="122">
        <v>1.9373963005048556</v>
      </c>
      <c r="F355" s="84" t="s">
        <v>1927</v>
      </c>
      <c r="G355" s="84" t="b">
        <v>0</v>
      </c>
      <c r="H355" s="84" t="b">
        <v>0</v>
      </c>
      <c r="I355" s="84" t="b">
        <v>0</v>
      </c>
      <c r="J355" s="84" t="b">
        <v>0</v>
      </c>
      <c r="K355" s="84" t="b">
        <v>0</v>
      </c>
      <c r="L355" s="84" t="b">
        <v>0</v>
      </c>
    </row>
    <row r="356" spans="1:12" ht="15">
      <c r="A356" s="84" t="s">
        <v>1316</v>
      </c>
      <c r="B356" s="84" t="s">
        <v>1723</v>
      </c>
      <c r="C356" s="84">
        <v>2</v>
      </c>
      <c r="D356" s="122">
        <v>0.0012545164027266335</v>
      </c>
      <c r="E356" s="122">
        <v>1.7746690030071557</v>
      </c>
      <c r="F356" s="84" t="s">
        <v>1927</v>
      </c>
      <c r="G356" s="84" t="b">
        <v>0</v>
      </c>
      <c r="H356" s="84" t="b">
        <v>0</v>
      </c>
      <c r="I356" s="84" t="b">
        <v>0</v>
      </c>
      <c r="J356" s="84" t="b">
        <v>0</v>
      </c>
      <c r="K356" s="84" t="b">
        <v>0</v>
      </c>
      <c r="L356" s="84" t="b">
        <v>0</v>
      </c>
    </row>
    <row r="357" spans="1:12" ht="15">
      <c r="A357" s="84" t="s">
        <v>1723</v>
      </c>
      <c r="B357" s="84" t="s">
        <v>1319</v>
      </c>
      <c r="C357" s="84">
        <v>2</v>
      </c>
      <c r="D357" s="122">
        <v>0.0012545164027266335</v>
      </c>
      <c r="E357" s="122">
        <v>1.7613050414491742</v>
      </c>
      <c r="F357" s="84" t="s">
        <v>1927</v>
      </c>
      <c r="G357" s="84" t="b">
        <v>0</v>
      </c>
      <c r="H357" s="84" t="b">
        <v>0</v>
      </c>
      <c r="I357" s="84" t="b">
        <v>0</v>
      </c>
      <c r="J357" s="84" t="b">
        <v>0</v>
      </c>
      <c r="K357" s="84" t="b">
        <v>0</v>
      </c>
      <c r="L357" s="84" t="b">
        <v>0</v>
      </c>
    </row>
    <row r="358" spans="1:12" ht="15">
      <c r="A358" s="84" t="s">
        <v>1569</v>
      </c>
      <c r="B358" s="84" t="s">
        <v>1325</v>
      </c>
      <c r="C358" s="84">
        <v>2</v>
      </c>
      <c r="D358" s="122">
        <v>0.0012545164027266335</v>
      </c>
      <c r="E358" s="122">
        <v>1.8026977266073994</v>
      </c>
      <c r="F358" s="84" t="s">
        <v>1927</v>
      </c>
      <c r="G358" s="84" t="b">
        <v>0</v>
      </c>
      <c r="H358" s="84" t="b">
        <v>0</v>
      </c>
      <c r="I358" s="84" t="b">
        <v>0</v>
      </c>
      <c r="J358" s="84" t="b">
        <v>0</v>
      </c>
      <c r="K358" s="84" t="b">
        <v>0</v>
      </c>
      <c r="L358" s="84" t="b">
        <v>0</v>
      </c>
    </row>
    <row r="359" spans="1:12" ht="15">
      <c r="A359" s="84" t="s">
        <v>1323</v>
      </c>
      <c r="B359" s="84" t="s">
        <v>1569</v>
      </c>
      <c r="C359" s="84">
        <v>2</v>
      </c>
      <c r="D359" s="122">
        <v>0.0012545164027266335</v>
      </c>
      <c r="E359" s="122">
        <v>1.8996077396154556</v>
      </c>
      <c r="F359" s="84" t="s">
        <v>1927</v>
      </c>
      <c r="G359" s="84" t="b">
        <v>0</v>
      </c>
      <c r="H359" s="84" t="b">
        <v>0</v>
      </c>
      <c r="I359" s="84" t="b">
        <v>0</v>
      </c>
      <c r="J359" s="84" t="b">
        <v>0</v>
      </c>
      <c r="K359" s="84" t="b">
        <v>0</v>
      </c>
      <c r="L359" s="84" t="b">
        <v>0</v>
      </c>
    </row>
    <row r="360" spans="1:12" ht="15">
      <c r="A360" s="84" t="s">
        <v>1569</v>
      </c>
      <c r="B360" s="84" t="s">
        <v>1318</v>
      </c>
      <c r="C360" s="84">
        <v>2</v>
      </c>
      <c r="D360" s="122">
        <v>0.0012545164027266335</v>
      </c>
      <c r="E360" s="122">
        <v>1.1305998686716818</v>
      </c>
      <c r="F360" s="84" t="s">
        <v>1927</v>
      </c>
      <c r="G360" s="84" t="b">
        <v>0</v>
      </c>
      <c r="H360" s="84" t="b">
        <v>0</v>
      </c>
      <c r="I360" s="84" t="b">
        <v>0</v>
      </c>
      <c r="J360" s="84" t="b">
        <v>0</v>
      </c>
      <c r="K360" s="84" t="b">
        <v>0</v>
      </c>
      <c r="L360" s="84" t="b">
        <v>0</v>
      </c>
    </row>
    <row r="361" spans="1:12" ht="15">
      <c r="A361" s="84" t="s">
        <v>1620</v>
      </c>
      <c r="B361" s="84" t="s">
        <v>1916</v>
      </c>
      <c r="C361" s="84">
        <v>2</v>
      </c>
      <c r="D361" s="122">
        <v>0.0012545164027266335</v>
      </c>
      <c r="E361" s="122">
        <v>2.6777589899990994</v>
      </c>
      <c r="F361" s="84" t="s">
        <v>1927</v>
      </c>
      <c r="G361" s="84" t="b">
        <v>0</v>
      </c>
      <c r="H361" s="84" t="b">
        <v>0</v>
      </c>
      <c r="I361" s="84" t="b">
        <v>0</v>
      </c>
      <c r="J361" s="84" t="b">
        <v>0</v>
      </c>
      <c r="K361" s="84" t="b">
        <v>0</v>
      </c>
      <c r="L361" s="84" t="b">
        <v>0</v>
      </c>
    </row>
    <row r="362" spans="1:12" ht="15">
      <c r="A362" s="84" t="s">
        <v>1916</v>
      </c>
      <c r="B362" s="84" t="s">
        <v>1632</v>
      </c>
      <c r="C362" s="84">
        <v>2</v>
      </c>
      <c r="D362" s="122">
        <v>0.0012545164027266335</v>
      </c>
      <c r="E362" s="122">
        <v>2.756940236046724</v>
      </c>
      <c r="F362" s="84" t="s">
        <v>1927</v>
      </c>
      <c r="G362" s="84" t="b">
        <v>0</v>
      </c>
      <c r="H362" s="84" t="b">
        <v>0</v>
      </c>
      <c r="I362" s="84" t="b">
        <v>0</v>
      </c>
      <c r="J362" s="84" t="b">
        <v>0</v>
      </c>
      <c r="K362" s="84" t="b">
        <v>0</v>
      </c>
      <c r="L362" s="84" t="b">
        <v>0</v>
      </c>
    </row>
    <row r="363" spans="1:12" ht="15">
      <c r="A363" s="84" t="s">
        <v>1632</v>
      </c>
      <c r="B363" s="84" t="s">
        <v>1917</v>
      </c>
      <c r="C363" s="84">
        <v>2</v>
      </c>
      <c r="D363" s="122">
        <v>0.0012545164027266335</v>
      </c>
      <c r="E363" s="122">
        <v>2.756940236046724</v>
      </c>
      <c r="F363" s="84" t="s">
        <v>1927</v>
      </c>
      <c r="G363" s="84" t="b">
        <v>0</v>
      </c>
      <c r="H363" s="84" t="b">
        <v>0</v>
      </c>
      <c r="I363" s="84" t="b">
        <v>0</v>
      </c>
      <c r="J363" s="84" t="b">
        <v>0</v>
      </c>
      <c r="K363" s="84" t="b">
        <v>0</v>
      </c>
      <c r="L363" s="84" t="b">
        <v>0</v>
      </c>
    </row>
    <row r="364" spans="1:12" ht="15">
      <c r="A364" s="84" t="s">
        <v>1917</v>
      </c>
      <c r="B364" s="84" t="s">
        <v>1319</v>
      </c>
      <c r="C364" s="84">
        <v>2</v>
      </c>
      <c r="D364" s="122">
        <v>0.0012545164027266335</v>
      </c>
      <c r="E364" s="122">
        <v>1.9373963005048556</v>
      </c>
      <c r="F364" s="84" t="s">
        <v>1927</v>
      </c>
      <c r="G364" s="84" t="b">
        <v>0</v>
      </c>
      <c r="H364" s="84" t="b">
        <v>0</v>
      </c>
      <c r="I364" s="84" t="b">
        <v>0</v>
      </c>
      <c r="J364" s="84" t="b">
        <v>0</v>
      </c>
      <c r="K364" s="84" t="b">
        <v>0</v>
      </c>
      <c r="L364" s="84" t="b">
        <v>0</v>
      </c>
    </row>
    <row r="365" spans="1:12" ht="15">
      <c r="A365" s="84" t="s">
        <v>1587</v>
      </c>
      <c r="B365" s="84" t="s">
        <v>1688</v>
      </c>
      <c r="C365" s="84">
        <v>2</v>
      </c>
      <c r="D365" s="122">
        <v>0.0012545164027266335</v>
      </c>
      <c r="E365" s="122">
        <v>2.434720941312805</v>
      </c>
      <c r="F365" s="84" t="s">
        <v>1927</v>
      </c>
      <c r="G365" s="84" t="b">
        <v>0</v>
      </c>
      <c r="H365" s="84" t="b">
        <v>0</v>
      </c>
      <c r="I365" s="84" t="b">
        <v>0</v>
      </c>
      <c r="J365" s="84" t="b">
        <v>0</v>
      </c>
      <c r="K365" s="84" t="b">
        <v>0</v>
      </c>
      <c r="L365" s="84" t="b">
        <v>0</v>
      </c>
    </row>
    <row r="366" spans="1:12" ht="15">
      <c r="A366" s="84" t="s">
        <v>1688</v>
      </c>
      <c r="B366" s="84" t="s">
        <v>1559</v>
      </c>
      <c r="C366" s="84">
        <v>2</v>
      </c>
      <c r="D366" s="122">
        <v>0.0012545164027266335</v>
      </c>
      <c r="E366" s="122">
        <v>2.1037277222713806</v>
      </c>
      <c r="F366" s="84" t="s">
        <v>1927</v>
      </c>
      <c r="G366" s="84" t="b">
        <v>0</v>
      </c>
      <c r="H366" s="84" t="b">
        <v>0</v>
      </c>
      <c r="I366" s="84" t="b">
        <v>0</v>
      </c>
      <c r="J366" s="84" t="b">
        <v>0</v>
      </c>
      <c r="K366" s="84" t="b">
        <v>0</v>
      </c>
      <c r="L366" s="84" t="b">
        <v>0</v>
      </c>
    </row>
    <row r="367" spans="1:12" ht="15">
      <c r="A367" s="84" t="s">
        <v>1559</v>
      </c>
      <c r="B367" s="84" t="s">
        <v>1918</v>
      </c>
      <c r="C367" s="84">
        <v>2</v>
      </c>
      <c r="D367" s="122">
        <v>0.0012545164027266335</v>
      </c>
      <c r="E367" s="122">
        <v>2.309782204704505</v>
      </c>
      <c r="F367" s="84" t="s">
        <v>1927</v>
      </c>
      <c r="G367" s="84" t="b">
        <v>0</v>
      </c>
      <c r="H367" s="84" t="b">
        <v>0</v>
      </c>
      <c r="I367" s="84" t="b">
        <v>0</v>
      </c>
      <c r="J367" s="84" t="b">
        <v>0</v>
      </c>
      <c r="K367" s="84" t="b">
        <v>0</v>
      </c>
      <c r="L367" s="84" t="b">
        <v>0</v>
      </c>
    </row>
    <row r="368" spans="1:12" ht="15">
      <c r="A368" s="84" t="s">
        <v>1918</v>
      </c>
      <c r="B368" s="84" t="s">
        <v>1675</v>
      </c>
      <c r="C368" s="84">
        <v>2</v>
      </c>
      <c r="D368" s="122">
        <v>0.0012545164027266335</v>
      </c>
      <c r="E368" s="122">
        <v>2.853850249054781</v>
      </c>
      <c r="F368" s="84" t="s">
        <v>1927</v>
      </c>
      <c r="G368" s="84" t="b">
        <v>0</v>
      </c>
      <c r="H368" s="84" t="b">
        <v>0</v>
      </c>
      <c r="I368" s="84" t="b">
        <v>0</v>
      </c>
      <c r="J368" s="84" t="b">
        <v>0</v>
      </c>
      <c r="K368" s="84" t="b">
        <v>0</v>
      </c>
      <c r="L368" s="84" t="b">
        <v>0</v>
      </c>
    </row>
    <row r="369" spans="1:12" ht="15">
      <c r="A369" s="84" t="s">
        <v>1675</v>
      </c>
      <c r="B369" s="84" t="s">
        <v>1919</v>
      </c>
      <c r="C369" s="84">
        <v>2</v>
      </c>
      <c r="D369" s="122">
        <v>0.0012545164027266335</v>
      </c>
      <c r="E369" s="122">
        <v>2.9787889856630807</v>
      </c>
      <c r="F369" s="84" t="s">
        <v>1927</v>
      </c>
      <c r="G369" s="84" t="b">
        <v>0</v>
      </c>
      <c r="H369" s="84" t="b">
        <v>0</v>
      </c>
      <c r="I369" s="84" t="b">
        <v>0</v>
      </c>
      <c r="J369" s="84" t="b">
        <v>0</v>
      </c>
      <c r="K369" s="84" t="b">
        <v>0</v>
      </c>
      <c r="L369" s="84" t="b">
        <v>0</v>
      </c>
    </row>
    <row r="370" spans="1:12" ht="15">
      <c r="A370" s="84" t="s">
        <v>1919</v>
      </c>
      <c r="B370" s="84" t="s">
        <v>1920</v>
      </c>
      <c r="C370" s="84">
        <v>2</v>
      </c>
      <c r="D370" s="122">
        <v>0.0012545164027266335</v>
      </c>
      <c r="E370" s="122">
        <v>3.1548802447187616</v>
      </c>
      <c r="F370" s="84" t="s">
        <v>1927</v>
      </c>
      <c r="G370" s="84" t="b">
        <v>0</v>
      </c>
      <c r="H370" s="84" t="b">
        <v>0</v>
      </c>
      <c r="I370" s="84" t="b">
        <v>0</v>
      </c>
      <c r="J370" s="84" t="b">
        <v>0</v>
      </c>
      <c r="K370" s="84" t="b">
        <v>0</v>
      </c>
      <c r="L370" s="84" t="b">
        <v>0</v>
      </c>
    </row>
    <row r="371" spans="1:12" ht="15">
      <c r="A371" s="84" t="s">
        <v>1920</v>
      </c>
      <c r="B371" s="84" t="s">
        <v>1580</v>
      </c>
      <c r="C371" s="84">
        <v>2</v>
      </c>
      <c r="D371" s="122">
        <v>0.0012545164027266335</v>
      </c>
      <c r="E371" s="122">
        <v>2.5528202533907995</v>
      </c>
      <c r="F371" s="84" t="s">
        <v>1927</v>
      </c>
      <c r="G371" s="84" t="b">
        <v>0</v>
      </c>
      <c r="H371" s="84" t="b">
        <v>0</v>
      </c>
      <c r="I371" s="84" t="b">
        <v>0</v>
      </c>
      <c r="J371" s="84" t="b">
        <v>0</v>
      </c>
      <c r="K371" s="84" t="b">
        <v>0</v>
      </c>
      <c r="L371" s="84" t="b">
        <v>0</v>
      </c>
    </row>
    <row r="372" spans="1:12" ht="15">
      <c r="A372" s="84" t="s">
        <v>1580</v>
      </c>
      <c r="B372" s="84" t="s">
        <v>1656</v>
      </c>
      <c r="C372" s="84">
        <v>2</v>
      </c>
      <c r="D372" s="122">
        <v>0.0012545164027266335</v>
      </c>
      <c r="E372" s="122">
        <v>2.2517902577268183</v>
      </c>
      <c r="F372" s="84" t="s">
        <v>1927</v>
      </c>
      <c r="G372" s="84" t="b">
        <v>0</v>
      </c>
      <c r="H372" s="84" t="b">
        <v>0</v>
      </c>
      <c r="I372" s="84" t="b">
        <v>0</v>
      </c>
      <c r="J372" s="84" t="b">
        <v>0</v>
      </c>
      <c r="K372" s="84" t="b">
        <v>0</v>
      </c>
      <c r="L372" s="84" t="b">
        <v>0</v>
      </c>
    </row>
    <row r="373" spans="1:12" ht="15">
      <c r="A373" s="84" t="s">
        <v>1656</v>
      </c>
      <c r="B373" s="84" t="s">
        <v>1640</v>
      </c>
      <c r="C373" s="84">
        <v>2</v>
      </c>
      <c r="D373" s="122">
        <v>0.0012545164027266335</v>
      </c>
      <c r="E373" s="122">
        <v>2.455910240382743</v>
      </c>
      <c r="F373" s="84" t="s">
        <v>1927</v>
      </c>
      <c r="G373" s="84" t="b">
        <v>0</v>
      </c>
      <c r="H373" s="84" t="b">
        <v>0</v>
      </c>
      <c r="I373" s="84" t="b">
        <v>0</v>
      </c>
      <c r="J373" s="84" t="b">
        <v>0</v>
      </c>
      <c r="K373" s="84" t="b">
        <v>0</v>
      </c>
      <c r="L373" s="84" t="b">
        <v>0</v>
      </c>
    </row>
    <row r="374" spans="1:12" ht="15">
      <c r="A374" s="84" t="s">
        <v>1640</v>
      </c>
      <c r="B374" s="84" t="s">
        <v>1639</v>
      </c>
      <c r="C374" s="84">
        <v>2</v>
      </c>
      <c r="D374" s="122">
        <v>0.0012545164027266335</v>
      </c>
      <c r="E374" s="122">
        <v>2.3590002273746866</v>
      </c>
      <c r="F374" s="84" t="s">
        <v>1927</v>
      </c>
      <c r="G374" s="84" t="b">
        <v>0</v>
      </c>
      <c r="H374" s="84" t="b">
        <v>0</v>
      </c>
      <c r="I374" s="84" t="b">
        <v>0</v>
      </c>
      <c r="J374" s="84" t="b">
        <v>0</v>
      </c>
      <c r="K374" s="84" t="b">
        <v>0</v>
      </c>
      <c r="L374" s="84" t="b">
        <v>0</v>
      </c>
    </row>
    <row r="375" spans="1:12" ht="15">
      <c r="A375" s="84" t="s">
        <v>552</v>
      </c>
      <c r="B375" s="84" t="s">
        <v>1309</v>
      </c>
      <c r="C375" s="84">
        <v>2</v>
      </c>
      <c r="D375" s="122">
        <v>0.0012545164027266335</v>
      </c>
      <c r="E375" s="122">
        <v>0.9638486358701439</v>
      </c>
      <c r="F375" s="84" t="s">
        <v>1927</v>
      </c>
      <c r="G375" s="84" t="b">
        <v>0</v>
      </c>
      <c r="H375" s="84" t="b">
        <v>0</v>
      </c>
      <c r="I375" s="84" t="b">
        <v>0</v>
      </c>
      <c r="J375" s="84" t="b">
        <v>0</v>
      </c>
      <c r="K375" s="84" t="b">
        <v>0</v>
      </c>
      <c r="L375" s="84" t="b">
        <v>0</v>
      </c>
    </row>
    <row r="376" spans="1:12" ht="15">
      <c r="A376" s="84" t="s">
        <v>1921</v>
      </c>
      <c r="B376" s="84" t="s">
        <v>1922</v>
      </c>
      <c r="C376" s="84">
        <v>2</v>
      </c>
      <c r="D376" s="122">
        <v>0.0012545164027266335</v>
      </c>
      <c r="E376" s="122">
        <v>3.1548802447187616</v>
      </c>
      <c r="F376" s="84" t="s">
        <v>1927</v>
      </c>
      <c r="G376" s="84" t="b">
        <v>0</v>
      </c>
      <c r="H376" s="84" t="b">
        <v>0</v>
      </c>
      <c r="I376" s="84" t="b">
        <v>0</v>
      </c>
      <c r="J376" s="84" t="b">
        <v>0</v>
      </c>
      <c r="K376" s="84" t="b">
        <v>0</v>
      </c>
      <c r="L376" s="84" t="b">
        <v>0</v>
      </c>
    </row>
    <row r="377" spans="1:12" ht="15">
      <c r="A377" s="84" t="s">
        <v>1922</v>
      </c>
      <c r="B377" s="84" t="s">
        <v>1321</v>
      </c>
      <c r="C377" s="84">
        <v>2</v>
      </c>
      <c r="D377" s="122">
        <v>0.0012545164027266335</v>
      </c>
      <c r="E377" s="122">
        <v>2.376728994335118</v>
      </c>
      <c r="F377" s="84" t="s">
        <v>1927</v>
      </c>
      <c r="G377" s="84" t="b">
        <v>0</v>
      </c>
      <c r="H377" s="84" t="b">
        <v>0</v>
      </c>
      <c r="I377" s="84" t="b">
        <v>0</v>
      </c>
      <c r="J377" s="84" t="b">
        <v>0</v>
      </c>
      <c r="K377" s="84" t="b">
        <v>0</v>
      </c>
      <c r="L377" s="84" t="b">
        <v>0</v>
      </c>
    </row>
    <row r="378" spans="1:12" ht="15">
      <c r="A378" s="84" t="s">
        <v>1642</v>
      </c>
      <c r="B378" s="84" t="s">
        <v>1621</v>
      </c>
      <c r="C378" s="84">
        <v>2</v>
      </c>
      <c r="D378" s="122">
        <v>0.0012545164027266335</v>
      </c>
      <c r="E378" s="122">
        <v>2.279818981327062</v>
      </c>
      <c r="F378" s="84" t="s">
        <v>1927</v>
      </c>
      <c r="G378" s="84" t="b">
        <v>0</v>
      </c>
      <c r="H378" s="84" t="b">
        <v>0</v>
      </c>
      <c r="I378" s="84" t="b">
        <v>0</v>
      </c>
      <c r="J378" s="84" t="b">
        <v>0</v>
      </c>
      <c r="K378" s="84" t="b">
        <v>0</v>
      </c>
      <c r="L378" s="84" t="b">
        <v>0</v>
      </c>
    </row>
    <row r="379" spans="1:12" ht="15">
      <c r="A379" s="84" t="s">
        <v>1310</v>
      </c>
      <c r="B379" s="84" t="s">
        <v>1578</v>
      </c>
      <c r="C379" s="84">
        <v>2</v>
      </c>
      <c r="D379" s="122">
        <v>0.0012545164027266335</v>
      </c>
      <c r="E379" s="122">
        <v>0.5820086425182817</v>
      </c>
      <c r="F379" s="84" t="s">
        <v>1927</v>
      </c>
      <c r="G379" s="84" t="b">
        <v>0</v>
      </c>
      <c r="H379" s="84" t="b">
        <v>0</v>
      </c>
      <c r="I379" s="84" t="b">
        <v>0</v>
      </c>
      <c r="J379" s="84" t="b">
        <v>0</v>
      </c>
      <c r="K379" s="84" t="b">
        <v>0</v>
      </c>
      <c r="L379" s="84" t="b">
        <v>0</v>
      </c>
    </row>
    <row r="380" spans="1:12" ht="15">
      <c r="A380" s="84" t="s">
        <v>1578</v>
      </c>
      <c r="B380" s="84" t="s">
        <v>1313</v>
      </c>
      <c r="C380" s="84">
        <v>2</v>
      </c>
      <c r="D380" s="122">
        <v>0.0012545164027266335</v>
      </c>
      <c r="E380" s="122">
        <v>1.1462800729568443</v>
      </c>
      <c r="F380" s="84" t="s">
        <v>1927</v>
      </c>
      <c r="G380" s="84" t="b">
        <v>0</v>
      </c>
      <c r="H380" s="84" t="b">
        <v>0</v>
      </c>
      <c r="I380" s="84" t="b">
        <v>0</v>
      </c>
      <c r="J380" s="84" t="b">
        <v>0</v>
      </c>
      <c r="K380" s="84" t="b">
        <v>0</v>
      </c>
      <c r="L380" s="84" t="b">
        <v>0</v>
      </c>
    </row>
    <row r="381" spans="1:12" ht="15">
      <c r="A381" s="84" t="s">
        <v>1313</v>
      </c>
      <c r="B381" s="84" t="s">
        <v>1721</v>
      </c>
      <c r="C381" s="84">
        <v>2</v>
      </c>
      <c r="D381" s="122">
        <v>0.0012545164027266335</v>
      </c>
      <c r="E381" s="122">
        <v>1.5722488052291252</v>
      </c>
      <c r="F381" s="84" t="s">
        <v>1927</v>
      </c>
      <c r="G381" s="84" t="b">
        <v>0</v>
      </c>
      <c r="H381" s="84" t="b">
        <v>0</v>
      </c>
      <c r="I381" s="84" t="b">
        <v>0</v>
      </c>
      <c r="J381" s="84" t="b">
        <v>0</v>
      </c>
      <c r="K381" s="84" t="b">
        <v>0</v>
      </c>
      <c r="L381" s="84" t="b">
        <v>0</v>
      </c>
    </row>
    <row r="382" spans="1:12" ht="15">
      <c r="A382" s="84" t="s">
        <v>1721</v>
      </c>
      <c r="B382" s="84" t="s">
        <v>1322</v>
      </c>
      <c r="C382" s="84">
        <v>2</v>
      </c>
      <c r="D382" s="122">
        <v>0.0012545164027266335</v>
      </c>
      <c r="E382" s="122">
        <v>2.165875629020225</v>
      </c>
      <c r="F382" s="84" t="s">
        <v>1927</v>
      </c>
      <c r="G382" s="84" t="b">
        <v>0</v>
      </c>
      <c r="H382" s="84" t="b">
        <v>0</v>
      </c>
      <c r="I382" s="84" t="b">
        <v>0</v>
      </c>
      <c r="J382" s="84" t="b">
        <v>0</v>
      </c>
      <c r="K382" s="84" t="b">
        <v>0</v>
      </c>
      <c r="L382" s="84" t="b">
        <v>0</v>
      </c>
    </row>
    <row r="383" spans="1:12" ht="15">
      <c r="A383" s="84" t="s">
        <v>1322</v>
      </c>
      <c r="B383" s="84" t="s">
        <v>1923</v>
      </c>
      <c r="C383" s="84">
        <v>2</v>
      </c>
      <c r="D383" s="122">
        <v>0.0012545164027266335</v>
      </c>
      <c r="E383" s="122">
        <v>2.309782204704505</v>
      </c>
      <c r="F383" s="84" t="s">
        <v>1927</v>
      </c>
      <c r="G383" s="84" t="b">
        <v>0</v>
      </c>
      <c r="H383" s="84" t="b">
        <v>0</v>
      </c>
      <c r="I383" s="84" t="b">
        <v>0</v>
      </c>
      <c r="J383" s="84" t="b">
        <v>0</v>
      </c>
      <c r="K383" s="84" t="b">
        <v>0</v>
      </c>
      <c r="L383" s="84" t="b">
        <v>0</v>
      </c>
    </row>
    <row r="384" spans="1:12" ht="15">
      <c r="A384" s="84" t="s">
        <v>1923</v>
      </c>
      <c r="B384" s="84" t="s">
        <v>1643</v>
      </c>
      <c r="C384" s="84">
        <v>2</v>
      </c>
      <c r="D384" s="122">
        <v>0.0012545164027266335</v>
      </c>
      <c r="E384" s="122">
        <v>2.756940236046724</v>
      </c>
      <c r="F384" s="84" t="s">
        <v>1927</v>
      </c>
      <c r="G384" s="84" t="b">
        <v>0</v>
      </c>
      <c r="H384" s="84" t="b">
        <v>0</v>
      </c>
      <c r="I384" s="84" t="b">
        <v>0</v>
      </c>
      <c r="J384" s="84" t="b">
        <v>0</v>
      </c>
      <c r="K384" s="84" t="b">
        <v>0</v>
      </c>
      <c r="L384" s="84" t="b">
        <v>0</v>
      </c>
    </row>
    <row r="385" spans="1:12" ht="15">
      <c r="A385" s="84" t="s">
        <v>1322</v>
      </c>
      <c r="B385" s="84" t="s">
        <v>1344</v>
      </c>
      <c r="C385" s="84">
        <v>2</v>
      </c>
      <c r="D385" s="122">
        <v>0.0012545164027266335</v>
      </c>
      <c r="E385" s="122">
        <v>2.008752209040524</v>
      </c>
      <c r="F385" s="84" t="s">
        <v>1927</v>
      </c>
      <c r="G385" s="84" t="b">
        <v>0</v>
      </c>
      <c r="H385" s="84" t="b">
        <v>0</v>
      </c>
      <c r="I385" s="84" t="b">
        <v>0</v>
      </c>
      <c r="J385" s="84" t="b">
        <v>0</v>
      </c>
      <c r="K385" s="84" t="b">
        <v>0</v>
      </c>
      <c r="L385" s="84" t="b">
        <v>0</v>
      </c>
    </row>
    <row r="386" spans="1:12" ht="15">
      <c r="A386" s="84" t="s">
        <v>1345</v>
      </c>
      <c r="B386" s="84" t="s">
        <v>1346</v>
      </c>
      <c r="C386" s="84">
        <v>2</v>
      </c>
      <c r="D386" s="122">
        <v>0.0012545164027266335</v>
      </c>
      <c r="E386" s="122">
        <v>2.756940236046724</v>
      </c>
      <c r="F386" s="84" t="s">
        <v>1927</v>
      </c>
      <c r="G386" s="84" t="b">
        <v>0</v>
      </c>
      <c r="H386" s="84" t="b">
        <v>0</v>
      </c>
      <c r="I386" s="84" t="b">
        <v>0</v>
      </c>
      <c r="J386" s="84" t="b">
        <v>0</v>
      </c>
      <c r="K386" s="84" t="b">
        <v>0</v>
      </c>
      <c r="L386" s="84" t="b">
        <v>0</v>
      </c>
    </row>
    <row r="387" spans="1:12" ht="15">
      <c r="A387" s="84" t="s">
        <v>1346</v>
      </c>
      <c r="B387" s="84" t="s">
        <v>1347</v>
      </c>
      <c r="C387" s="84">
        <v>2</v>
      </c>
      <c r="D387" s="122">
        <v>0.0012545164027266335</v>
      </c>
      <c r="E387" s="122">
        <v>3.1548802447187616</v>
      </c>
      <c r="F387" s="84" t="s">
        <v>1927</v>
      </c>
      <c r="G387" s="84" t="b">
        <v>0</v>
      </c>
      <c r="H387" s="84" t="b">
        <v>0</v>
      </c>
      <c r="I387" s="84" t="b">
        <v>0</v>
      </c>
      <c r="J387" s="84" t="b">
        <v>0</v>
      </c>
      <c r="K387" s="84" t="b">
        <v>0</v>
      </c>
      <c r="L387" s="84" t="b">
        <v>0</v>
      </c>
    </row>
    <row r="388" spans="1:12" ht="15">
      <c r="A388" s="84" t="s">
        <v>1347</v>
      </c>
      <c r="B388" s="84" t="s">
        <v>1348</v>
      </c>
      <c r="C388" s="84">
        <v>2</v>
      </c>
      <c r="D388" s="122">
        <v>0.0012545164027266335</v>
      </c>
      <c r="E388" s="122">
        <v>3.1548802447187616</v>
      </c>
      <c r="F388" s="84" t="s">
        <v>1927</v>
      </c>
      <c r="G388" s="84" t="b">
        <v>0</v>
      </c>
      <c r="H388" s="84" t="b">
        <v>0</v>
      </c>
      <c r="I388" s="84" t="b">
        <v>0</v>
      </c>
      <c r="J388" s="84" t="b">
        <v>0</v>
      </c>
      <c r="K388" s="84" t="b">
        <v>0</v>
      </c>
      <c r="L388" s="84" t="b">
        <v>0</v>
      </c>
    </row>
    <row r="389" spans="1:12" ht="15">
      <c r="A389" s="84" t="s">
        <v>1348</v>
      </c>
      <c r="B389" s="84" t="s">
        <v>1349</v>
      </c>
      <c r="C389" s="84">
        <v>2</v>
      </c>
      <c r="D389" s="122">
        <v>0.0012545164027266335</v>
      </c>
      <c r="E389" s="122">
        <v>2.6777589899990994</v>
      </c>
      <c r="F389" s="84" t="s">
        <v>1927</v>
      </c>
      <c r="G389" s="84" t="b">
        <v>0</v>
      </c>
      <c r="H389" s="84" t="b">
        <v>0</v>
      </c>
      <c r="I389" s="84" t="b">
        <v>0</v>
      </c>
      <c r="J389" s="84" t="b">
        <v>0</v>
      </c>
      <c r="K389" s="84" t="b">
        <v>0</v>
      </c>
      <c r="L389" s="84" t="b">
        <v>0</v>
      </c>
    </row>
    <row r="390" spans="1:12" ht="15">
      <c r="A390" s="84" t="s">
        <v>1349</v>
      </c>
      <c r="B390" s="84" t="s">
        <v>1350</v>
      </c>
      <c r="C390" s="84">
        <v>2</v>
      </c>
      <c r="D390" s="122">
        <v>0.0012545164027266335</v>
      </c>
      <c r="E390" s="122">
        <v>2.6777589899990994</v>
      </c>
      <c r="F390" s="84" t="s">
        <v>1927</v>
      </c>
      <c r="G390" s="84" t="b">
        <v>0</v>
      </c>
      <c r="H390" s="84" t="b">
        <v>0</v>
      </c>
      <c r="I390" s="84" t="b">
        <v>0</v>
      </c>
      <c r="J390" s="84" t="b">
        <v>0</v>
      </c>
      <c r="K390" s="84" t="b">
        <v>0</v>
      </c>
      <c r="L390" s="84" t="b">
        <v>0</v>
      </c>
    </row>
    <row r="391" spans="1:12" ht="15">
      <c r="A391" s="84" t="s">
        <v>1350</v>
      </c>
      <c r="B391" s="84" t="s">
        <v>1351</v>
      </c>
      <c r="C391" s="84">
        <v>2</v>
      </c>
      <c r="D391" s="122">
        <v>0.0012545164027266335</v>
      </c>
      <c r="E391" s="122">
        <v>3.1548802447187616</v>
      </c>
      <c r="F391" s="84" t="s">
        <v>1927</v>
      </c>
      <c r="G391" s="84" t="b">
        <v>0</v>
      </c>
      <c r="H391" s="84" t="b">
        <v>0</v>
      </c>
      <c r="I391" s="84" t="b">
        <v>0</v>
      </c>
      <c r="J391" s="84" t="b">
        <v>0</v>
      </c>
      <c r="K391" s="84" t="b">
        <v>0</v>
      </c>
      <c r="L391" s="84" t="b">
        <v>0</v>
      </c>
    </row>
    <row r="392" spans="1:12" ht="15">
      <c r="A392" s="84" t="s">
        <v>1351</v>
      </c>
      <c r="B392" s="84" t="s">
        <v>1309</v>
      </c>
      <c r="C392" s="84">
        <v>2</v>
      </c>
      <c r="D392" s="122">
        <v>0.0012545164027266335</v>
      </c>
      <c r="E392" s="122">
        <v>1.1399398949258253</v>
      </c>
      <c r="F392" s="84" t="s">
        <v>1927</v>
      </c>
      <c r="G392" s="84" t="b">
        <v>0</v>
      </c>
      <c r="H392" s="84" t="b">
        <v>0</v>
      </c>
      <c r="I392" s="84" t="b">
        <v>0</v>
      </c>
      <c r="J392" s="84" t="b">
        <v>0</v>
      </c>
      <c r="K392" s="84" t="b">
        <v>0</v>
      </c>
      <c r="L392" s="84" t="b">
        <v>0</v>
      </c>
    </row>
    <row r="393" spans="1:12" ht="15">
      <c r="A393" s="84" t="s">
        <v>1924</v>
      </c>
      <c r="B393" s="84" t="s">
        <v>1312</v>
      </c>
      <c r="C393" s="84">
        <v>2</v>
      </c>
      <c r="D393" s="122">
        <v>0.0012545164027266335</v>
      </c>
      <c r="E393" s="122">
        <v>1.7483400642848066</v>
      </c>
      <c r="F393" s="84" t="s">
        <v>1927</v>
      </c>
      <c r="G393" s="84" t="b">
        <v>0</v>
      </c>
      <c r="H393" s="84" t="b">
        <v>0</v>
      </c>
      <c r="I393" s="84" t="b">
        <v>0</v>
      </c>
      <c r="J393" s="84" t="b">
        <v>0</v>
      </c>
      <c r="K393" s="84" t="b">
        <v>0</v>
      </c>
      <c r="L393" s="84" t="b">
        <v>0</v>
      </c>
    </row>
    <row r="394" spans="1:12" ht="15">
      <c r="A394" s="84" t="s">
        <v>1309</v>
      </c>
      <c r="B394" s="84" t="s">
        <v>1310</v>
      </c>
      <c r="C394" s="84">
        <v>162</v>
      </c>
      <c r="D394" s="122">
        <v>0</v>
      </c>
      <c r="E394" s="122">
        <v>1.1245587439898992</v>
      </c>
      <c r="F394" s="84" t="s">
        <v>1231</v>
      </c>
      <c r="G394" s="84" t="b">
        <v>0</v>
      </c>
      <c r="H394" s="84" t="b">
        <v>0</v>
      </c>
      <c r="I394" s="84" t="b">
        <v>0</v>
      </c>
      <c r="J394" s="84" t="b">
        <v>0</v>
      </c>
      <c r="K394" s="84" t="b">
        <v>0</v>
      </c>
      <c r="L394" s="84" t="b">
        <v>0</v>
      </c>
    </row>
    <row r="395" spans="1:12" ht="15">
      <c r="A395" s="84" t="s">
        <v>1312</v>
      </c>
      <c r="B395" s="84" t="s">
        <v>1315</v>
      </c>
      <c r="C395" s="84">
        <v>42</v>
      </c>
      <c r="D395" s="122">
        <v>0.009479037747142004</v>
      </c>
      <c r="E395" s="122">
        <v>1.6925020738458043</v>
      </c>
      <c r="F395" s="84" t="s">
        <v>1231</v>
      </c>
      <c r="G395" s="84" t="b">
        <v>0</v>
      </c>
      <c r="H395" s="84" t="b">
        <v>0</v>
      </c>
      <c r="I395" s="84" t="b">
        <v>0</v>
      </c>
      <c r="J395" s="84" t="b">
        <v>0</v>
      </c>
      <c r="K395" s="84" t="b">
        <v>0</v>
      </c>
      <c r="L395" s="84" t="b">
        <v>0</v>
      </c>
    </row>
    <row r="396" spans="1:12" ht="15">
      <c r="A396" s="84" t="s">
        <v>1319</v>
      </c>
      <c r="B396" s="84" t="s">
        <v>1309</v>
      </c>
      <c r="C396" s="84">
        <v>14</v>
      </c>
      <c r="D396" s="122">
        <v>0.005669596021695455</v>
      </c>
      <c r="E396" s="122">
        <v>1.0104467358488298</v>
      </c>
      <c r="F396" s="84" t="s">
        <v>1231</v>
      </c>
      <c r="G396" s="84" t="b">
        <v>0</v>
      </c>
      <c r="H396" s="84" t="b">
        <v>0</v>
      </c>
      <c r="I396" s="84" t="b">
        <v>0</v>
      </c>
      <c r="J396" s="84" t="b">
        <v>0</v>
      </c>
      <c r="K396" s="84" t="b">
        <v>0</v>
      </c>
      <c r="L396" s="84" t="b">
        <v>0</v>
      </c>
    </row>
    <row r="397" spans="1:12" ht="15">
      <c r="A397" s="84" t="s">
        <v>1317</v>
      </c>
      <c r="B397" s="84" t="s">
        <v>1312</v>
      </c>
      <c r="C397" s="84">
        <v>12</v>
      </c>
      <c r="D397" s="122">
        <v>0.005050505050505051</v>
      </c>
      <c r="E397" s="122">
        <v>1.4199206128170796</v>
      </c>
      <c r="F397" s="84" t="s">
        <v>1231</v>
      </c>
      <c r="G397" s="84" t="b">
        <v>0</v>
      </c>
      <c r="H397" s="84" t="b">
        <v>0</v>
      </c>
      <c r="I397" s="84" t="b">
        <v>0</v>
      </c>
      <c r="J397" s="84" t="b">
        <v>0</v>
      </c>
      <c r="K397" s="84" t="b">
        <v>0</v>
      </c>
      <c r="L397" s="84" t="b">
        <v>0</v>
      </c>
    </row>
    <row r="398" spans="1:12" ht="15">
      <c r="A398" s="84" t="s">
        <v>1310</v>
      </c>
      <c r="B398" s="84" t="s">
        <v>1317</v>
      </c>
      <c r="C398" s="84">
        <v>8</v>
      </c>
      <c r="D398" s="122">
        <v>0.0038326690173948867</v>
      </c>
      <c r="E398" s="122">
        <v>0.7176451092085596</v>
      </c>
      <c r="F398" s="84" t="s">
        <v>1231</v>
      </c>
      <c r="G398" s="84" t="b">
        <v>0</v>
      </c>
      <c r="H398" s="84" t="b">
        <v>0</v>
      </c>
      <c r="I398" s="84" t="b">
        <v>0</v>
      </c>
      <c r="J398" s="84" t="b">
        <v>0</v>
      </c>
      <c r="K398" s="84" t="b">
        <v>0</v>
      </c>
      <c r="L398" s="84" t="b">
        <v>0</v>
      </c>
    </row>
    <row r="399" spans="1:12" ht="15">
      <c r="A399" s="84" t="s">
        <v>1311</v>
      </c>
      <c r="B399" s="84" t="s">
        <v>1309</v>
      </c>
      <c r="C399" s="84">
        <v>7</v>
      </c>
      <c r="D399" s="122">
        <v>0.0035244370858618593</v>
      </c>
      <c r="E399" s="122">
        <v>0.010446735848829653</v>
      </c>
      <c r="F399" s="84" t="s">
        <v>1231</v>
      </c>
      <c r="G399" s="84" t="b">
        <v>0</v>
      </c>
      <c r="H399" s="84" t="b">
        <v>0</v>
      </c>
      <c r="I399" s="84" t="b">
        <v>0</v>
      </c>
      <c r="J399" s="84" t="b">
        <v>0</v>
      </c>
      <c r="K399" s="84" t="b">
        <v>0</v>
      </c>
      <c r="L399" s="84" t="b">
        <v>0</v>
      </c>
    </row>
    <row r="400" spans="1:12" ht="15">
      <c r="A400" s="84" t="s">
        <v>1310</v>
      </c>
      <c r="B400" s="84" t="s">
        <v>1563</v>
      </c>
      <c r="C400" s="84">
        <v>7</v>
      </c>
      <c r="D400" s="122">
        <v>0.0035244370858618593</v>
      </c>
      <c r="E400" s="122">
        <v>1.0213809982484658</v>
      </c>
      <c r="F400" s="84" t="s">
        <v>1231</v>
      </c>
      <c r="G400" s="84" t="b">
        <v>0</v>
      </c>
      <c r="H400" s="84" t="b">
        <v>0</v>
      </c>
      <c r="I400" s="84" t="b">
        <v>0</v>
      </c>
      <c r="J400" s="84" t="b">
        <v>0</v>
      </c>
      <c r="K400" s="84" t="b">
        <v>0</v>
      </c>
      <c r="L400" s="84" t="b">
        <v>0</v>
      </c>
    </row>
    <row r="401" spans="1:12" ht="15">
      <c r="A401" s="84" t="s">
        <v>1317</v>
      </c>
      <c r="B401" s="84" t="s">
        <v>1309</v>
      </c>
      <c r="C401" s="84">
        <v>6</v>
      </c>
      <c r="D401" s="122">
        <v>0.003190003623168135</v>
      </c>
      <c r="E401" s="122">
        <v>0.578800870684858</v>
      </c>
      <c r="F401" s="84" t="s">
        <v>1231</v>
      </c>
      <c r="G401" s="84" t="b">
        <v>0</v>
      </c>
      <c r="H401" s="84" t="b">
        <v>0</v>
      </c>
      <c r="I401" s="84" t="b">
        <v>0</v>
      </c>
      <c r="J401" s="84" t="b">
        <v>0</v>
      </c>
      <c r="K401" s="84" t="b">
        <v>0</v>
      </c>
      <c r="L401" s="84" t="b">
        <v>0</v>
      </c>
    </row>
    <row r="402" spans="1:12" ht="15">
      <c r="A402" s="84" t="s">
        <v>1310</v>
      </c>
      <c r="B402" s="84" t="s">
        <v>1313</v>
      </c>
      <c r="C402" s="84">
        <v>6</v>
      </c>
      <c r="D402" s="122">
        <v>0.003190003623168135</v>
      </c>
      <c r="E402" s="122">
        <v>0.301221694842509</v>
      </c>
      <c r="F402" s="84" t="s">
        <v>1231</v>
      </c>
      <c r="G402" s="84" t="b">
        <v>0</v>
      </c>
      <c r="H402" s="84" t="b">
        <v>0</v>
      </c>
      <c r="I402" s="84" t="b">
        <v>0</v>
      </c>
      <c r="J402" s="84" t="b">
        <v>0</v>
      </c>
      <c r="K402" s="84" t="b">
        <v>0</v>
      </c>
      <c r="L402" s="84" t="b">
        <v>0</v>
      </c>
    </row>
    <row r="403" spans="1:12" ht="15">
      <c r="A403" s="84" t="s">
        <v>1561</v>
      </c>
      <c r="B403" s="84" t="s">
        <v>1562</v>
      </c>
      <c r="C403" s="84">
        <v>6</v>
      </c>
      <c r="D403" s="122">
        <v>0.003190003623168135</v>
      </c>
      <c r="E403" s="122">
        <v>1.9402865575565604</v>
      </c>
      <c r="F403" s="84" t="s">
        <v>1231</v>
      </c>
      <c r="G403" s="84" t="b">
        <v>0</v>
      </c>
      <c r="H403" s="84" t="b">
        <v>0</v>
      </c>
      <c r="I403" s="84" t="b">
        <v>0</v>
      </c>
      <c r="J403" s="84" t="b">
        <v>0</v>
      </c>
      <c r="K403" s="84" t="b">
        <v>0</v>
      </c>
      <c r="L403" s="84" t="b">
        <v>0</v>
      </c>
    </row>
    <row r="404" spans="1:12" ht="15">
      <c r="A404" s="84" t="s">
        <v>1562</v>
      </c>
      <c r="B404" s="84" t="s">
        <v>1603</v>
      </c>
      <c r="C404" s="84">
        <v>6</v>
      </c>
      <c r="D404" s="122">
        <v>0.003190003623168135</v>
      </c>
      <c r="E404" s="122">
        <v>2.2760786594797535</v>
      </c>
      <c r="F404" s="84" t="s">
        <v>1231</v>
      </c>
      <c r="G404" s="84" t="b">
        <v>0</v>
      </c>
      <c r="H404" s="84" t="b">
        <v>0</v>
      </c>
      <c r="I404" s="84" t="b">
        <v>0</v>
      </c>
      <c r="J404" s="84" t="b">
        <v>0</v>
      </c>
      <c r="K404" s="84" t="b">
        <v>0</v>
      </c>
      <c r="L404" s="84" t="b">
        <v>0</v>
      </c>
    </row>
    <row r="405" spans="1:12" ht="15">
      <c r="A405" s="84" t="s">
        <v>1604</v>
      </c>
      <c r="B405" s="84" t="s">
        <v>1567</v>
      </c>
      <c r="C405" s="84">
        <v>6</v>
      </c>
      <c r="D405" s="122">
        <v>0.003190003623168135</v>
      </c>
      <c r="E405" s="122">
        <v>2.4010173960880534</v>
      </c>
      <c r="F405" s="84" t="s">
        <v>1231</v>
      </c>
      <c r="G405" s="84" t="b">
        <v>0</v>
      </c>
      <c r="H405" s="84" t="b">
        <v>0</v>
      </c>
      <c r="I405" s="84" t="b">
        <v>0</v>
      </c>
      <c r="J405" s="84" t="b">
        <v>0</v>
      </c>
      <c r="K405" s="84" t="b">
        <v>0</v>
      </c>
      <c r="L405" s="84" t="b">
        <v>0</v>
      </c>
    </row>
    <row r="406" spans="1:12" ht="15">
      <c r="A406" s="84" t="s">
        <v>1567</v>
      </c>
      <c r="B406" s="84" t="s">
        <v>1576</v>
      </c>
      <c r="C406" s="84">
        <v>6</v>
      </c>
      <c r="D406" s="122">
        <v>0.003190003623168135</v>
      </c>
      <c r="E406" s="122">
        <v>2.2760786594797535</v>
      </c>
      <c r="F406" s="84" t="s">
        <v>1231</v>
      </c>
      <c r="G406" s="84" t="b">
        <v>0</v>
      </c>
      <c r="H406" s="84" t="b">
        <v>0</v>
      </c>
      <c r="I406" s="84" t="b">
        <v>0</v>
      </c>
      <c r="J406" s="84" t="b">
        <v>0</v>
      </c>
      <c r="K406" s="84" t="b">
        <v>0</v>
      </c>
      <c r="L406" s="84" t="b">
        <v>0</v>
      </c>
    </row>
    <row r="407" spans="1:12" ht="15">
      <c r="A407" s="84" t="s">
        <v>1576</v>
      </c>
      <c r="B407" s="84" t="s">
        <v>1585</v>
      </c>
      <c r="C407" s="84">
        <v>6</v>
      </c>
      <c r="D407" s="122">
        <v>0.003190003623168135</v>
      </c>
      <c r="E407" s="122">
        <v>2.385223128904822</v>
      </c>
      <c r="F407" s="84" t="s">
        <v>1231</v>
      </c>
      <c r="G407" s="84" t="b">
        <v>0</v>
      </c>
      <c r="H407" s="84" t="b">
        <v>0</v>
      </c>
      <c r="I407" s="84" t="b">
        <v>0</v>
      </c>
      <c r="J407" s="84" t="b">
        <v>0</v>
      </c>
      <c r="K407" s="84" t="b">
        <v>0</v>
      </c>
      <c r="L407" s="84" t="b">
        <v>0</v>
      </c>
    </row>
    <row r="408" spans="1:12" ht="15">
      <c r="A408" s="84" t="s">
        <v>1562</v>
      </c>
      <c r="B408" s="84" t="s">
        <v>1607</v>
      </c>
      <c r="C408" s="84">
        <v>6</v>
      </c>
      <c r="D408" s="122">
        <v>0.003190003623168135</v>
      </c>
      <c r="E408" s="122">
        <v>2.2760786594797535</v>
      </c>
      <c r="F408" s="84" t="s">
        <v>1231</v>
      </c>
      <c r="G408" s="84" t="b">
        <v>0</v>
      </c>
      <c r="H408" s="84" t="b">
        <v>0</v>
      </c>
      <c r="I408" s="84" t="b">
        <v>0</v>
      </c>
      <c r="J408" s="84" t="b">
        <v>0</v>
      </c>
      <c r="K408" s="84" t="b">
        <v>0</v>
      </c>
      <c r="L408" s="84" t="b">
        <v>0</v>
      </c>
    </row>
    <row r="409" spans="1:12" ht="15">
      <c r="A409" s="84" t="s">
        <v>1607</v>
      </c>
      <c r="B409" s="84" t="s">
        <v>1309</v>
      </c>
      <c r="C409" s="84">
        <v>6</v>
      </c>
      <c r="D409" s="122">
        <v>0.003190003623168135</v>
      </c>
      <c r="E409" s="122">
        <v>1.1430723011234205</v>
      </c>
      <c r="F409" s="84" t="s">
        <v>1231</v>
      </c>
      <c r="G409" s="84" t="b">
        <v>0</v>
      </c>
      <c r="H409" s="84" t="b">
        <v>0</v>
      </c>
      <c r="I409" s="84" t="b">
        <v>0</v>
      </c>
      <c r="J409" s="84" t="b">
        <v>0</v>
      </c>
      <c r="K409" s="84" t="b">
        <v>0</v>
      </c>
      <c r="L409" s="84" t="b">
        <v>0</v>
      </c>
    </row>
    <row r="410" spans="1:12" ht="15">
      <c r="A410" s="84" t="s">
        <v>1310</v>
      </c>
      <c r="B410" s="84" t="s">
        <v>1331</v>
      </c>
      <c r="C410" s="84">
        <v>5</v>
      </c>
      <c r="D410" s="122">
        <v>0.003028898766477825</v>
      </c>
      <c r="E410" s="122">
        <v>0.8752529625702278</v>
      </c>
      <c r="F410" s="84" t="s">
        <v>1231</v>
      </c>
      <c r="G410" s="84" t="b">
        <v>0</v>
      </c>
      <c r="H410" s="84" t="b">
        <v>0</v>
      </c>
      <c r="I410" s="84" t="b">
        <v>0</v>
      </c>
      <c r="J410" s="84" t="b">
        <v>0</v>
      </c>
      <c r="K410" s="84" t="b">
        <v>0</v>
      </c>
      <c r="L410" s="84" t="b">
        <v>0</v>
      </c>
    </row>
    <row r="411" spans="1:12" ht="15">
      <c r="A411" s="84" t="s">
        <v>1592</v>
      </c>
      <c r="B411" s="84" t="s">
        <v>545</v>
      </c>
      <c r="C411" s="84">
        <v>5</v>
      </c>
      <c r="D411" s="122">
        <v>0.003028898766477825</v>
      </c>
      <c r="E411" s="122">
        <v>2.6562899011913594</v>
      </c>
      <c r="F411" s="84" t="s">
        <v>1231</v>
      </c>
      <c r="G411" s="84" t="b">
        <v>0</v>
      </c>
      <c r="H411" s="84" t="b">
        <v>0</v>
      </c>
      <c r="I411" s="84" t="b">
        <v>0</v>
      </c>
      <c r="J411" s="84" t="b">
        <v>0</v>
      </c>
      <c r="K411" s="84" t="b">
        <v>0</v>
      </c>
      <c r="L411" s="84" t="b">
        <v>0</v>
      </c>
    </row>
    <row r="412" spans="1:12" ht="15">
      <c r="A412" s="84" t="s">
        <v>1597</v>
      </c>
      <c r="B412" s="84" t="s">
        <v>1623</v>
      </c>
      <c r="C412" s="84">
        <v>5</v>
      </c>
      <c r="D412" s="122">
        <v>0.003028898766477825</v>
      </c>
      <c r="E412" s="122">
        <v>2.6562899011913594</v>
      </c>
      <c r="F412" s="84" t="s">
        <v>1231</v>
      </c>
      <c r="G412" s="84" t="b">
        <v>0</v>
      </c>
      <c r="H412" s="84" t="b">
        <v>0</v>
      </c>
      <c r="I412" s="84" t="b">
        <v>0</v>
      </c>
      <c r="J412" s="84" t="b">
        <v>0</v>
      </c>
      <c r="K412" s="84" t="b">
        <v>0</v>
      </c>
      <c r="L412" s="84" t="b">
        <v>0</v>
      </c>
    </row>
    <row r="413" spans="1:12" ht="15">
      <c r="A413" s="84" t="s">
        <v>1310</v>
      </c>
      <c r="B413" s="84" t="s">
        <v>1559</v>
      </c>
      <c r="C413" s="84">
        <v>5</v>
      </c>
      <c r="D413" s="122">
        <v>0.002824963553918784</v>
      </c>
      <c r="E413" s="122">
        <v>0.9210104531309029</v>
      </c>
      <c r="F413" s="84" t="s">
        <v>1231</v>
      </c>
      <c r="G413" s="84" t="b">
        <v>0</v>
      </c>
      <c r="H413" s="84" t="b">
        <v>0</v>
      </c>
      <c r="I413" s="84" t="b">
        <v>0</v>
      </c>
      <c r="J413" s="84" t="b">
        <v>0</v>
      </c>
      <c r="K413" s="84" t="b">
        <v>0</v>
      </c>
      <c r="L413" s="84" t="b">
        <v>0</v>
      </c>
    </row>
    <row r="414" spans="1:12" ht="15">
      <c r="A414" s="84" t="s">
        <v>1626</v>
      </c>
      <c r="B414" s="84" t="s">
        <v>1627</v>
      </c>
      <c r="C414" s="84">
        <v>5</v>
      </c>
      <c r="D414" s="122">
        <v>0.0032918169832461333</v>
      </c>
      <c r="E414" s="122">
        <v>2.6562899011913594</v>
      </c>
      <c r="F414" s="84" t="s">
        <v>1231</v>
      </c>
      <c r="G414" s="84" t="b">
        <v>0</v>
      </c>
      <c r="H414" s="84" t="b">
        <v>0</v>
      </c>
      <c r="I414" s="84" t="b">
        <v>0</v>
      </c>
      <c r="J414" s="84" t="b">
        <v>0</v>
      </c>
      <c r="K414" s="84" t="b">
        <v>0</v>
      </c>
      <c r="L414" s="84" t="b">
        <v>0</v>
      </c>
    </row>
    <row r="415" spans="1:12" ht="15">
      <c r="A415" s="84" t="s">
        <v>1637</v>
      </c>
      <c r="B415" s="84" t="s">
        <v>1617</v>
      </c>
      <c r="C415" s="84">
        <v>5</v>
      </c>
      <c r="D415" s="122">
        <v>0.0032918169832461333</v>
      </c>
      <c r="E415" s="122">
        <v>2.5771086551437348</v>
      </c>
      <c r="F415" s="84" t="s">
        <v>1231</v>
      </c>
      <c r="G415" s="84" t="b">
        <v>0</v>
      </c>
      <c r="H415" s="84" t="b">
        <v>0</v>
      </c>
      <c r="I415" s="84" t="b">
        <v>0</v>
      </c>
      <c r="J415" s="84" t="b">
        <v>0</v>
      </c>
      <c r="K415" s="84" t="b">
        <v>0</v>
      </c>
      <c r="L415" s="84" t="b">
        <v>0</v>
      </c>
    </row>
    <row r="416" spans="1:12" ht="15">
      <c r="A416" s="84" t="s">
        <v>1613</v>
      </c>
      <c r="B416" s="84" t="s">
        <v>1560</v>
      </c>
      <c r="C416" s="84">
        <v>5</v>
      </c>
      <c r="D416" s="122">
        <v>0.0032918169832461333</v>
      </c>
      <c r="E416" s="122">
        <v>2.1299506238015153</v>
      </c>
      <c r="F416" s="84" t="s">
        <v>1231</v>
      </c>
      <c r="G416" s="84" t="b">
        <v>0</v>
      </c>
      <c r="H416" s="84" t="b">
        <v>0</v>
      </c>
      <c r="I416" s="84" t="b">
        <v>0</v>
      </c>
      <c r="J416" s="84" t="b">
        <v>0</v>
      </c>
      <c r="K416" s="84" t="b">
        <v>0</v>
      </c>
      <c r="L416" s="84" t="b">
        <v>0</v>
      </c>
    </row>
    <row r="417" spans="1:12" ht="15">
      <c r="A417" s="84" t="s">
        <v>1581</v>
      </c>
      <c r="B417" s="84" t="s">
        <v>1309</v>
      </c>
      <c r="C417" s="84">
        <v>4</v>
      </c>
      <c r="D417" s="122">
        <v>0.0026334535865969065</v>
      </c>
      <c r="E417" s="122">
        <v>1.0461622881153643</v>
      </c>
      <c r="F417" s="84" t="s">
        <v>1231</v>
      </c>
      <c r="G417" s="84" t="b">
        <v>0</v>
      </c>
      <c r="H417" s="84" t="b">
        <v>0</v>
      </c>
      <c r="I417" s="84" t="b">
        <v>0</v>
      </c>
      <c r="J417" s="84" t="b">
        <v>0</v>
      </c>
      <c r="K417" s="84" t="b">
        <v>0</v>
      </c>
      <c r="L417" s="84" t="b">
        <v>0</v>
      </c>
    </row>
    <row r="418" spans="1:12" ht="15">
      <c r="A418" s="84" t="s">
        <v>1332</v>
      </c>
      <c r="B418" s="84" t="s">
        <v>1575</v>
      </c>
      <c r="C418" s="84">
        <v>4</v>
      </c>
      <c r="D418" s="122">
        <v>0.0026334535865969065</v>
      </c>
      <c r="E418" s="122">
        <v>1.8334682558882551</v>
      </c>
      <c r="F418" s="84" t="s">
        <v>1231</v>
      </c>
      <c r="G418" s="84" t="b">
        <v>0</v>
      </c>
      <c r="H418" s="84" t="b">
        <v>0</v>
      </c>
      <c r="I418" s="84" t="b">
        <v>0</v>
      </c>
      <c r="J418" s="84" t="b">
        <v>0</v>
      </c>
      <c r="K418" s="84" t="b">
        <v>0</v>
      </c>
      <c r="L418" s="84" t="b">
        <v>0</v>
      </c>
    </row>
    <row r="419" spans="1:12" ht="15">
      <c r="A419" s="84" t="s">
        <v>1618</v>
      </c>
      <c r="B419" s="84" t="s">
        <v>1641</v>
      </c>
      <c r="C419" s="84">
        <v>4</v>
      </c>
      <c r="D419" s="122">
        <v>0.002929903517667077</v>
      </c>
      <c r="E419" s="122">
        <v>2.6562899011913594</v>
      </c>
      <c r="F419" s="84" t="s">
        <v>1231</v>
      </c>
      <c r="G419" s="84" t="b">
        <v>0</v>
      </c>
      <c r="H419" s="84" t="b">
        <v>0</v>
      </c>
      <c r="I419" s="84" t="b">
        <v>0</v>
      </c>
      <c r="J419" s="84" t="b">
        <v>0</v>
      </c>
      <c r="K419" s="84" t="b">
        <v>0</v>
      </c>
      <c r="L419" s="84" t="b">
        <v>0</v>
      </c>
    </row>
    <row r="420" spans="1:12" ht="15">
      <c r="A420" s="84" t="s">
        <v>1310</v>
      </c>
      <c r="B420" s="84" t="s">
        <v>543</v>
      </c>
      <c r="C420" s="84">
        <v>4</v>
      </c>
      <c r="D420" s="122">
        <v>0.00242311901318226</v>
      </c>
      <c r="E420" s="122">
        <v>1.0001916991785278</v>
      </c>
      <c r="F420" s="84" t="s">
        <v>1231</v>
      </c>
      <c r="G420" s="84" t="b">
        <v>0</v>
      </c>
      <c r="H420" s="84" t="b">
        <v>0</v>
      </c>
      <c r="I420" s="84" t="b">
        <v>0</v>
      </c>
      <c r="J420" s="84" t="b">
        <v>0</v>
      </c>
      <c r="K420" s="84" t="b">
        <v>0</v>
      </c>
      <c r="L420" s="84" t="b">
        <v>0</v>
      </c>
    </row>
    <row r="421" spans="1:12" ht="15">
      <c r="A421" s="84" t="s">
        <v>1623</v>
      </c>
      <c r="B421" s="84" t="s">
        <v>1309</v>
      </c>
      <c r="C421" s="84">
        <v>4</v>
      </c>
      <c r="D421" s="122">
        <v>0.00242311901318226</v>
      </c>
      <c r="E421" s="122">
        <v>1.0461622881153643</v>
      </c>
      <c r="F421" s="84" t="s">
        <v>1231</v>
      </c>
      <c r="G421" s="84" t="b">
        <v>0</v>
      </c>
      <c r="H421" s="84" t="b">
        <v>0</v>
      </c>
      <c r="I421" s="84" t="b">
        <v>0</v>
      </c>
      <c r="J421" s="84" t="b">
        <v>0</v>
      </c>
      <c r="K421" s="84" t="b">
        <v>0</v>
      </c>
      <c r="L421" s="84" t="b">
        <v>0</v>
      </c>
    </row>
    <row r="422" spans="1:12" ht="15">
      <c r="A422" s="84" t="s">
        <v>1311</v>
      </c>
      <c r="B422" s="84" t="s">
        <v>1312</v>
      </c>
      <c r="C422" s="84">
        <v>4</v>
      </c>
      <c r="D422" s="122">
        <v>0.00242311901318226</v>
      </c>
      <c r="E422" s="122">
        <v>0.3074984336307756</v>
      </c>
      <c r="F422" s="84" t="s">
        <v>1231</v>
      </c>
      <c r="G422" s="84" t="b">
        <v>0</v>
      </c>
      <c r="H422" s="84" t="b">
        <v>0</v>
      </c>
      <c r="I422" s="84" t="b">
        <v>0</v>
      </c>
      <c r="J422" s="84" t="b">
        <v>0</v>
      </c>
      <c r="K422" s="84" t="b">
        <v>0</v>
      </c>
      <c r="L422" s="84" t="b">
        <v>0</v>
      </c>
    </row>
    <row r="423" spans="1:12" ht="15">
      <c r="A423" s="84" t="s">
        <v>1310</v>
      </c>
      <c r="B423" s="84" t="s">
        <v>1309</v>
      </c>
      <c r="C423" s="84">
        <v>4</v>
      </c>
      <c r="D423" s="122">
        <v>0.00242311901318226</v>
      </c>
      <c r="E423" s="122">
        <v>-0.4338446548417864</v>
      </c>
      <c r="F423" s="84" t="s">
        <v>1231</v>
      </c>
      <c r="G423" s="84" t="b">
        <v>0</v>
      </c>
      <c r="H423" s="84" t="b">
        <v>0</v>
      </c>
      <c r="I423" s="84" t="b">
        <v>0</v>
      </c>
      <c r="J423" s="84" t="b">
        <v>0</v>
      </c>
      <c r="K423" s="84" t="b">
        <v>0</v>
      </c>
      <c r="L423" s="84" t="b">
        <v>0</v>
      </c>
    </row>
    <row r="424" spans="1:12" ht="15">
      <c r="A424" s="84" t="s">
        <v>1627</v>
      </c>
      <c r="B424" s="84" t="s">
        <v>1309</v>
      </c>
      <c r="C424" s="84">
        <v>4</v>
      </c>
      <c r="D424" s="122">
        <v>0.0026334535865969065</v>
      </c>
      <c r="E424" s="122">
        <v>1.0461622881153643</v>
      </c>
      <c r="F424" s="84" t="s">
        <v>1231</v>
      </c>
      <c r="G424" s="84" t="b">
        <v>0</v>
      </c>
      <c r="H424" s="84" t="b">
        <v>0</v>
      </c>
      <c r="I424" s="84" t="b">
        <v>0</v>
      </c>
      <c r="J424" s="84" t="b">
        <v>0</v>
      </c>
      <c r="K424" s="84" t="b">
        <v>0</v>
      </c>
      <c r="L424" s="84" t="b">
        <v>0</v>
      </c>
    </row>
    <row r="425" spans="1:12" ht="15">
      <c r="A425" s="84" t="s">
        <v>564</v>
      </c>
      <c r="B425" s="84" t="s">
        <v>1309</v>
      </c>
      <c r="C425" s="84">
        <v>4</v>
      </c>
      <c r="D425" s="122">
        <v>0.0026334535865969065</v>
      </c>
      <c r="E425" s="122">
        <v>0.9669810420677393</v>
      </c>
      <c r="F425" s="84" t="s">
        <v>1231</v>
      </c>
      <c r="G425" s="84" t="b">
        <v>0</v>
      </c>
      <c r="H425" s="84" t="b">
        <v>0</v>
      </c>
      <c r="I425" s="84" t="b">
        <v>0</v>
      </c>
      <c r="J425" s="84" t="b">
        <v>0</v>
      </c>
      <c r="K425" s="84" t="b">
        <v>0</v>
      </c>
      <c r="L425" s="84" t="b">
        <v>0</v>
      </c>
    </row>
    <row r="426" spans="1:12" ht="15">
      <c r="A426" s="84" t="s">
        <v>1670</v>
      </c>
      <c r="B426" s="84" t="s">
        <v>1671</v>
      </c>
      <c r="C426" s="84">
        <v>4</v>
      </c>
      <c r="D426" s="122">
        <v>0.002929903517667077</v>
      </c>
      <c r="E426" s="122">
        <v>2.753199914199416</v>
      </c>
      <c r="F426" s="84" t="s">
        <v>1231</v>
      </c>
      <c r="G426" s="84" t="b">
        <v>0</v>
      </c>
      <c r="H426" s="84" t="b">
        <v>0</v>
      </c>
      <c r="I426" s="84" t="b">
        <v>0</v>
      </c>
      <c r="J426" s="84" t="b">
        <v>0</v>
      </c>
      <c r="K426" s="84" t="b">
        <v>0</v>
      </c>
      <c r="L426" s="84" t="b">
        <v>0</v>
      </c>
    </row>
    <row r="427" spans="1:12" ht="15">
      <c r="A427" s="84" t="s">
        <v>1617</v>
      </c>
      <c r="B427" s="84" t="s">
        <v>1309</v>
      </c>
      <c r="C427" s="84">
        <v>4</v>
      </c>
      <c r="D427" s="122">
        <v>0.0026334535865969065</v>
      </c>
      <c r="E427" s="122">
        <v>0.9669810420677393</v>
      </c>
      <c r="F427" s="84" t="s">
        <v>1231</v>
      </c>
      <c r="G427" s="84" t="b">
        <v>0</v>
      </c>
      <c r="H427" s="84" t="b">
        <v>0</v>
      </c>
      <c r="I427" s="84" t="b">
        <v>0</v>
      </c>
      <c r="J427" s="84" t="b">
        <v>0</v>
      </c>
      <c r="K427" s="84" t="b">
        <v>0</v>
      </c>
      <c r="L427" s="84" t="b">
        <v>0</v>
      </c>
    </row>
    <row r="428" spans="1:12" ht="15">
      <c r="A428" s="84" t="s">
        <v>1593</v>
      </c>
      <c r="B428" s="84" t="s">
        <v>1665</v>
      </c>
      <c r="C428" s="84">
        <v>4</v>
      </c>
      <c r="D428" s="122">
        <v>0.0026334535865969065</v>
      </c>
      <c r="E428" s="122">
        <v>2.5771086551437348</v>
      </c>
      <c r="F428" s="84" t="s">
        <v>1231</v>
      </c>
      <c r="G428" s="84" t="b">
        <v>0</v>
      </c>
      <c r="H428" s="84" t="b">
        <v>0</v>
      </c>
      <c r="I428" s="84" t="b">
        <v>0</v>
      </c>
      <c r="J428" s="84" t="b">
        <v>0</v>
      </c>
      <c r="K428" s="84" t="b">
        <v>0</v>
      </c>
      <c r="L428" s="84" t="b">
        <v>0</v>
      </c>
    </row>
    <row r="429" spans="1:12" ht="15">
      <c r="A429" s="84" t="s">
        <v>1584</v>
      </c>
      <c r="B429" s="84" t="s">
        <v>1309</v>
      </c>
      <c r="C429" s="84">
        <v>4</v>
      </c>
      <c r="D429" s="122">
        <v>0.00242311901318226</v>
      </c>
      <c r="E429" s="122">
        <v>0.9000342524371261</v>
      </c>
      <c r="F429" s="84" t="s">
        <v>1231</v>
      </c>
      <c r="G429" s="84" t="b">
        <v>0</v>
      </c>
      <c r="H429" s="84" t="b">
        <v>0</v>
      </c>
      <c r="I429" s="84" t="b">
        <v>0</v>
      </c>
      <c r="J429" s="84" t="b">
        <v>0</v>
      </c>
      <c r="K429" s="84" t="b">
        <v>0</v>
      </c>
      <c r="L429" s="84" t="b">
        <v>0</v>
      </c>
    </row>
    <row r="430" spans="1:12" ht="15">
      <c r="A430" s="84" t="s">
        <v>1614</v>
      </c>
      <c r="B430" s="84" t="s">
        <v>1560</v>
      </c>
      <c r="C430" s="84">
        <v>4</v>
      </c>
      <c r="D430" s="122">
        <v>0.002929903517667077</v>
      </c>
      <c r="E430" s="122">
        <v>2.2091318698491405</v>
      </c>
      <c r="F430" s="84" t="s">
        <v>1231</v>
      </c>
      <c r="G430" s="84" t="b">
        <v>0</v>
      </c>
      <c r="H430" s="84" t="b">
        <v>0</v>
      </c>
      <c r="I430" s="84" t="b">
        <v>0</v>
      </c>
      <c r="J430" s="84" t="b">
        <v>0</v>
      </c>
      <c r="K430" s="84" t="b">
        <v>0</v>
      </c>
      <c r="L430" s="84" t="b">
        <v>0</v>
      </c>
    </row>
    <row r="431" spans="1:12" ht="15">
      <c r="A431" s="84" t="s">
        <v>1311</v>
      </c>
      <c r="B431" s="84" t="s">
        <v>1650</v>
      </c>
      <c r="C431" s="84">
        <v>4</v>
      </c>
      <c r="D431" s="122">
        <v>0.002929903517667077</v>
      </c>
      <c r="E431" s="122">
        <v>1.3775363002385306</v>
      </c>
      <c r="F431" s="84" t="s">
        <v>1231</v>
      </c>
      <c r="G431" s="84" t="b">
        <v>0</v>
      </c>
      <c r="H431" s="84" t="b">
        <v>0</v>
      </c>
      <c r="I431" s="84" t="b">
        <v>0</v>
      </c>
      <c r="J431" s="84" t="b">
        <v>0</v>
      </c>
      <c r="K431" s="84" t="b">
        <v>0</v>
      </c>
      <c r="L431" s="84" t="b">
        <v>0</v>
      </c>
    </row>
    <row r="432" spans="1:12" ht="15">
      <c r="A432" s="84" t="s">
        <v>1650</v>
      </c>
      <c r="B432" s="84" t="s">
        <v>1312</v>
      </c>
      <c r="C432" s="84">
        <v>4</v>
      </c>
      <c r="D432" s="122">
        <v>0.002929903517667077</v>
      </c>
      <c r="E432" s="122">
        <v>1.6831620475916609</v>
      </c>
      <c r="F432" s="84" t="s">
        <v>1231</v>
      </c>
      <c r="G432" s="84" t="b">
        <v>0</v>
      </c>
      <c r="H432" s="84" t="b">
        <v>0</v>
      </c>
      <c r="I432" s="84" t="b">
        <v>0</v>
      </c>
      <c r="J432" s="84" t="b">
        <v>0</v>
      </c>
      <c r="K432" s="84" t="b">
        <v>0</v>
      </c>
      <c r="L432" s="84" t="b">
        <v>0</v>
      </c>
    </row>
    <row r="433" spans="1:12" ht="15">
      <c r="A433" s="84" t="s">
        <v>1575</v>
      </c>
      <c r="B433" s="84" t="s">
        <v>1569</v>
      </c>
      <c r="C433" s="84">
        <v>3</v>
      </c>
      <c r="D433" s="122">
        <v>0.002197427638250308</v>
      </c>
      <c r="E433" s="122">
        <v>2.385223128904822</v>
      </c>
      <c r="F433" s="84" t="s">
        <v>1231</v>
      </c>
      <c r="G433" s="84" t="b">
        <v>0</v>
      </c>
      <c r="H433" s="84" t="b">
        <v>0</v>
      </c>
      <c r="I433" s="84" t="b">
        <v>0</v>
      </c>
      <c r="J433" s="84" t="b">
        <v>0</v>
      </c>
      <c r="K433" s="84" t="b">
        <v>0</v>
      </c>
      <c r="L433" s="84" t="b">
        <v>0</v>
      </c>
    </row>
    <row r="434" spans="1:12" ht="15">
      <c r="A434" s="84" t="s">
        <v>1569</v>
      </c>
      <c r="B434" s="84" t="s">
        <v>1618</v>
      </c>
      <c r="C434" s="84">
        <v>3</v>
      </c>
      <c r="D434" s="122">
        <v>0.002197427638250308</v>
      </c>
      <c r="E434" s="122">
        <v>2.5313511645830595</v>
      </c>
      <c r="F434" s="84" t="s">
        <v>1231</v>
      </c>
      <c r="G434" s="84" t="b">
        <v>0</v>
      </c>
      <c r="H434" s="84" t="b">
        <v>0</v>
      </c>
      <c r="I434" s="84" t="b">
        <v>0</v>
      </c>
      <c r="J434" s="84" t="b">
        <v>0</v>
      </c>
      <c r="K434" s="84" t="b">
        <v>0</v>
      </c>
      <c r="L434" s="84" t="b">
        <v>0</v>
      </c>
    </row>
    <row r="435" spans="1:12" ht="15">
      <c r="A435" s="84" t="s">
        <v>1641</v>
      </c>
      <c r="B435" s="84" t="s">
        <v>1309</v>
      </c>
      <c r="C435" s="84">
        <v>3</v>
      </c>
      <c r="D435" s="122">
        <v>0.002197427638250308</v>
      </c>
      <c r="E435" s="122">
        <v>1.1430723011234205</v>
      </c>
      <c r="F435" s="84" t="s">
        <v>1231</v>
      </c>
      <c r="G435" s="84" t="b">
        <v>0</v>
      </c>
      <c r="H435" s="84" t="b">
        <v>0</v>
      </c>
      <c r="I435" s="84" t="b">
        <v>0</v>
      </c>
      <c r="J435" s="84" t="b">
        <v>0</v>
      </c>
      <c r="K435" s="84" t="b">
        <v>0</v>
      </c>
      <c r="L435" s="84" t="b">
        <v>0</v>
      </c>
    </row>
    <row r="436" spans="1:12" ht="15">
      <c r="A436" s="84" t="s">
        <v>1331</v>
      </c>
      <c r="B436" s="84" t="s">
        <v>1676</v>
      </c>
      <c r="C436" s="84">
        <v>3</v>
      </c>
      <c r="D436" s="122">
        <v>0.002197427638250308</v>
      </c>
      <c r="E436" s="122">
        <v>2.3138672203691533</v>
      </c>
      <c r="F436" s="84" t="s">
        <v>1231</v>
      </c>
      <c r="G436" s="84" t="b">
        <v>0</v>
      </c>
      <c r="H436" s="84" t="b">
        <v>0</v>
      </c>
      <c r="I436" s="84" t="b">
        <v>0</v>
      </c>
      <c r="J436" s="84" t="b">
        <v>0</v>
      </c>
      <c r="K436" s="84" t="b">
        <v>0</v>
      </c>
      <c r="L436" s="84" t="b">
        <v>0</v>
      </c>
    </row>
    <row r="437" spans="1:12" ht="15">
      <c r="A437" s="84" t="s">
        <v>1676</v>
      </c>
      <c r="B437" s="84" t="s">
        <v>1677</v>
      </c>
      <c r="C437" s="84">
        <v>3</v>
      </c>
      <c r="D437" s="122">
        <v>0.002197427638250308</v>
      </c>
      <c r="E437" s="122">
        <v>2.878138650807716</v>
      </c>
      <c r="F437" s="84" t="s">
        <v>1231</v>
      </c>
      <c r="G437" s="84" t="b">
        <v>0</v>
      </c>
      <c r="H437" s="84" t="b">
        <v>0</v>
      </c>
      <c r="I437" s="84" t="b">
        <v>0</v>
      </c>
      <c r="J437" s="84" t="b">
        <v>0</v>
      </c>
      <c r="K437" s="84" t="b">
        <v>0</v>
      </c>
      <c r="L437" s="84" t="b">
        <v>0</v>
      </c>
    </row>
    <row r="438" spans="1:12" ht="15">
      <c r="A438" s="84" t="s">
        <v>1311</v>
      </c>
      <c r="B438" s="84" t="s">
        <v>1317</v>
      </c>
      <c r="C438" s="84">
        <v>3</v>
      </c>
      <c r="D438" s="122">
        <v>0.00197509018994768</v>
      </c>
      <c r="E438" s="122">
        <v>0.4929297189406003</v>
      </c>
      <c r="F438" s="84" t="s">
        <v>1231</v>
      </c>
      <c r="G438" s="84" t="b">
        <v>0</v>
      </c>
      <c r="H438" s="84" t="b">
        <v>0</v>
      </c>
      <c r="I438" s="84" t="b">
        <v>0</v>
      </c>
      <c r="J438" s="84" t="b">
        <v>0</v>
      </c>
      <c r="K438" s="84" t="b">
        <v>0</v>
      </c>
      <c r="L438" s="84" t="b">
        <v>0</v>
      </c>
    </row>
    <row r="439" spans="1:12" ht="15">
      <c r="A439" s="84" t="s">
        <v>543</v>
      </c>
      <c r="B439" s="84" t="s">
        <v>1288</v>
      </c>
      <c r="C439" s="84">
        <v>3</v>
      </c>
      <c r="D439" s="122">
        <v>0.00197509018994768</v>
      </c>
      <c r="E439" s="122">
        <v>2.753199914199416</v>
      </c>
      <c r="F439" s="84" t="s">
        <v>1231</v>
      </c>
      <c r="G439" s="84" t="b">
        <v>0</v>
      </c>
      <c r="H439" s="84" t="b">
        <v>0</v>
      </c>
      <c r="I439" s="84" t="b">
        <v>0</v>
      </c>
      <c r="J439" s="84" t="b">
        <v>0</v>
      </c>
      <c r="K439" s="84" t="b">
        <v>0</v>
      </c>
      <c r="L439" s="84" t="b">
        <v>0</v>
      </c>
    </row>
    <row r="440" spans="1:12" ht="15">
      <c r="A440" s="84" t="s">
        <v>1681</v>
      </c>
      <c r="B440" s="84" t="s">
        <v>1317</v>
      </c>
      <c r="C440" s="84">
        <v>3</v>
      </c>
      <c r="D440" s="122">
        <v>0.00197509018994768</v>
      </c>
      <c r="E440" s="122">
        <v>1.9935320695097856</v>
      </c>
      <c r="F440" s="84" t="s">
        <v>1231</v>
      </c>
      <c r="G440" s="84" t="b">
        <v>0</v>
      </c>
      <c r="H440" s="84" t="b">
        <v>0</v>
      </c>
      <c r="I440" s="84" t="b">
        <v>0</v>
      </c>
      <c r="J440" s="84" t="b">
        <v>0</v>
      </c>
      <c r="K440" s="84" t="b">
        <v>0</v>
      </c>
      <c r="L440" s="84" t="b">
        <v>0</v>
      </c>
    </row>
    <row r="441" spans="1:12" ht="15">
      <c r="A441" s="84" t="s">
        <v>1317</v>
      </c>
      <c r="B441" s="84" t="s">
        <v>1597</v>
      </c>
      <c r="C441" s="84">
        <v>3</v>
      </c>
      <c r="D441" s="122">
        <v>0.00197509018994768</v>
      </c>
      <c r="E441" s="122">
        <v>1.711807229041191</v>
      </c>
      <c r="F441" s="84" t="s">
        <v>1231</v>
      </c>
      <c r="G441" s="84" t="b">
        <v>0</v>
      </c>
      <c r="H441" s="84" t="b">
        <v>0</v>
      </c>
      <c r="I441" s="84" t="b">
        <v>0</v>
      </c>
      <c r="J441" s="84" t="b">
        <v>0</v>
      </c>
      <c r="K441" s="84" t="b">
        <v>0</v>
      </c>
      <c r="L441" s="84" t="b">
        <v>0</v>
      </c>
    </row>
    <row r="442" spans="1:12" ht="15">
      <c r="A442" s="84" t="s">
        <v>1639</v>
      </c>
      <c r="B442" s="84" t="s">
        <v>1310</v>
      </c>
      <c r="C442" s="84">
        <v>3</v>
      </c>
      <c r="D442" s="122">
        <v>0.00197509018994768</v>
      </c>
      <c r="E442" s="122">
        <v>1.1351518174873234</v>
      </c>
      <c r="F442" s="84" t="s">
        <v>1231</v>
      </c>
      <c r="G442" s="84" t="b">
        <v>0</v>
      </c>
      <c r="H442" s="84" t="b">
        <v>0</v>
      </c>
      <c r="I442" s="84" t="b">
        <v>0</v>
      </c>
      <c r="J442" s="84" t="b">
        <v>0</v>
      </c>
      <c r="K442" s="84" t="b">
        <v>0</v>
      </c>
      <c r="L442" s="84" t="b">
        <v>0</v>
      </c>
    </row>
    <row r="443" spans="1:12" ht="15">
      <c r="A443" s="84" t="s">
        <v>1599</v>
      </c>
      <c r="B443" s="84" t="s">
        <v>1311</v>
      </c>
      <c r="C443" s="84">
        <v>3</v>
      </c>
      <c r="D443" s="122">
        <v>0.00197509018994768</v>
      </c>
      <c r="E443" s="122">
        <v>1.0811020562636986</v>
      </c>
      <c r="F443" s="84" t="s">
        <v>1231</v>
      </c>
      <c r="G443" s="84" t="b">
        <v>0</v>
      </c>
      <c r="H443" s="84" t="b">
        <v>0</v>
      </c>
      <c r="I443" s="84" t="b">
        <v>0</v>
      </c>
      <c r="J443" s="84" t="b">
        <v>0</v>
      </c>
      <c r="K443" s="84" t="b">
        <v>0</v>
      </c>
      <c r="L443" s="84" t="b">
        <v>0</v>
      </c>
    </row>
    <row r="444" spans="1:12" ht="15">
      <c r="A444" s="84" t="s">
        <v>1674</v>
      </c>
      <c r="B444" s="84" t="s">
        <v>1309</v>
      </c>
      <c r="C444" s="84">
        <v>3</v>
      </c>
      <c r="D444" s="122">
        <v>0.002197427638250308</v>
      </c>
      <c r="E444" s="122">
        <v>1.0181335645151206</v>
      </c>
      <c r="F444" s="84" t="s">
        <v>1231</v>
      </c>
      <c r="G444" s="84" t="b">
        <v>0</v>
      </c>
      <c r="H444" s="84" t="b">
        <v>0</v>
      </c>
      <c r="I444" s="84" t="b">
        <v>0</v>
      </c>
      <c r="J444" s="84" t="b">
        <v>0</v>
      </c>
      <c r="K444" s="84" t="b">
        <v>0</v>
      </c>
      <c r="L444" s="84" t="b">
        <v>0</v>
      </c>
    </row>
    <row r="445" spans="1:12" ht="15">
      <c r="A445" s="84" t="s">
        <v>1311</v>
      </c>
      <c r="B445" s="84" t="s">
        <v>1715</v>
      </c>
      <c r="C445" s="84">
        <v>3</v>
      </c>
      <c r="D445" s="122">
        <v>0.00197509018994768</v>
      </c>
      <c r="E445" s="122">
        <v>1.3775363002385308</v>
      </c>
      <c r="F445" s="84" t="s">
        <v>1231</v>
      </c>
      <c r="G445" s="84" t="b">
        <v>0</v>
      </c>
      <c r="H445" s="84" t="b">
        <v>0</v>
      </c>
      <c r="I445" s="84" t="b">
        <v>0</v>
      </c>
      <c r="J445" s="84" t="b">
        <v>0</v>
      </c>
      <c r="K445" s="84" t="b">
        <v>0</v>
      </c>
      <c r="L445" s="84" t="b">
        <v>0</v>
      </c>
    </row>
    <row r="446" spans="1:12" ht="15">
      <c r="A446" s="84" t="s">
        <v>1596</v>
      </c>
      <c r="B446" s="84" t="s">
        <v>1594</v>
      </c>
      <c r="C446" s="84">
        <v>3</v>
      </c>
      <c r="D446" s="122">
        <v>0.002197427638250308</v>
      </c>
      <c r="E446" s="122">
        <v>2.1421850802185274</v>
      </c>
      <c r="F446" s="84" t="s">
        <v>1231</v>
      </c>
      <c r="G446" s="84" t="b">
        <v>0</v>
      </c>
      <c r="H446" s="84" t="b">
        <v>0</v>
      </c>
      <c r="I446" s="84" t="b">
        <v>0</v>
      </c>
      <c r="J446" s="84" t="b">
        <v>0</v>
      </c>
      <c r="K446" s="84" t="b">
        <v>0</v>
      </c>
      <c r="L446" s="84" t="b">
        <v>0</v>
      </c>
    </row>
    <row r="447" spans="1:12" ht="15">
      <c r="A447" s="84" t="s">
        <v>1625</v>
      </c>
      <c r="B447" s="84" t="s">
        <v>1325</v>
      </c>
      <c r="C447" s="84">
        <v>3</v>
      </c>
      <c r="D447" s="122">
        <v>0.002197427638250308</v>
      </c>
      <c r="E447" s="122">
        <v>2.5313511645830595</v>
      </c>
      <c r="F447" s="84" t="s">
        <v>1231</v>
      </c>
      <c r="G447" s="84" t="b">
        <v>0</v>
      </c>
      <c r="H447" s="84" t="b">
        <v>0</v>
      </c>
      <c r="I447" s="84" t="b">
        <v>0</v>
      </c>
      <c r="J447" s="84" t="b">
        <v>0</v>
      </c>
      <c r="K447" s="84" t="b">
        <v>0</v>
      </c>
      <c r="L447" s="84" t="b">
        <v>0</v>
      </c>
    </row>
    <row r="448" spans="1:12" ht="15">
      <c r="A448" s="84" t="s">
        <v>1331</v>
      </c>
      <c r="B448" s="84" t="s">
        <v>1615</v>
      </c>
      <c r="C448" s="84">
        <v>3</v>
      </c>
      <c r="D448" s="122">
        <v>0.00197509018994768</v>
      </c>
      <c r="E448" s="122">
        <v>2.0128372247051725</v>
      </c>
      <c r="F448" s="84" t="s">
        <v>1231</v>
      </c>
      <c r="G448" s="84" t="b">
        <v>0</v>
      </c>
      <c r="H448" s="84" t="b">
        <v>0</v>
      </c>
      <c r="I448" s="84" t="b">
        <v>0</v>
      </c>
      <c r="J448" s="84" t="b">
        <v>0</v>
      </c>
      <c r="K448" s="84" t="b">
        <v>0</v>
      </c>
      <c r="L448" s="84" t="b">
        <v>0</v>
      </c>
    </row>
    <row r="449" spans="1:12" ht="15">
      <c r="A449" s="84" t="s">
        <v>1671</v>
      </c>
      <c r="B449" s="84" t="s">
        <v>1717</v>
      </c>
      <c r="C449" s="84">
        <v>3</v>
      </c>
      <c r="D449" s="122">
        <v>0.002197427638250308</v>
      </c>
      <c r="E449" s="122">
        <v>2.753199914199416</v>
      </c>
      <c r="F449" s="84" t="s">
        <v>1231</v>
      </c>
      <c r="G449" s="84" t="b">
        <v>0</v>
      </c>
      <c r="H449" s="84" t="b">
        <v>0</v>
      </c>
      <c r="I449" s="84" t="b">
        <v>0</v>
      </c>
      <c r="J449" s="84" t="b">
        <v>0</v>
      </c>
      <c r="K449" s="84" t="b">
        <v>0</v>
      </c>
      <c r="L449" s="84" t="b">
        <v>0</v>
      </c>
    </row>
    <row r="450" spans="1:12" ht="15">
      <c r="A450" s="84" t="s">
        <v>1311</v>
      </c>
      <c r="B450" s="84" t="s">
        <v>1666</v>
      </c>
      <c r="C450" s="84">
        <v>3</v>
      </c>
      <c r="D450" s="122">
        <v>0.00197509018994768</v>
      </c>
      <c r="E450" s="122">
        <v>1.2525975636302307</v>
      </c>
      <c r="F450" s="84" t="s">
        <v>1231</v>
      </c>
      <c r="G450" s="84" t="b">
        <v>0</v>
      </c>
      <c r="H450" s="84" t="b">
        <v>0</v>
      </c>
      <c r="I450" s="84" t="b">
        <v>0</v>
      </c>
      <c r="J450" s="84" t="b">
        <v>0</v>
      </c>
      <c r="K450" s="84" t="b">
        <v>0</v>
      </c>
      <c r="L450" s="84" t="b">
        <v>0</v>
      </c>
    </row>
    <row r="451" spans="1:12" ht="15">
      <c r="A451" s="84" t="s">
        <v>1702</v>
      </c>
      <c r="B451" s="84" t="s">
        <v>1645</v>
      </c>
      <c r="C451" s="84">
        <v>3</v>
      </c>
      <c r="D451" s="122">
        <v>0.002197427638250308</v>
      </c>
      <c r="E451" s="122">
        <v>2.753199914199416</v>
      </c>
      <c r="F451" s="84" t="s">
        <v>1231</v>
      </c>
      <c r="G451" s="84" t="b">
        <v>0</v>
      </c>
      <c r="H451" s="84" t="b">
        <v>0</v>
      </c>
      <c r="I451" s="84" t="b">
        <v>0</v>
      </c>
      <c r="J451" s="84" t="b">
        <v>0</v>
      </c>
      <c r="K451" s="84" t="b">
        <v>0</v>
      </c>
      <c r="L451" s="84" t="b">
        <v>0</v>
      </c>
    </row>
    <row r="452" spans="1:12" ht="15">
      <c r="A452" s="84" t="s">
        <v>1666</v>
      </c>
      <c r="B452" s="84" t="s">
        <v>1710</v>
      </c>
      <c r="C452" s="84">
        <v>3</v>
      </c>
      <c r="D452" s="122">
        <v>0.00197509018994768</v>
      </c>
      <c r="E452" s="122">
        <v>2.753199914199416</v>
      </c>
      <c r="F452" s="84" t="s">
        <v>1231</v>
      </c>
      <c r="G452" s="84" t="b">
        <v>0</v>
      </c>
      <c r="H452" s="84" t="b">
        <v>0</v>
      </c>
      <c r="I452" s="84" t="b">
        <v>0</v>
      </c>
      <c r="J452" s="84" t="b">
        <v>0</v>
      </c>
      <c r="K452" s="84" t="b">
        <v>0</v>
      </c>
      <c r="L452" s="84" t="b">
        <v>0</v>
      </c>
    </row>
    <row r="453" spans="1:12" ht="15">
      <c r="A453" s="84" t="s">
        <v>1316</v>
      </c>
      <c r="B453" s="84" t="s">
        <v>1593</v>
      </c>
      <c r="C453" s="84">
        <v>3</v>
      </c>
      <c r="D453" s="122">
        <v>0.00197509018994768</v>
      </c>
      <c r="E453" s="122">
        <v>1.6562899011913597</v>
      </c>
      <c r="F453" s="84" t="s">
        <v>1231</v>
      </c>
      <c r="G453" s="84" t="b">
        <v>0</v>
      </c>
      <c r="H453" s="84" t="b">
        <v>0</v>
      </c>
      <c r="I453" s="84" t="b">
        <v>0</v>
      </c>
      <c r="J453" s="84" t="b">
        <v>0</v>
      </c>
      <c r="K453" s="84" t="b">
        <v>0</v>
      </c>
      <c r="L453" s="84" t="b">
        <v>0</v>
      </c>
    </row>
    <row r="454" spans="1:12" ht="15">
      <c r="A454" s="84" t="s">
        <v>1560</v>
      </c>
      <c r="B454" s="84" t="s">
        <v>1567</v>
      </c>
      <c r="C454" s="84">
        <v>3</v>
      </c>
      <c r="D454" s="122">
        <v>0.00197509018994768</v>
      </c>
      <c r="E454" s="122">
        <v>1.732010615129478</v>
      </c>
      <c r="F454" s="84" t="s">
        <v>1231</v>
      </c>
      <c r="G454" s="84" t="b">
        <v>0</v>
      </c>
      <c r="H454" s="84" t="b">
        <v>0</v>
      </c>
      <c r="I454" s="84" t="b">
        <v>0</v>
      </c>
      <c r="J454" s="84" t="b">
        <v>0</v>
      </c>
      <c r="K454" s="84" t="b">
        <v>0</v>
      </c>
      <c r="L454" s="84" t="b">
        <v>0</v>
      </c>
    </row>
    <row r="455" spans="1:12" ht="15">
      <c r="A455" s="84" t="s">
        <v>1659</v>
      </c>
      <c r="B455" s="84" t="s">
        <v>1309</v>
      </c>
      <c r="C455" s="84">
        <v>3</v>
      </c>
      <c r="D455" s="122">
        <v>0.002197427638250308</v>
      </c>
      <c r="E455" s="122">
        <v>1.0181335645151206</v>
      </c>
      <c r="F455" s="84" t="s">
        <v>1231</v>
      </c>
      <c r="G455" s="84" t="b">
        <v>0</v>
      </c>
      <c r="H455" s="84" t="b">
        <v>0</v>
      </c>
      <c r="I455" s="84" t="b">
        <v>0</v>
      </c>
      <c r="J455" s="84" t="b">
        <v>0</v>
      </c>
      <c r="K455" s="84" t="b">
        <v>0</v>
      </c>
      <c r="L455" s="84" t="b">
        <v>0</v>
      </c>
    </row>
    <row r="456" spans="1:12" ht="15">
      <c r="A456" s="84" t="s">
        <v>1633</v>
      </c>
      <c r="B456" s="84" t="s">
        <v>1311</v>
      </c>
      <c r="C456" s="84">
        <v>3</v>
      </c>
      <c r="D456" s="122">
        <v>0.002197427638250308</v>
      </c>
      <c r="E456" s="122">
        <v>1.1602833023113235</v>
      </c>
      <c r="F456" s="84" t="s">
        <v>1231</v>
      </c>
      <c r="G456" s="84" t="b">
        <v>0</v>
      </c>
      <c r="H456" s="84" t="b">
        <v>0</v>
      </c>
      <c r="I456" s="84" t="b">
        <v>0</v>
      </c>
      <c r="J456" s="84" t="b">
        <v>0</v>
      </c>
      <c r="K456" s="84" t="b">
        <v>0</v>
      </c>
      <c r="L456" s="84" t="b">
        <v>0</v>
      </c>
    </row>
    <row r="457" spans="1:12" ht="15">
      <c r="A457" s="84" t="s">
        <v>1661</v>
      </c>
      <c r="B457" s="84" t="s">
        <v>1662</v>
      </c>
      <c r="C457" s="84">
        <v>3</v>
      </c>
      <c r="D457" s="122">
        <v>0.0025775160166139205</v>
      </c>
      <c r="E457" s="122">
        <v>2.628261177591116</v>
      </c>
      <c r="F457" s="84" t="s">
        <v>1231</v>
      </c>
      <c r="G457" s="84" t="b">
        <v>0</v>
      </c>
      <c r="H457" s="84" t="b">
        <v>0</v>
      </c>
      <c r="I457" s="84" t="b">
        <v>0</v>
      </c>
      <c r="J457" s="84" t="b">
        <v>0</v>
      </c>
      <c r="K457" s="84" t="b">
        <v>0</v>
      </c>
      <c r="L457" s="84" t="b">
        <v>0</v>
      </c>
    </row>
    <row r="458" spans="1:12" ht="15">
      <c r="A458" s="84" t="s">
        <v>1694</v>
      </c>
      <c r="B458" s="84" t="s">
        <v>1695</v>
      </c>
      <c r="C458" s="84">
        <v>3</v>
      </c>
      <c r="D458" s="122">
        <v>0.002197427638250308</v>
      </c>
      <c r="E458" s="122">
        <v>2.878138650807716</v>
      </c>
      <c r="F458" s="84" t="s">
        <v>1231</v>
      </c>
      <c r="G458" s="84" t="b">
        <v>0</v>
      </c>
      <c r="H458" s="84" t="b">
        <v>0</v>
      </c>
      <c r="I458" s="84" t="b">
        <v>0</v>
      </c>
      <c r="J458" s="84" t="b">
        <v>0</v>
      </c>
      <c r="K458" s="84" t="b">
        <v>0</v>
      </c>
      <c r="L458" s="84" t="b">
        <v>0</v>
      </c>
    </row>
    <row r="459" spans="1:12" ht="15">
      <c r="A459" s="84" t="s">
        <v>1603</v>
      </c>
      <c r="B459" s="84" t="s">
        <v>1609</v>
      </c>
      <c r="C459" s="84">
        <v>3</v>
      </c>
      <c r="D459" s="122">
        <v>0.00197509018994768</v>
      </c>
      <c r="E459" s="122">
        <v>2.2760786594797535</v>
      </c>
      <c r="F459" s="84" t="s">
        <v>1231</v>
      </c>
      <c r="G459" s="84" t="b">
        <v>0</v>
      </c>
      <c r="H459" s="84" t="b">
        <v>0</v>
      </c>
      <c r="I459" s="84" t="b">
        <v>0</v>
      </c>
      <c r="J459" s="84" t="b">
        <v>0</v>
      </c>
      <c r="K459" s="84" t="b">
        <v>0</v>
      </c>
      <c r="L459" s="84" t="b">
        <v>0</v>
      </c>
    </row>
    <row r="460" spans="1:12" ht="15">
      <c r="A460" s="84" t="s">
        <v>1609</v>
      </c>
      <c r="B460" s="84" t="s">
        <v>1309</v>
      </c>
      <c r="C460" s="84">
        <v>3</v>
      </c>
      <c r="D460" s="122">
        <v>0.00197509018994768</v>
      </c>
      <c r="E460" s="122">
        <v>0.8420423054594394</v>
      </c>
      <c r="F460" s="84" t="s">
        <v>1231</v>
      </c>
      <c r="G460" s="84" t="b">
        <v>0</v>
      </c>
      <c r="H460" s="84" t="b">
        <v>0</v>
      </c>
      <c r="I460" s="84" t="b">
        <v>0</v>
      </c>
      <c r="J460" s="84" t="b">
        <v>0</v>
      </c>
      <c r="K460" s="84" t="b">
        <v>0</v>
      </c>
      <c r="L460" s="84" t="b">
        <v>0</v>
      </c>
    </row>
    <row r="461" spans="1:12" ht="15">
      <c r="A461" s="84" t="s">
        <v>1585</v>
      </c>
      <c r="B461" s="84" t="s">
        <v>1332</v>
      </c>
      <c r="C461" s="84">
        <v>3</v>
      </c>
      <c r="D461" s="122">
        <v>0.00197509018994768</v>
      </c>
      <c r="E461" s="122">
        <v>1.7568341988545102</v>
      </c>
      <c r="F461" s="84" t="s">
        <v>1231</v>
      </c>
      <c r="G461" s="84" t="b">
        <v>0</v>
      </c>
      <c r="H461" s="84" t="b">
        <v>0</v>
      </c>
      <c r="I461" s="84" t="b">
        <v>0</v>
      </c>
      <c r="J461" s="84" t="b">
        <v>0</v>
      </c>
      <c r="K461" s="84" t="b">
        <v>0</v>
      </c>
      <c r="L461" s="84" t="b">
        <v>0</v>
      </c>
    </row>
    <row r="462" spans="1:12" ht="15">
      <c r="A462" s="84" t="s">
        <v>1609</v>
      </c>
      <c r="B462" s="84" t="s">
        <v>1562</v>
      </c>
      <c r="C462" s="84">
        <v>3</v>
      </c>
      <c r="D462" s="122">
        <v>0.00197509018994768</v>
      </c>
      <c r="E462" s="122">
        <v>1.9750486638157723</v>
      </c>
      <c r="F462" s="84" t="s">
        <v>1231</v>
      </c>
      <c r="G462" s="84" t="b">
        <v>0</v>
      </c>
      <c r="H462" s="84" t="b">
        <v>0</v>
      </c>
      <c r="I462" s="84" t="b">
        <v>0</v>
      </c>
      <c r="J462" s="84" t="b">
        <v>0</v>
      </c>
      <c r="K462" s="84" t="b">
        <v>0</v>
      </c>
      <c r="L462" s="84" t="b">
        <v>0</v>
      </c>
    </row>
    <row r="463" spans="1:12" ht="15">
      <c r="A463" s="84" t="s">
        <v>1603</v>
      </c>
      <c r="B463" s="84" t="s">
        <v>1584</v>
      </c>
      <c r="C463" s="84">
        <v>3</v>
      </c>
      <c r="D463" s="122">
        <v>0.00197509018994768</v>
      </c>
      <c r="E463" s="122">
        <v>2.2091318698491405</v>
      </c>
      <c r="F463" s="84" t="s">
        <v>1231</v>
      </c>
      <c r="G463" s="84" t="b">
        <v>0</v>
      </c>
      <c r="H463" s="84" t="b">
        <v>0</v>
      </c>
      <c r="I463" s="84" t="b">
        <v>0</v>
      </c>
      <c r="J463" s="84" t="b">
        <v>0</v>
      </c>
      <c r="K463" s="84" t="b">
        <v>0</v>
      </c>
      <c r="L463" s="84" t="b">
        <v>0</v>
      </c>
    </row>
    <row r="464" spans="1:12" ht="15">
      <c r="A464" s="84" t="s">
        <v>1585</v>
      </c>
      <c r="B464" s="84" t="s">
        <v>1558</v>
      </c>
      <c r="C464" s="84">
        <v>3</v>
      </c>
      <c r="D464" s="122">
        <v>0.00197509018994768</v>
      </c>
      <c r="E464" s="122">
        <v>1.9081018741851592</v>
      </c>
      <c r="F464" s="84" t="s">
        <v>1231</v>
      </c>
      <c r="G464" s="84" t="b">
        <v>0</v>
      </c>
      <c r="H464" s="84" t="b">
        <v>0</v>
      </c>
      <c r="I464" s="84" t="b">
        <v>0</v>
      </c>
      <c r="J464" s="84" t="b">
        <v>0</v>
      </c>
      <c r="K464" s="84" t="b">
        <v>0</v>
      </c>
      <c r="L464" s="84" t="b">
        <v>0</v>
      </c>
    </row>
    <row r="465" spans="1:12" ht="15">
      <c r="A465" s="84" t="s">
        <v>1558</v>
      </c>
      <c r="B465" s="84" t="s">
        <v>1605</v>
      </c>
      <c r="C465" s="84">
        <v>3</v>
      </c>
      <c r="D465" s="122">
        <v>0.00197509018994768</v>
      </c>
      <c r="E465" s="122">
        <v>1.9750486638157723</v>
      </c>
      <c r="F465" s="84" t="s">
        <v>1231</v>
      </c>
      <c r="G465" s="84" t="b">
        <v>0</v>
      </c>
      <c r="H465" s="84" t="b">
        <v>0</v>
      </c>
      <c r="I465" s="84" t="b">
        <v>0</v>
      </c>
      <c r="J465" s="84" t="b">
        <v>0</v>
      </c>
      <c r="K465" s="84" t="b">
        <v>0</v>
      </c>
      <c r="L465" s="84" t="b">
        <v>0</v>
      </c>
    </row>
    <row r="466" spans="1:12" ht="15">
      <c r="A466" s="84" t="s">
        <v>1606</v>
      </c>
      <c r="B466" s="84" t="s">
        <v>1562</v>
      </c>
      <c r="C466" s="84">
        <v>3</v>
      </c>
      <c r="D466" s="122">
        <v>0.00197509018994768</v>
      </c>
      <c r="E466" s="122">
        <v>2.1511399228714536</v>
      </c>
      <c r="F466" s="84" t="s">
        <v>1231</v>
      </c>
      <c r="G466" s="84" t="b">
        <v>0</v>
      </c>
      <c r="H466" s="84" t="b">
        <v>0</v>
      </c>
      <c r="I466" s="84" t="b">
        <v>0</v>
      </c>
      <c r="J466" s="84" t="b">
        <v>0</v>
      </c>
      <c r="K466" s="84" t="b">
        <v>0</v>
      </c>
      <c r="L466" s="84" t="b">
        <v>0</v>
      </c>
    </row>
    <row r="467" spans="1:12" ht="15">
      <c r="A467" s="84" t="s">
        <v>1677</v>
      </c>
      <c r="B467" s="84" t="s">
        <v>1678</v>
      </c>
      <c r="C467" s="84">
        <v>2</v>
      </c>
      <c r="D467" s="122">
        <v>0.001718344011075947</v>
      </c>
      <c r="E467" s="122">
        <v>2.753199914199416</v>
      </c>
      <c r="F467" s="84" t="s">
        <v>1231</v>
      </c>
      <c r="G467" s="84" t="b">
        <v>0</v>
      </c>
      <c r="H467" s="84" t="b">
        <v>0</v>
      </c>
      <c r="I467" s="84" t="b">
        <v>0</v>
      </c>
      <c r="J467" s="84" t="b">
        <v>0</v>
      </c>
      <c r="K467" s="84" t="b">
        <v>0</v>
      </c>
      <c r="L467" s="84" t="b">
        <v>0</v>
      </c>
    </row>
    <row r="468" spans="1:12" ht="15">
      <c r="A468" s="84" t="s">
        <v>1678</v>
      </c>
      <c r="B468" s="84" t="s">
        <v>1312</v>
      </c>
      <c r="C468" s="84">
        <v>2</v>
      </c>
      <c r="D468" s="122">
        <v>0.001718344011075947</v>
      </c>
      <c r="E468" s="122">
        <v>1.3821320519276798</v>
      </c>
      <c r="F468" s="84" t="s">
        <v>1231</v>
      </c>
      <c r="G468" s="84" t="b">
        <v>0</v>
      </c>
      <c r="H468" s="84" t="b">
        <v>0</v>
      </c>
      <c r="I468" s="84" t="b">
        <v>0</v>
      </c>
      <c r="J468" s="84" t="b">
        <v>0</v>
      </c>
      <c r="K468" s="84" t="b">
        <v>0</v>
      </c>
      <c r="L468" s="84" t="b">
        <v>0</v>
      </c>
    </row>
    <row r="469" spans="1:12" ht="15">
      <c r="A469" s="84" t="s">
        <v>1315</v>
      </c>
      <c r="B469" s="84" t="s">
        <v>1678</v>
      </c>
      <c r="C469" s="84">
        <v>2</v>
      </c>
      <c r="D469" s="122">
        <v>0.001718344011075947</v>
      </c>
      <c r="E469" s="122">
        <v>1.4414460531436617</v>
      </c>
      <c r="F469" s="84" t="s">
        <v>1231</v>
      </c>
      <c r="G469" s="84" t="b">
        <v>0</v>
      </c>
      <c r="H469" s="84" t="b">
        <v>0</v>
      </c>
      <c r="I469" s="84" t="b">
        <v>0</v>
      </c>
      <c r="J469" s="84" t="b">
        <v>0</v>
      </c>
      <c r="K469" s="84" t="b">
        <v>0</v>
      </c>
      <c r="L469" s="84" t="b">
        <v>0</v>
      </c>
    </row>
    <row r="470" spans="1:12" ht="15">
      <c r="A470" s="84" t="s">
        <v>545</v>
      </c>
      <c r="B470" s="84" t="s">
        <v>1309</v>
      </c>
      <c r="C470" s="84">
        <v>2</v>
      </c>
      <c r="D470" s="122">
        <v>0.0014649517588335385</v>
      </c>
      <c r="E470" s="122">
        <v>0.6659510464037581</v>
      </c>
      <c r="F470" s="84" t="s">
        <v>1231</v>
      </c>
      <c r="G470" s="84" t="b">
        <v>0</v>
      </c>
      <c r="H470" s="84" t="b">
        <v>0</v>
      </c>
      <c r="I470" s="84" t="b">
        <v>0</v>
      </c>
      <c r="J470" s="84" t="b">
        <v>0</v>
      </c>
      <c r="K470" s="84" t="b">
        <v>0</v>
      </c>
      <c r="L470" s="84" t="b">
        <v>0</v>
      </c>
    </row>
    <row r="471" spans="1:12" ht="15">
      <c r="A471" s="84" t="s">
        <v>1628</v>
      </c>
      <c r="B471" s="84" t="s">
        <v>1311</v>
      </c>
      <c r="C471" s="84">
        <v>2</v>
      </c>
      <c r="D471" s="122">
        <v>0.0014649517588335385</v>
      </c>
      <c r="E471" s="122">
        <v>0.9841920432556422</v>
      </c>
      <c r="F471" s="84" t="s">
        <v>1231</v>
      </c>
      <c r="G471" s="84" t="b">
        <v>0</v>
      </c>
      <c r="H471" s="84" t="b">
        <v>0</v>
      </c>
      <c r="I471" s="84" t="b">
        <v>0</v>
      </c>
      <c r="J471" s="84" t="b">
        <v>0</v>
      </c>
      <c r="K471" s="84" t="b">
        <v>0</v>
      </c>
      <c r="L471" s="84" t="b">
        <v>0</v>
      </c>
    </row>
    <row r="472" spans="1:12" ht="15">
      <c r="A472" s="84" t="s">
        <v>1736</v>
      </c>
      <c r="B472" s="84" t="s">
        <v>1598</v>
      </c>
      <c r="C472" s="84">
        <v>2</v>
      </c>
      <c r="D472" s="122">
        <v>0.0014649517588335385</v>
      </c>
      <c r="E472" s="122">
        <v>2.5771086551437348</v>
      </c>
      <c r="F472" s="84" t="s">
        <v>1231</v>
      </c>
      <c r="G472" s="84" t="b">
        <v>0</v>
      </c>
      <c r="H472" s="84" t="b">
        <v>0</v>
      </c>
      <c r="I472" s="84" t="b">
        <v>0</v>
      </c>
      <c r="J472" s="84" t="b">
        <v>0</v>
      </c>
      <c r="K472" s="84" t="b">
        <v>0</v>
      </c>
      <c r="L472" s="84" t="b">
        <v>0</v>
      </c>
    </row>
    <row r="473" spans="1:12" ht="15">
      <c r="A473" s="84" t="s">
        <v>1598</v>
      </c>
      <c r="B473" s="84" t="s">
        <v>1560</v>
      </c>
      <c r="C473" s="84">
        <v>2</v>
      </c>
      <c r="D473" s="122">
        <v>0.0014649517588335385</v>
      </c>
      <c r="E473" s="122">
        <v>1.7320106151294778</v>
      </c>
      <c r="F473" s="84" t="s">
        <v>1231</v>
      </c>
      <c r="G473" s="84" t="b">
        <v>0</v>
      </c>
      <c r="H473" s="84" t="b">
        <v>0</v>
      </c>
      <c r="I473" s="84" t="b">
        <v>0</v>
      </c>
      <c r="J473" s="84" t="b">
        <v>0</v>
      </c>
      <c r="K473" s="84" t="b">
        <v>0</v>
      </c>
      <c r="L473" s="84" t="b">
        <v>0</v>
      </c>
    </row>
    <row r="474" spans="1:12" ht="15">
      <c r="A474" s="84" t="s">
        <v>1737</v>
      </c>
      <c r="B474" s="84" t="s">
        <v>1311</v>
      </c>
      <c r="C474" s="84">
        <v>2</v>
      </c>
      <c r="D474" s="122">
        <v>0.0014649517588335385</v>
      </c>
      <c r="E474" s="122">
        <v>1.3821320519276798</v>
      </c>
      <c r="F474" s="84" t="s">
        <v>1231</v>
      </c>
      <c r="G474" s="84" t="b">
        <v>0</v>
      </c>
      <c r="H474" s="84" t="b">
        <v>0</v>
      </c>
      <c r="I474" s="84" t="b">
        <v>0</v>
      </c>
      <c r="J474" s="84" t="b">
        <v>0</v>
      </c>
      <c r="K474" s="84" t="b">
        <v>0</v>
      </c>
      <c r="L474" s="84" t="b">
        <v>0</v>
      </c>
    </row>
    <row r="475" spans="1:12" ht="15">
      <c r="A475" s="84" t="s">
        <v>1311</v>
      </c>
      <c r="B475" s="84" t="s">
        <v>1738</v>
      </c>
      <c r="C475" s="84">
        <v>2</v>
      </c>
      <c r="D475" s="122">
        <v>0.0014649517588335385</v>
      </c>
      <c r="E475" s="122">
        <v>1.3775363002385306</v>
      </c>
      <c r="F475" s="84" t="s">
        <v>1231</v>
      </c>
      <c r="G475" s="84" t="b">
        <v>0</v>
      </c>
      <c r="H475" s="84" t="b">
        <v>0</v>
      </c>
      <c r="I475" s="84" t="b">
        <v>0</v>
      </c>
      <c r="J475" s="84" t="b">
        <v>0</v>
      </c>
      <c r="K475" s="84" t="b">
        <v>0</v>
      </c>
      <c r="L475" s="84" t="b">
        <v>0</v>
      </c>
    </row>
    <row r="476" spans="1:12" ht="15">
      <c r="A476" s="84" t="s">
        <v>1738</v>
      </c>
      <c r="B476" s="84" t="s">
        <v>1680</v>
      </c>
      <c r="C476" s="84">
        <v>2</v>
      </c>
      <c r="D476" s="122">
        <v>0.0014649517588335385</v>
      </c>
      <c r="E476" s="122">
        <v>2.878138650807716</v>
      </c>
      <c r="F476" s="84" t="s">
        <v>1231</v>
      </c>
      <c r="G476" s="84" t="b">
        <v>0</v>
      </c>
      <c r="H476" s="84" t="b">
        <v>0</v>
      </c>
      <c r="I476" s="84" t="b">
        <v>0</v>
      </c>
      <c r="J476" s="84" t="b">
        <v>0</v>
      </c>
      <c r="K476" s="84" t="b">
        <v>0</v>
      </c>
      <c r="L476" s="84" t="b">
        <v>0</v>
      </c>
    </row>
    <row r="477" spans="1:12" ht="15">
      <c r="A477" s="84" t="s">
        <v>1680</v>
      </c>
      <c r="B477" s="84" t="s">
        <v>1311</v>
      </c>
      <c r="C477" s="84">
        <v>2</v>
      </c>
      <c r="D477" s="122">
        <v>0.0014649517588335385</v>
      </c>
      <c r="E477" s="122">
        <v>1.2060407928719985</v>
      </c>
      <c r="F477" s="84" t="s">
        <v>1231</v>
      </c>
      <c r="G477" s="84" t="b">
        <v>0</v>
      </c>
      <c r="H477" s="84" t="b">
        <v>0</v>
      </c>
      <c r="I477" s="84" t="b">
        <v>0</v>
      </c>
      <c r="J477" s="84" t="b">
        <v>0</v>
      </c>
      <c r="K477" s="84" t="b">
        <v>0</v>
      </c>
      <c r="L477" s="84" t="b">
        <v>0</v>
      </c>
    </row>
    <row r="478" spans="1:12" ht="15">
      <c r="A478" s="84" t="s">
        <v>1311</v>
      </c>
      <c r="B478" s="84" t="s">
        <v>1681</v>
      </c>
      <c r="C478" s="84">
        <v>2</v>
      </c>
      <c r="D478" s="122">
        <v>0.0014649517588335385</v>
      </c>
      <c r="E478" s="122">
        <v>1.2014450411828494</v>
      </c>
      <c r="F478" s="84" t="s">
        <v>1231</v>
      </c>
      <c r="G478" s="84" t="b">
        <v>0</v>
      </c>
      <c r="H478" s="84" t="b">
        <v>0</v>
      </c>
      <c r="I478" s="84" t="b">
        <v>0</v>
      </c>
      <c r="J478" s="84" t="b">
        <v>0</v>
      </c>
      <c r="K478" s="84" t="b">
        <v>0</v>
      </c>
      <c r="L478" s="84" t="b">
        <v>0</v>
      </c>
    </row>
    <row r="479" spans="1:12" ht="15">
      <c r="A479" s="84" t="s">
        <v>1874</v>
      </c>
      <c r="B479" s="84" t="s">
        <v>1579</v>
      </c>
      <c r="C479" s="84">
        <v>2</v>
      </c>
      <c r="D479" s="122">
        <v>0.0014649517588335385</v>
      </c>
      <c r="E479" s="122">
        <v>2.452169918535435</v>
      </c>
      <c r="F479" s="84" t="s">
        <v>1231</v>
      </c>
      <c r="G479" s="84" t="b">
        <v>0</v>
      </c>
      <c r="H479" s="84" t="b">
        <v>0</v>
      </c>
      <c r="I479" s="84" t="b">
        <v>0</v>
      </c>
      <c r="J479" s="84" t="b">
        <v>0</v>
      </c>
      <c r="K479" s="84" t="b">
        <v>0</v>
      </c>
      <c r="L479" s="84" t="b">
        <v>0</v>
      </c>
    </row>
    <row r="480" spans="1:12" ht="15">
      <c r="A480" s="84" t="s">
        <v>1310</v>
      </c>
      <c r="B480" s="84" t="s">
        <v>552</v>
      </c>
      <c r="C480" s="84">
        <v>2</v>
      </c>
      <c r="D480" s="122">
        <v>0.0014649517588335385</v>
      </c>
      <c r="E480" s="122">
        <v>1.1762829582342091</v>
      </c>
      <c r="F480" s="84" t="s">
        <v>1231</v>
      </c>
      <c r="G480" s="84" t="b">
        <v>0</v>
      </c>
      <c r="H480" s="84" t="b">
        <v>0</v>
      </c>
      <c r="I480" s="84" t="b">
        <v>0</v>
      </c>
      <c r="J480" s="84" t="b">
        <v>0</v>
      </c>
      <c r="K480" s="84" t="b">
        <v>0</v>
      </c>
      <c r="L480" s="84" t="b">
        <v>0</v>
      </c>
    </row>
    <row r="481" spans="1:12" ht="15">
      <c r="A481" s="84" t="s">
        <v>560</v>
      </c>
      <c r="B481" s="84" t="s">
        <v>1312</v>
      </c>
      <c r="C481" s="84">
        <v>2</v>
      </c>
      <c r="D481" s="122">
        <v>0.0014649517588335385</v>
      </c>
      <c r="E481" s="122">
        <v>1.3821320519276798</v>
      </c>
      <c r="F481" s="84" t="s">
        <v>1231</v>
      </c>
      <c r="G481" s="84" t="b">
        <v>0</v>
      </c>
      <c r="H481" s="84" t="b">
        <v>0</v>
      </c>
      <c r="I481" s="84" t="b">
        <v>0</v>
      </c>
      <c r="J481" s="84" t="b">
        <v>0</v>
      </c>
      <c r="K481" s="84" t="b">
        <v>0</v>
      </c>
      <c r="L481" s="84" t="b">
        <v>0</v>
      </c>
    </row>
    <row r="482" spans="1:12" ht="15">
      <c r="A482" s="84" t="s">
        <v>1893</v>
      </c>
      <c r="B482" s="84" t="s">
        <v>1894</v>
      </c>
      <c r="C482" s="84">
        <v>2</v>
      </c>
      <c r="D482" s="122">
        <v>0.0014649517588335385</v>
      </c>
      <c r="E482" s="122">
        <v>3.0542299098633974</v>
      </c>
      <c r="F482" s="84" t="s">
        <v>1231</v>
      </c>
      <c r="G482" s="84" t="b">
        <v>0</v>
      </c>
      <c r="H482" s="84" t="b">
        <v>0</v>
      </c>
      <c r="I482" s="84" t="b">
        <v>0</v>
      </c>
      <c r="J482" s="84" t="b">
        <v>0</v>
      </c>
      <c r="K482" s="84" t="b">
        <v>0</v>
      </c>
      <c r="L482" s="84" t="b">
        <v>0</v>
      </c>
    </row>
    <row r="483" spans="1:12" ht="15">
      <c r="A483" s="84" t="s">
        <v>1894</v>
      </c>
      <c r="B483" s="84" t="s">
        <v>1311</v>
      </c>
      <c r="C483" s="84">
        <v>2</v>
      </c>
      <c r="D483" s="122">
        <v>0.0014649517588335385</v>
      </c>
      <c r="E483" s="122">
        <v>1.3821320519276798</v>
      </c>
      <c r="F483" s="84" t="s">
        <v>1231</v>
      </c>
      <c r="G483" s="84" t="b">
        <v>0</v>
      </c>
      <c r="H483" s="84" t="b">
        <v>0</v>
      </c>
      <c r="I483" s="84" t="b">
        <v>0</v>
      </c>
      <c r="J483" s="84" t="b">
        <v>0</v>
      </c>
      <c r="K483" s="84" t="b">
        <v>0</v>
      </c>
      <c r="L483" s="84" t="b">
        <v>0</v>
      </c>
    </row>
    <row r="484" spans="1:12" ht="15">
      <c r="A484" s="84" t="s">
        <v>1311</v>
      </c>
      <c r="B484" s="84" t="s">
        <v>1895</v>
      </c>
      <c r="C484" s="84">
        <v>2</v>
      </c>
      <c r="D484" s="122">
        <v>0.0014649517588335385</v>
      </c>
      <c r="E484" s="122">
        <v>1.3775363002385306</v>
      </c>
      <c r="F484" s="84" t="s">
        <v>1231</v>
      </c>
      <c r="G484" s="84" t="b">
        <v>0</v>
      </c>
      <c r="H484" s="84" t="b">
        <v>0</v>
      </c>
      <c r="I484" s="84" t="b">
        <v>0</v>
      </c>
      <c r="J484" s="84" t="b">
        <v>0</v>
      </c>
      <c r="K484" s="84" t="b">
        <v>0</v>
      </c>
      <c r="L484" s="84" t="b">
        <v>0</v>
      </c>
    </row>
    <row r="485" spans="1:12" ht="15">
      <c r="A485" s="84" t="s">
        <v>1872</v>
      </c>
      <c r="B485" s="84" t="s">
        <v>1873</v>
      </c>
      <c r="C485" s="84">
        <v>2</v>
      </c>
      <c r="D485" s="122">
        <v>0.0014649517588335385</v>
      </c>
      <c r="E485" s="122">
        <v>3.0542299098633974</v>
      </c>
      <c r="F485" s="84" t="s">
        <v>1231</v>
      </c>
      <c r="G485" s="84" t="b">
        <v>0</v>
      </c>
      <c r="H485" s="84" t="b">
        <v>0</v>
      </c>
      <c r="I485" s="84" t="b">
        <v>0</v>
      </c>
      <c r="J485" s="84" t="b">
        <v>0</v>
      </c>
      <c r="K485" s="84" t="b">
        <v>0</v>
      </c>
      <c r="L485" s="84" t="b">
        <v>0</v>
      </c>
    </row>
    <row r="486" spans="1:12" ht="15">
      <c r="A486" s="84" t="s">
        <v>1313</v>
      </c>
      <c r="B486" s="84" t="s">
        <v>1828</v>
      </c>
      <c r="C486" s="84">
        <v>2</v>
      </c>
      <c r="D486" s="122">
        <v>0.0014649517588335385</v>
      </c>
      <c r="E486" s="122">
        <v>1.702047391752035</v>
      </c>
      <c r="F486" s="84" t="s">
        <v>1231</v>
      </c>
      <c r="G486" s="84" t="b">
        <v>0</v>
      </c>
      <c r="H486" s="84" t="b">
        <v>0</v>
      </c>
      <c r="I486" s="84" t="b">
        <v>0</v>
      </c>
      <c r="J486" s="84" t="b">
        <v>0</v>
      </c>
      <c r="K486" s="84" t="b">
        <v>0</v>
      </c>
      <c r="L486" s="84" t="b">
        <v>0</v>
      </c>
    </row>
    <row r="487" spans="1:12" ht="15">
      <c r="A487" s="84" t="s">
        <v>1310</v>
      </c>
      <c r="B487" s="84" t="s">
        <v>1571</v>
      </c>
      <c r="C487" s="84">
        <v>2</v>
      </c>
      <c r="D487" s="122">
        <v>0.0014649517588335385</v>
      </c>
      <c r="E487" s="122">
        <v>0.6991617035145465</v>
      </c>
      <c r="F487" s="84" t="s">
        <v>1231</v>
      </c>
      <c r="G487" s="84" t="b">
        <v>0</v>
      </c>
      <c r="H487" s="84" t="b">
        <v>0</v>
      </c>
      <c r="I487" s="84" t="b">
        <v>0</v>
      </c>
      <c r="J487" s="84" t="b">
        <v>0</v>
      </c>
      <c r="K487" s="84" t="b">
        <v>0</v>
      </c>
      <c r="L487" s="84" t="b">
        <v>0</v>
      </c>
    </row>
    <row r="488" spans="1:12" ht="15">
      <c r="A488" s="84" t="s">
        <v>1310</v>
      </c>
      <c r="B488" s="84" t="s">
        <v>1825</v>
      </c>
      <c r="C488" s="84">
        <v>2</v>
      </c>
      <c r="D488" s="122">
        <v>0.0014649517588335385</v>
      </c>
      <c r="E488" s="122">
        <v>1.1762829582342091</v>
      </c>
      <c r="F488" s="84" t="s">
        <v>1231</v>
      </c>
      <c r="G488" s="84" t="b">
        <v>0</v>
      </c>
      <c r="H488" s="84" t="b">
        <v>0</v>
      </c>
      <c r="I488" s="84" t="b">
        <v>0</v>
      </c>
      <c r="J488" s="84" t="b">
        <v>0</v>
      </c>
      <c r="K488" s="84" t="b">
        <v>0</v>
      </c>
      <c r="L488" s="84" t="b">
        <v>0</v>
      </c>
    </row>
    <row r="489" spans="1:12" ht="15">
      <c r="A489" s="84" t="s">
        <v>1673</v>
      </c>
      <c r="B489" s="84" t="s">
        <v>1674</v>
      </c>
      <c r="C489" s="84">
        <v>2</v>
      </c>
      <c r="D489" s="122">
        <v>0.001718344011075947</v>
      </c>
      <c r="E489" s="122">
        <v>2.452169918535435</v>
      </c>
      <c r="F489" s="84" t="s">
        <v>1231</v>
      </c>
      <c r="G489" s="84" t="b">
        <v>0</v>
      </c>
      <c r="H489" s="84" t="b">
        <v>0</v>
      </c>
      <c r="I489" s="84" t="b">
        <v>0</v>
      </c>
      <c r="J489" s="84" t="b">
        <v>0</v>
      </c>
      <c r="K489" s="84" t="b">
        <v>0</v>
      </c>
      <c r="L489" s="84" t="b">
        <v>0</v>
      </c>
    </row>
    <row r="490" spans="1:12" ht="15">
      <c r="A490" s="84" t="s">
        <v>1310</v>
      </c>
      <c r="B490" s="84" t="s">
        <v>1340</v>
      </c>
      <c r="C490" s="84">
        <v>2</v>
      </c>
      <c r="D490" s="122">
        <v>0.0014649517588335385</v>
      </c>
      <c r="E490" s="122">
        <v>0.8752529625702279</v>
      </c>
      <c r="F490" s="84" t="s">
        <v>1231</v>
      </c>
      <c r="G490" s="84" t="b">
        <v>0</v>
      </c>
      <c r="H490" s="84" t="b">
        <v>0</v>
      </c>
      <c r="I490" s="84" t="b">
        <v>0</v>
      </c>
      <c r="J490" s="84" t="b">
        <v>0</v>
      </c>
      <c r="K490" s="84" t="b">
        <v>0</v>
      </c>
      <c r="L490" s="84" t="b">
        <v>0</v>
      </c>
    </row>
    <row r="491" spans="1:12" ht="15">
      <c r="A491" s="84" t="s">
        <v>1901</v>
      </c>
      <c r="B491" s="84" t="s">
        <v>1902</v>
      </c>
      <c r="C491" s="84">
        <v>2</v>
      </c>
      <c r="D491" s="122">
        <v>0.001718344011075947</v>
      </c>
      <c r="E491" s="122">
        <v>3.0542299098633974</v>
      </c>
      <c r="F491" s="84" t="s">
        <v>1231</v>
      </c>
      <c r="G491" s="84" t="b">
        <v>0</v>
      </c>
      <c r="H491" s="84" t="b">
        <v>0</v>
      </c>
      <c r="I491" s="84" t="b">
        <v>0</v>
      </c>
      <c r="J491" s="84" t="b">
        <v>0</v>
      </c>
      <c r="K491" s="84" t="b">
        <v>0</v>
      </c>
      <c r="L491" s="84" t="b">
        <v>0</v>
      </c>
    </row>
    <row r="492" spans="1:12" ht="15">
      <c r="A492" s="84" t="s">
        <v>1673</v>
      </c>
      <c r="B492" s="84" t="s">
        <v>1312</v>
      </c>
      <c r="C492" s="84">
        <v>2</v>
      </c>
      <c r="D492" s="122">
        <v>0.0014649517588335385</v>
      </c>
      <c r="E492" s="122">
        <v>1.3821320519276798</v>
      </c>
      <c r="F492" s="84" t="s">
        <v>1231</v>
      </c>
      <c r="G492" s="84" t="b">
        <v>0</v>
      </c>
      <c r="H492" s="84" t="b">
        <v>0</v>
      </c>
      <c r="I492" s="84" t="b">
        <v>0</v>
      </c>
      <c r="J492" s="84" t="b">
        <v>0</v>
      </c>
      <c r="K492" s="84" t="b">
        <v>0</v>
      </c>
      <c r="L492" s="84" t="b">
        <v>0</v>
      </c>
    </row>
    <row r="493" spans="1:12" ht="15">
      <c r="A493" s="84" t="s">
        <v>1624</v>
      </c>
      <c r="B493" s="84" t="s">
        <v>1899</v>
      </c>
      <c r="C493" s="84">
        <v>2</v>
      </c>
      <c r="D493" s="122">
        <v>0.001718344011075947</v>
      </c>
      <c r="E493" s="122">
        <v>2.6562899011913594</v>
      </c>
      <c r="F493" s="84" t="s">
        <v>1231</v>
      </c>
      <c r="G493" s="84" t="b">
        <v>0</v>
      </c>
      <c r="H493" s="84" t="b">
        <v>0</v>
      </c>
      <c r="I493" s="84" t="b">
        <v>0</v>
      </c>
      <c r="J493" s="84" t="b">
        <v>0</v>
      </c>
      <c r="K493" s="84" t="b">
        <v>0</v>
      </c>
      <c r="L493" s="84" t="b">
        <v>0</v>
      </c>
    </row>
    <row r="494" spans="1:12" ht="15">
      <c r="A494" s="84" t="s">
        <v>1316</v>
      </c>
      <c r="B494" s="84" t="s">
        <v>1716</v>
      </c>
      <c r="C494" s="84">
        <v>2</v>
      </c>
      <c r="D494" s="122">
        <v>0.001718344011075947</v>
      </c>
      <c r="E494" s="122">
        <v>1.7812286377996596</v>
      </c>
      <c r="F494" s="84" t="s">
        <v>1231</v>
      </c>
      <c r="G494" s="84" t="b">
        <v>0</v>
      </c>
      <c r="H494" s="84" t="b">
        <v>0</v>
      </c>
      <c r="I494" s="84" t="b">
        <v>0</v>
      </c>
      <c r="J494" s="84" t="b">
        <v>0</v>
      </c>
      <c r="K494" s="84" t="b">
        <v>0</v>
      </c>
      <c r="L494" s="84" t="b">
        <v>0</v>
      </c>
    </row>
    <row r="495" spans="1:12" ht="15">
      <c r="A495" s="84" t="s">
        <v>1716</v>
      </c>
      <c r="B495" s="84" t="s">
        <v>1896</v>
      </c>
      <c r="C495" s="84">
        <v>2</v>
      </c>
      <c r="D495" s="122">
        <v>0.001718344011075947</v>
      </c>
      <c r="E495" s="122">
        <v>2.878138650807716</v>
      </c>
      <c r="F495" s="84" t="s">
        <v>1231</v>
      </c>
      <c r="G495" s="84" t="b">
        <v>0</v>
      </c>
      <c r="H495" s="84" t="b">
        <v>0</v>
      </c>
      <c r="I495" s="84" t="b">
        <v>0</v>
      </c>
      <c r="J495" s="84" t="b">
        <v>0</v>
      </c>
      <c r="K495" s="84" t="b">
        <v>0</v>
      </c>
      <c r="L495" s="84" t="b">
        <v>0</v>
      </c>
    </row>
    <row r="496" spans="1:12" ht="15">
      <c r="A496" s="84" t="s">
        <v>1896</v>
      </c>
      <c r="B496" s="84" t="s">
        <v>1564</v>
      </c>
      <c r="C496" s="84">
        <v>2</v>
      </c>
      <c r="D496" s="122">
        <v>0.001718344011075947</v>
      </c>
      <c r="E496" s="122">
        <v>2.452169918535435</v>
      </c>
      <c r="F496" s="84" t="s">
        <v>1231</v>
      </c>
      <c r="G496" s="84" t="b">
        <v>0</v>
      </c>
      <c r="H496" s="84" t="b">
        <v>0</v>
      </c>
      <c r="I496" s="84" t="b">
        <v>0</v>
      </c>
      <c r="J496" s="84" t="b">
        <v>0</v>
      </c>
      <c r="K496" s="84" t="b">
        <v>0</v>
      </c>
      <c r="L496" s="84" t="b">
        <v>0</v>
      </c>
    </row>
    <row r="497" spans="1:12" ht="15">
      <c r="A497" s="84" t="s">
        <v>1564</v>
      </c>
      <c r="B497" s="84" t="s">
        <v>1897</v>
      </c>
      <c r="C497" s="84">
        <v>2</v>
      </c>
      <c r="D497" s="122">
        <v>0.001718344011075947</v>
      </c>
      <c r="E497" s="122">
        <v>2.5101618655131217</v>
      </c>
      <c r="F497" s="84" t="s">
        <v>1231</v>
      </c>
      <c r="G497" s="84" t="b">
        <v>0</v>
      </c>
      <c r="H497" s="84" t="b">
        <v>0</v>
      </c>
      <c r="I497" s="84" t="b">
        <v>0</v>
      </c>
      <c r="J497" s="84" t="b">
        <v>0</v>
      </c>
      <c r="K497" s="84" t="b">
        <v>0</v>
      </c>
      <c r="L497" s="84" t="b">
        <v>0</v>
      </c>
    </row>
    <row r="498" spans="1:12" ht="15">
      <c r="A498" s="84" t="s">
        <v>1897</v>
      </c>
      <c r="B498" s="84" t="s">
        <v>1309</v>
      </c>
      <c r="C498" s="84">
        <v>2</v>
      </c>
      <c r="D498" s="122">
        <v>0.001718344011075947</v>
      </c>
      <c r="E498" s="122">
        <v>1.1430723011234205</v>
      </c>
      <c r="F498" s="84" t="s">
        <v>1231</v>
      </c>
      <c r="G498" s="84" t="b">
        <v>0</v>
      </c>
      <c r="H498" s="84" t="b">
        <v>0</v>
      </c>
      <c r="I498" s="84" t="b">
        <v>0</v>
      </c>
      <c r="J498" s="84" t="b">
        <v>0</v>
      </c>
      <c r="K498" s="84" t="b">
        <v>0</v>
      </c>
      <c r="L498" s="84" t="b">
        <v>0</v>
      </c>
    </row>
    <row r="499" spans="1:12" ht="15">
      <c r="A499" s="84" t="s">
        <v>1310</v>
      </c>
      <c r="B499" s="84" t="s">
        <v>1316</v>
      </c>
      <c r="C499" s="84">
        <v>2</v>
      </c>
      <c r="D499" s="122">
        <v>0.0014649517588335385</v>
      </c>
      <c r="E499" s="122">
        <v>0.06233960592737228</v>
      </c>
      <c r="F499" s="84" t="s">
        <v>1231</v>
      </c>
      <c r="G499" s="84" t="b">
        <v>0</v>
      </c>
      <c r="H499" s="84" t="b">
        <v>0</v>
      </c>
      <c r="I499" s="84" t="b">
        <v>0</v>
      </c>
      <c r="J499" s="84" t="b">
        <v>0</v>
      </c>
      <c r="K499" s="84" t="b">
        <v>0</v>
      </c>
      <c r="L499" s="84" t="b">
        <v>0</v>
      </c>
    </row>
    <row r="500" spans="1:12" ht="15">
      <c r="A500" s="84" t="s">
        <v>1313</v>
      </c>
      <c r="B500" s="84" t="s">
        <v>1868</v>
      </c>
      <c r="C500" s="84">
        <v>2</v>
      </c>
      <c r="D500" s="122">
        <v>0.0014649517588335385</v>
      </c>
      <c r="E500" s="122">
        <v>1.702047391752035</v>
      </c>
      <c r="F500" s="84" t="s">
        <v>1231</v>
      </c>
      <c r="G500" s="84" t="b">
        <v>0</v>
      </c>
      <c r="H500" s="84" t="b">
        <v>0</v>
      </c>
      <c r="I500" s="84" t="b">
        <v>0</v>
      </c>
      <c r="J500" s="84" t="b">
        <v>0</v>
      </c>
      <c r="K500" s="84" t="b">
        <v>0</v>
      </c>
      <c r="L500" s="84" t="b">
        <v>0</v>
      </c>
    </row>
    <row r="501" spans="1:12" ht="15">
      <c r="A501" s="84" t="s">
        <v>1868</v>
      </c>
      <c r="B501" s="84" t="s">
        <v>1311</v>
      </c>
      <c r="C501" s="84">
        <v>2</v>
      </c>
      <c r="D501" s="122">
        <v>0.0014649517588335385</v>
      </c>
      <c r="E501" s="122">
        <v>1.3821320519276798</v>
      </c>
      <c r="F501" s="84" t="s">
        <v>1231</v>
      </c>
      <c r="G501" s="84" t="b">
        <v>0</v>
      </c>
      <c r="H501" s="84" t="b">
        <v>0</v>
      </c>
      <c r="I501" s="84" t="b">
        <v>0</v>
      </c>
      <c r="J501" s="84" t="b">
        <v>0</v>
      </c>
      <c r="K501" s="84" t="b">
        <v>0</v>
      </c>
      <c r="L501" s="84" t="b">
        <v>0</v>
      </c>
    </row>
    <row r="502" spans="1:12" ht="15">
      <c r="A502" s="84" t="s">
        <v>1332</v>
      </c>
      <c r="B502" s="84" t="s">
        <v>1338</v>
      </c>
      <c r="C502" s="84">
        <v>2</v>
      </c>
      <c r="D502" s="122">
        <v>0.0014649517588335385</v>
      </c>
      <c r="E502" s="122">
        <v>1.9004150455188682</v>
      </c>
      <c r="F502" s="84" t="s">
        <v>1231</v>
      </c>
      <c r="G502" s="84" t="b">
        <v>0</v>
      </c>
      <c r="H502" s="84" t="b">
        <v>0</v>
      </c>
      <c r="I502" s="84" t="b">
        <v>0</v>
      </c>
      <c r="J502" s="84" t="b">
        <v>0</v>
      </c>
      <c r="K502" s="84" t="b">
        <v>0</v>
      </c>
      <c r="L502" s="84" t="b">
        <v>0</v>
      </c>
    </row>
    <row r="503" spans="1:12" ht="15">
      <c r="A503" s="84" t="s">
        <v>1891</v>
      </c>
      <c r="B503" s="84" t="s">
        <v>1564</v>
      </c>
      <c r="C503" s="84">
        <v>2</v>
      </c>
      <c r="D503" s="122">
        <v>0.001718344011075947</v>
      </c>
      <c r="E503" s="122">
        <v>2.452169918535435</v>
      </c>
      <c r="F503" s="84" t="s">
        <v>1231</v>
      </c>
      <c r="G503" s="84" t="b">
        <v>0</v>
      </c>
      <c r="H503" s="84" t="b">
        <v>0</v>
      </c>
      <c r="I503" s="84" t="b">
        <v>0</v>
      </c>
      <c r="J503" s="84" t="b">
        <v>0</v>
      </c>
      <c r="K503" s="84" t="b">
        <v>0</v>
      </c>
      <c r="L503" s="84" t="b">
        <v>0</v>
      </c>
    </row>
    <row r="504" spans="1:12" ht="15">
      <c r="A504" s="84" t="s">
        <v>1862</v>
      </c>
      <c r="B504" s="84" t="s">
        <v>1596</v>
      </c>
      <c r="C504" s="84">
        <v>2</v>
      </c>
      <c r="D504" s="122">
        <v>0.0014649517588335385</v>
      </c>
      <c r="E504" s="122">
        <v>2.5771086551437348</v>
      </c>
      <c r="F504" s="84" t="s">
        <v>1231</v>
      </c>
      <c r="G504" s="84" t="b">
        <v>0</v>
      </c>
      <c r="H504" s="84" t="b">
        <v>0</v>
      </c>
      <c r="I504" s="84" t="b">
        <v>0</v>
      </c>
      <c r="J504" s="84" t="b">
        <v>0</v>
      </c>
      <c r="K504" s="84" t="b">
        <v>0</v>
      </c>
      <c r="L504" s="84" t="b">
        <v>0</v>
      </c>
    </row>
    <row r="505" spans="1:12" ht="15">
      <c r="A505" s="84" t="s">
        <v>1310</v>
      </c>
      <c r="B505" s="84" t="s">
        <v>1608</v>
      </c>
      <c r="C505" s="84">
        <v>2</v>
      </c>
      <c r="D505" s="122">
        <v>0.0014649517588335385</v>
      </c>
      <c r="E505" s="122">
        <v>0.7783429495621714</v>
      </c>
      <c r="F505" s="84" t="s">
        <v>1231</v>
      </c>
      <c r="G505" s="84" t="b">
        <v>0</v>
      </c>
      <c r="H505" s="84" t="b">
        <v>0</v>
      </c>
      <c r="I505" s="84" t="b">
        <v>0</v>
      </c>
      <c r="J505" s="84" t="b">
        <v>0</v>
      </c>
      <c r="K505" s="84" t="b">
        <v>0</v>
      </c>
      <c r="L505" s="84" t="b">
        <v>0</v>
      </c>
    </row>
    <row r="506" spans="1:12" ht="15">
      <c r="A506" s="84" t="s">
        <v>1573</v>
      </c>
      <c r="B506" s="84" t="s">
        <v>1309</v>
      </c>
      <c r="C506" s="84">
        <v>2</v>
      </c>
      <c r="D506" s="122">
        <v>0.0014649517588335385</v>
      </c>
      <c r="E506" s="122">
        <v>0.6659510464037581</v>
      </c>
      <c r="F506" s="84" t="s">
        <v>1231</v>
      </c>
      <c r="G506" s="84" t="b">
        <v>0</v>
      </c>
      <c r="H506" s="84" t="b">
        <v>0</v>
      </c>
      <c r="I506" s="84" t="b">
        <v>0</v>
      </c>
      <c r="J506" s="84" t="b">
        <v>0</v>
      </c>
      <c r="K506" s="84" t="b">
        <v>0</v>
      </c>
      <c r="L506" s="84" t="b">
        <v>0</v>
      </c>
    </row>
    <row r="507" spans="1:12" ht="15">
      <c r="A507" s="84" t="s">
        <v>1310</v>
      </c>
      <c r="B507" s="84" t="s">
        <v>1580</v>
      </c>
      <c r="C507" s="84">
        <v>2</v>
      </c>
      <c r="D507" s="122">
        <v>0.0014649517588335385</v>
      </c>
      <c r="E507" s="122">
        <v>0.6991617035145465</v>
      </c>
      <c r="F507" s="84" t="s">
        <v>1231</v>
      </c>
      <c r="G507" s="84" t="b">
        <v>0</v>
      </c>
      <c r="H507" s="84" t="b">
        <v>0</v>
      </c>
      <c r="I507" s="84" t="b">
        <v>0</v>
      </c>
      <c r="J507" s="84" t="b">
        <v>0</v>
      </c>
      <c r="K507" s="84" t="b">
        <v>0</v>
      </c>
      <c r="L507" s="84" t="b">
        <v>0</v>
      </c>
    </row>
    <row r="508" spans="1:12" ht="15">
      <c r="A508" s="84" t="s">
        <v>1886</v>
      </c>
      <c r="B508" s="84" t="s">
        <v>1689</v>
      </c>
      <c r="C508" s="84">
        <v>2</v>
      </c>
      <c r="D508" s="122">
        <v>0.001718344011075947</v>
      </c>
      <c r="E508" s="122">
        <v>2.878138650807716</v>
      </c>
      <c r="F508" s="84" t="s">
        <v>1231</v>
      </c>
      <c r="G508" s="84" t="b">
        <v>0</v>
      </c>
      <c r="H508" s="84" t="b">
        <v>0</v>
      </c>
      <c r="I508" s="84" t="b">
        <v>0</v>
      </c>
      <c r="J508" s="84" t="b">
        <v>0</v>
      </c>
      <c r="K508" s="84" t="b">
        <v>0</v>
      </c>
      <c r="L508" s="84" t="b">
        <v>0</v>
      </c>
    </row>
    <row r="509" spans="1:12" ht="15">
      <c r="A509" s="84" t="s">
        <v>1883</v>
      </c>
      <c r="B509" s="84" t="s">
        <v>1884</v>
      </c>
      <c r="C509" s="84">
        <v>2</v>
      </c>
      <c r="D509" s="122">
        <v>0.001718344011075947</v>
      </c>
      <c r="E509" s="122">
        <v>3.0542299098633974</v>
      </c>
      <c r="F509" s="84" t="s">
        <v>1231</v>
      </c>
      <c r="G509" s="84" t="b">
        <v>0</v>
      </c>
      <c r="H509" s="84" t="b">
        <v>0</v>
      </c>
      <c r="I509" s="84" t="b">
        <v>0</v>
      </c>
      <c r="J509" s="84" t="b">
        <v>0</v>
      </c>
      <c r="K509" s="84" t="b">
        <v>0</v>
      </c>
      <c r="L509" s="84" t="b">
        <v>0</v>
      </c>
    </row>
    <row r="510" spans="1:12" ht="15">
      <c r="A510" s="84" t="s">
        <v>1672</v>
      </c>
      <c r="B510" s="84" t="s">
        <v>1311</v>
      </c>
      <c r="C510" s="84">
        <v>2</v>
      </c>
      <c r="D510" s="122">
        <v>0.001718344011075947</v>
      </c>
      <c r="E510" s="122">
        <v>1.0811020562636986</v>
      </c>
      <c r="F510" s="84" t="s">
        <v>1231</v>
      </c>
      <c r="G510" s="84" t="b">
        <v>0</v>
      </c>
      <c r="H510" s="84" t="b">
        <v>0</v>
      </c>
      <c r="I510" s="84" t="b">
        <v>0</v>
      </c>
      <c r="J510" s="84" t="b">
        <v>0</v>
      </c>
      <c r="K510" s="84" t="b">
        <v>0</v>
      </c>
      <c r="L510" s="84" t="b">
        <v>0</v>
      </c>
    </row>
    <row r="511" spans="1:12" ht="15">
      <c r="A511" s="84" t="s">
        <v>1311</v>
      </c>
      <c r="B511" s="84" t="s">
        <v>1881</v>
      </c>
      <c r="C511" s="84">
        <v>2</v>
      </c>
      <c r="D511" s="122">
        <v>0.001718344011075947</v>
      </c>
      <c r="E511" s="122">
        <v>1.3775363002385306</v>
      </c>
      <c r="F511" s="84" t="s">
        <v>1231</v>
      </c>
      <c r="G511" s="84" t="b">
        <v>0</v>
      </c>
      <c r="H511" s="84" t="b">
        <v>0</v>
      </c>
      <c r="I511" s="84" t="b">
        <v>0</v>
      </c>
      <c r="J511" s="84" t="b">
        <v>0</v>
      </c>
      <c r="K511" s="84" t="b">
        <v>0</v>
      </c>
      <c r="L511" s="84" t="b">
        <v>0</v>
      </c>
    </row>
    <row r="512" spans="1:12" ht="15">
      <c r="A512" s="84" t="s">
        <v>1594</v>
      </c>
      <c r="B512" s="84" t="s">
        <v>1309</v>
      </c>
      <c r="C512" s="84">
        <v>2</v>
      </c>
      <c r="D512" s="122">
        <v>0.001718344011075947</v>
      </c>
      <c r="E512" s="122">
        <v>0.599004256773145</v>
      </c>
      <c r="F512" s="84" t="s">
        <v>1231</v>
      </c>
      <c r="G512" s="84" t="b">
        <v>0</v>
      </c>
      <c r="H512" s="84" t="b">
        <v>0</v>
      </c>
      <c r="I512" s="84" t="b">
        <v>0</v>
      </c>
      <c r="J512" s="84" t="b">
        <v>0</v>
      </c>
      <c r="K512" s="84" t="b">
        <v>0</v>
      </c>
      <c r="L512" s="84" t="b">
        <v>0</v>
      </c>
    </row>
    <row r="513" spans="1:12" ht="15">
      <c r="A513" s="84" t="s">
        <v>1310</v>
      </c>
      <c r="B513" s="84" t="s">
        <v>1287</v>
      </c>
      <c r="C513" s="84">
        <v>2</v>
      </c>
      <c r="D513" s="122">
        <v>0.001718344011075947</v>
      </c>
      <c r="E513" s="122">
        <v>1.0001916991785278</v>
      </c>
      <c r="F513" s="84" t="s">
        <v>1231</v>
      </c>
      <c r="G513" s="84" t="b">
        <v>0</v>
      </c>
      <c r="H513" s="84" t="b">
        <v>0</v>
      </c>
      <c r="I513" s="84" t="b">
        <v>0</v>
      </c>
      <c r="J513" s="84" t="b">
        <v>0</v>
      </c>
      <c r="K513" s="84" t="b">
        <v>0</v>
      </c>
      <c r="L513" s="84" t="b">
        <v>0</v>
      </c>
    </row>
    <row r="514" spans="1:12" ht="15">
      <c r="A514" s="84" t="s">
        <v>1876</v>
      </c>
      <c r="B514" s="84" t="s">
        <v>1309</v>
      </c>
      <c r="C514" s="84">
        <v>2</v>
      </c>
      <c r="D514" s="122">
        <v>0.001718344011075947</v>
      </c>
      <c r="E514" s="122">
        <v>1.1430723011234205</v>
      </c>
      <c r="F514" s="84" t="s">
        <v>1231</v>
      </c>
      <c r="G514" s="84" t="b">
        <v>0</v>
      </c>
      <c r="H514" s="84" t="b">
        <v>0</v>
      </c>
      <c r="I514" s="84" t="b">
        <v>0</v>
      </c>
      <c r="J514" s="84" t="b">
        <v>0</v>
      </c>
      <c r="K514" s="84" t="b">
        <v>0</v>
      </c>
      <c r="L514" s="84" t="b">
        <v>0</v>
      </c>
    </row>
    <row r="515" spans="1:12" ht="15">
      <c r="A515" s="84" t="s">
        <v>1310</v>
      </c>
      <c r="B515" s="84" t="s">
        <v>1877</v>
      </c>
      <c r="C515" s="84">
        <v>2</v>
      </c>
      <c r="D515" s="122">
        <v>0.001718344011075947</v>
      </c>
      <c r="E515" s="122">
        <v>1.1762829582342091</v>
      </c>
      <c r="F515" s="84" t="s">
        <v>1231</v>
      </c>
      <c r="G515" s="84" t="b">
        <v>0</v>
      </c>
      <c r="H515" s="84" t="b">
        <v>0</v>
      </c>
      <c r="I515" s="84" t="b">
        <v>0</v>
      </c>
      <c r="J515" s="84" t="b">
        <v>0</v>
      </c>
      <c r="K515" s="84" t="b">
        <v>0</v>
      </c>
      <c r="L515" s="84" t="b">
        <v>0</v>
      </c>
    </row>
    <row r="516" spans="1:12" ht="15">
      <c r="A516" s="84" t="s">
        <v>1877</v>
      </c>
      <c r="B516" s="84" t="s">
        <v>1878</v>
      </c>
      <c r="C516" s="84">
        <v>2</v>
      </c>
      <c r="D516" s="122">
        <v>0.001718344011075947</v>
      </c>
      <c r="E516" s="122">
        <v>3.0542299098633974</v>
      </c>
      <c r="F516" s="84" t="s">
        <v>1231</v>
      </c>
      <c r="G516" s="84" t="b">
        <v>0</v>
      </c>
      <c r="H516" s="84" t="b">
        <v>0</v>
      </c>
      <c r="I516" s="84" t="b">
        <v>0</v>
      </c>
      <c r="J516" s="84" t="b">
        <v>0</v>
      </c>
      <c r="K516" s="84" t="b">
        <v>0</v>
      </c>
      <c r="L516" s="84" t="b">
        <v>0</v>
      </c>
    </row>
    <row r="517" spans="1:12" ht="15">
      <c r="A517" s="84" t="s">
        <v>1878</v>
      </c>
      <c r="B517" s="84" t="s">
        <v>1879</v>
      </c>
      <c r="C517" s="84">
        <v>2</v>
      </c>
      <c r="D517" s="122">
        <v>0.001718344011075947</v>
      </c>
      <c r="E517" s="122">
        <v>3.0542299098633974</v>
      </c>
      <c r="F517" s="84" t="s">
        <v>1231</v>
      </c>
      <c r="G517" s="84" t="b">
        <v>0</v>
      </c>
      <c r="H517" s="84" t="b">
        <v>0</v>
      </c>
      <c r="I517" s="84" t="b">
        <v>0</v>
      </c>
      <c r="J517" s="84" t="b">
        <v>0</v>
      </c>
      <c r="K517" s="84" t="b">
        <v>0</v>
      </c>
      <c r="L517" s="84" t="b">
        <v>0</v>
      </c>
    </row>
    <row r="518" spans="1:12" ht="15">
      <c r="A518" s="84" t="s">
        <v>1313</v>
      </c>
      <c r="B518" s="84" t="s">
        <v>1630</v>
      </c>
      <c r="C518" s="84">
        <v>2</v>
      </c>
      <c r="D518" s="122">
        <v>0.0014649517588335385</v>
      </c>
      <c r="E518" s="122">
        <v>1.3041073830799972</v>
      </c>
      <c r="F518" s="84" t="s">
        <v>1231</v>
      </c>
      <c r="G518" s="84" t="b">
        <v>0</v>
      </c>
      <c r="H518" s="84" t="b">
        <v>0</v>
      </c>
      <c r="I518" s="84" t="b">
        <v>0</v>
      </c>
      <c r="J518" s="84" t="b">
        <v>0</v>
      </c>
      <c r="K518" s="84" t="b">
        <v>0</v>
      </c>
      <c r="L518" s="84" t="b">
        <v>0</v>
      </c>
    </row>
    <row r="519" spans="1:12" ht="15">
      <c r="A519" s="84" t="s">
        <v>1717</v>
      </c>
      <c r="B519" s="84" t="s">
        <v>1319</v>
      </c>
      <c r="C519" s="84">
        <v>2</v>
      </c>
      <c r="D519" s="122">
        <v>0.0014649517588335385</v>
      </c>
      <c r="E519" s="122">
        <v>1.878138650807716</v>
      </c>
      <c r="F519" s="84" t="s">
        <v>1231</v>
      </c>
      <c r="G519" s="84" t="b">
        <v>0</v>
      </c>
      <c r="H519" s="84" t="b">
        <v>0</v>
      </c>
      <c r="I519" s="84" t="b">
        <v>0</v>
      </c>
      <c r="J519" s="84" t="b">
        <v>0</v>
      </c>
      <c r="K519" s="84" t="b">
        <v>0</v>
      </c>
      <c r="L519" s="84" t="b">
        <v>0</v>
      </c>
    </row>
    <row r="520" spans="1:12" ht="15">
      <c r="A520" s="84" t="s">
        <v>1579</v>
      </c>
      <c r="B520" s="84" t="s">
        <v>1718</v>
      </c>
      <c r="C520" s="84">
        <v>2</v>
      </c>
      <c r="D520" s="122">
        <v>0.0014649517588335385</v>
      </c>
      <c r="E520" s="122">
        <v>2.2760786594797535</v>
      </c>
      <c r="F520" s="84" t="s">
        <v>1231</v>
      </c>
      <c r="G520" s="84" t="b">
        <v>0</v>
      </c>
      <c r="H520" s="84" t="b">
        <v>0</v>
      </c>
      <c r="I520" s="84" t="b">
        <v>0</v>
      </c>
      <c r="J520" s="84" t="b">
        <v>0</v>
      </c>
      <c r="K520" s="84" t="b">
        <v>0</v>
      </c>
      <c r="L520" s="84" t="b">
        <v>0</v>
      </c>
    </row>
    <row r="521" spans="1:12" ht="15">
      <c r="A521" s="84" t="s">
        <v>1718</v>
      </c>
      <c r="B521" s="84" t="s">
        <v>1311</v>
      </c>
      <c r="C521" s="84">
        <v>2</v>
      </c>
      <c r="D521" s="122">
        <v>0.0014649517588335385</v>
      </c>
      <c r="E521" s="122">
        <v>1.2060407928719985</v>
      </c>
      <c r="F521" s="84" t="s">
        <v>1231</v>
      </c>
      <c r="G521" s="84" t="b">
        <v>0</v>
      </c>
      <c r="H521" s="84" t="b">
        <v>0</v>
      </c>
      <c r="I521" s="84" t="b">
        <v>0</v>
      </c>
      <c r="J521" s="84" t="b">
        <v>0</v>
      </c>
      <c r="K521" s="84" t="b">
        <v>0</v>
      </c>
      <c r="L521" s="84" t="b">
        <v>0</v>
      </c>
    </row>
    <row r="522" spans="1:12" ht="15">
      <c r="A522" s="84" t="s">
        <v>1870</v>
      </c>
      <c r="B522" s="84" t="s">
        <v>1319</v>
      </c>
      <c r="C522" s="84">
        <v>2</v>
      </c>
      <c r="D522" s="122">
        <v>0.001718344011075947</v>
      </c>
      <c r="E522" s="122">
        <v>2.0542299098633974</v>
      </c>
      <c r="F522" s="84" t="s">
        <v>1231</v>
      </c>
      <c r="G522" s="84" t="b">
        <v>0</v>
      </c>
      <c r="H522" s="84" t="b">
        <v>0</v>
      </c>
      <c r="I522" s="84" t="b">
        <v>0</v>
      </c>
      <c r="J522" s="84" t="b">
        <v>0</v>
      </c>
      <c r="K522" s="84" t="b">
        <v>0</v>
      </c>
      <c r="L522" s="84" t="b">
        <v>0</v>
      </c>
    </row>
    <row r="523" spans="1:12" ht="15">
      <c r="A523" s="84" t="s">
        <v>1310</v>
      </c>
      <c r="B523" s="84" t="s">
        <v>1318</v>
      </c>
      <c r="C523" s="84">
        <v>2</v>
      </c>
      <c r="D523" s="122">
        <v>0.0014649517588335385</v>
      </c>
      <c r="E523" s="122">
        <v>0.11558511788059724</v>
      </c>
      <c r="F523" s="84" t="s">
        <v>1231</v>
      </c>
      <c r="G523" s="84" t="b">
        <v>0</v>
      </c>
      <c r="H523" s="84" t="b">
        <v>0</v>
      </c>
      <c r="I523" s="84" t="b">
        <v>0</v>
      </c>
      <c r="J523" s="84" t="b">
        <v>0</v>
      </c>
      <c r="K523" s="84" t="b">
        <v>0</v>
      </c>
      <c r="L523" s="84" t="b">
        <v>0</v>
      </c>
    </row>
    <row r="524" spans="1:12" ht="15">
      <c r="A524" s="84" t="s">
        <v>1310</v>
      </c>
      <c r="B524" s="84" t="s">
        <v>1312</v>
      </c>
      <c r="C524" s="84">
        <v>2</v>
      </c>
      <c r="D524" s="122">
        <v>0.0014649517588335385</v>
      </c>
      <c r="E524" s="122">
        <v>-0.19478490403752727</v>
      </c>
      <c r="F524" s="84" t="s">
        <v>1231</v>
      </c>
      <c r="G524" s="84" t="b">
        <v>0</v>
      </c>
      <c r="H524" s="84" t="b">
        <v>0</v>
      </c>
      <c r="I524" s="84" t="b">
        <v>0</v>
      </c>
      <c r="J524" s="84" t="b">
        <v>0</v>
      </c>
      <c r="K524" s="84" t="b">
        <v>0</v>
      </c>
      <c r="L524" s="84" t="b">
        <v>0</v>
      </c>
    </row>
    <row r="525" spans="1:12" ht="15">
      <c r="A525" s="84" t="s">
        <v>1315</v>
      </c>
      <c r="B525" s="84" t="s">
        <v>1778</v>
      </c>
      <c r="C525" s="84">
        <v>2</v>
      </c>
      <c r="D525" s="122">
        <v>0.0014649517588335385</v>
      </c>
      <c r="E525" s="122">
        <v>1.742476048807643</v>
      </c>
      <c r="F525" s="84" t="s">
        <v>1231</v>
      </c>
      <c r="G525" s="84" t="b">
        <v>0</v>
      </c>
      <c r="H525" s="84" t="b">
        <v>0</v>
      </c>
      <c r="I525" s="84" t="b">
        <v>0</v>
      </c>
      <c r="J525" s="84" t="b">
        <v>0</v>
      </c>
      <c r="K525" s="84" t="b">
        <v>0</v>
      </c>
      <c r="L525" s="84" t="b">
        <v>0</v>
      </c>
    </row>
    <row r="526" spans="1:12" ht="15">
      <c r="A526" s="84" t="s">
        <v>1778</v>
      </c>
      <c r="B526" s="84" t="s">
        <v>1605</v>
      </c>
      <c r="C526" s="84">
        <v>2</v>
      </c>
      <c r="D526" s="122">
        <v>0.0014649517588335385</v>
      </c>
      <c r="E526" s="122">
        <v>2.5771086551437348</v>
      </c>
      <c r="F526" s="84" t="s">
        <v>1231</v>
      </c>
      <c r="G526" s="84" t="b">
        <v>0</v>
      </c>
      <c r="H526" s="84" t="b">
        <v>0</v>
      </c>
      <c r="I526" s="84" t="b">
        <v>0</v>
      </c>
      <c r="J526" s="84" t="b">
        <v>0</v>
      </c>
      <c r="K526" s="84" t="b">
        <v>0</v>
      </c>
      <c r="L526" s="84" t="b">
        <v>0</v>
      </c>
    </row>
    <row r="527" spans="1:12" ht="15">
      <c r="A527" s="84" t="s">
        <v>1605</v>
      </c>
      <c r="B527" s="84" t="s">
        <v>1779</v>
      </c>
      <c r="C527" s="84">
        <v>2</v>
      </c>
      <c r="D527" s="122">
        <v>0.0014649517588335385</v>
      </c>
      <c r="E527" s="122">
        <v>2.5771086551437348</v>
      </c>
      <c r="F527" s="84" t="s">
        <v>1231</v>
      </c>
      <c r="G527" s="84" t="b">
        <v>0</v>
      </c>
      <c r="H527" s="84" t="b">
        <v>0</v>
      </c>
      <c r="I527" s="84" t="b">
        <v>0</v>
      </c>
      <c r="J527" s="84" t="b">
        <v>0</v>
      </c>
      <c r="K527" s="84" t="b">
        <v>0</v>
      </c>
      <c r="L527" s="84" t="b">
        <v>0</v>
      </c>
    </row>
    <row r="528" spans="1:12" ht="15">
      <c r="A528" s="84" t="s">
        <v>1779</v>
      </c>
      <c r="B528" s="84" t="s">
        <v>1313</v>
      </c>
      <c r="C528" s="84">
        <v>2</v>
      </c>
      <c r="D528" s="122">
        <v>0.0014649517588335385</v>
      </c>
      <c r="E528" s="122">
        <v>1.702047391752035</v>
      </c>
      <c r="F528" s="84" t="s">
        <v>1231</v>
      </c>
      <c r="G528" s="84" t="b">
        <v>0</v>
      </c>
      <c r="H528" s="84" t="b">
        <v>0</v>
      </c>
      <c r="I528" s="84" t="b">
        <v>0</v>
      </c>
      <c r="J528" s="84" t="b">
        <v>0</v>
      </c>
      <c r="K528" s="84" t="b">
        <v>0</v>
      </c>
      <c r="L528" s="84" t="b">
        <v>0</v>
      </c>
    </row>
    <row r="529" spans="1:12" ht="15">
      <c r="A529" s="84" t="s">
        <v>1313</v>
      </c>
      <c r="B529" s="84" t="s">
        <v>1601</v>
      </c>
      <c r="C529" s="84">
        <v>2</v>
      </c>
      <c r="D529" s="122">
        <v>0.0014649517588335385</v>
      </c>
      <c r="E529" s="122">
        <v>1.2249261370323723</v>
      </c>
      <c r="F529" s="84" t="s">
        <v>1231</v>
      </c>
      <c r="G529" s="84" t="b">
        <v>0</v>
      </c>
      <c r="H529" s="84" t="b">
        <v>0</v>
      </c>
      <c r="I529" s="84" t="b">
        <v>0</v>
      </c>
      <c r="J529" s="84" t="b">
        <v>0</v>
      </c>
      <c r="K529" s="84" t="b">
        <v>0</v>
      </c>
      <c r="L529" s="84" t="b">
        <v>0</v>
      </c>
    </row>
    <row r="530" spans="1:12" ht="15">
      <c r="A530" s="84" t="s">
        <v>1601</v>
      </c>
      <c r="B530" s="84" t="s">
        <v>1780</v>
      </c>
      <c r="C530" s="84">
        <v>2</v>
      </c>
      <c r="D530" s="122">
        <v>0.0014649517588335385</v>
      </c>
      <c r="E530" s="122">
        <v>2.5771086551437348</v>
      </c>
      <c r="F530" s="84" t="s">
        <v>1231</v>
      </c>
      <c r="G530" s="84" t="b">
        <v>0</v>
      </c>
      <c r="H530" s="84" t="b">
        <v>0</v>
      </c>
      <c r="I530" s="84" t="b">
        <v>0</v>
      </c>
      <c r="J530" s="84" t="b">
        <v>0</v>
      </c>
      <c r="K530" s="84" t="b">
        <v>0</v>
      </c>
      <c r="L530" s="84" t="b">
        <v>0</v>
      </c>
    </row>
    <row r="531" spans="1:12" ht="15">
      <c r="A531" s="84" t="s">
        <v>1310</v>
      </c>
      <c r="B531" s="84" t="s">
        <v>1599</v>
      </c>
      <c r="C531" s="84">
        <v>2</v>
      </c>
      <c r="D531" s="122">
        <v>0.0014649517588335385</v>
      </c>
      <c r="E531" s="122">
        <v>0.6991617035145465</v>
      </c>
      <c r="F531" s="84" t="s">
        <v>1231</v>
      </c>
      <c r="G531" s="84" t="b">
        <v>0</v>
      </c>
      <c r="H531" s="84" t="b">
        <v>0</v>
      </c>
      <c r="I531" s="84" t="b">
        <v>0</v>
      </c>
      <c r="J531" s="84" t="b">
        <v>0</v>
      </c>
      <c r="K531" s="84" t="b">
        <v>0</v>
      </c>
      <c r="L531" s="84" t="b">
        <v>0</v>
      </c>
    </row>
    <row r="532" spans="1:12" ht="15">
      <c r="A532" s="84" t="s">
        <v>1332</v>
      </c>
      <c r="B532" s="84" t="s">
        <v>1566</v>
      </c>
      <c r="C532" s="84">
        <v>2</v>
      </c>
      <c r="D532" s="122">
        <v>0.001718344011075947</v>
      </c>
      <c r="E532" s="122">
        <v>1.599385049854887</v>
      </c>
      <c r="F532" s="84" t="s">
        <v>1231</v>
      </c>
      <c r="G532" s="84" t="b">
        <v>0</v>
      </c>
      <c r="H532" s="84" t="b">
        <v>0</v>
      </c>
      <c r="I532" s="84" t="b">
        <v>0</v>
      </c>
      <c r="J532" s="84" t="b">
        <v>0</v>
      </c>
      <c r="K532" s="84" t="b">
        <v>0</v>
      </c>
      <c r="L532" s="84" t="b">
        <v>0</v>
      </c>
    </row>
    <row r="533" spans="1:12" ht="15">
      <c r="A533" s="84" t="s">
        <v>1566</v>
      </c>
      <c r="B533" s="84" t="s">
        <v>1860</v>
      </c>
      <c r="C533" s="84">
        <v>2</v>
      </c>
      <c r="D533" s="122">
        <v>0.001718344011075947</v>
      </c>
      <c r="E533" s="122">
        <v>2.5101618655131217</v>
      </c>
      <c r="F533" s="84" t="s">
        <v>1231</v>
      </c>
      <c r="G533" s="84" t="b">
        <v>0</v>
      </c>
      <c r="H533" s="84" t="b">
        <v>0</v>
      </c>
      <c r="I533" s="84" t="b">
        <v>0</v>
      </c>
      <c r="J533" s="84" t="b">
        <v>0</v>
      </c>
      <c r="K533" s="84" t="b">
        <v>0</v>
      </c>
      <c r="L533" s="84" t="b">
        <v>0</v>
      </c>
    </row>
    <row r="534" spans="1:12" ht="15">
      <c r="A534" s="84" t="s">
        <v>1860</v>
      </c>
      <c r="B534" s="84" t="s">
        <v>1583</v>
      </c>
      <c r="C534" s="84">
        <v>2</v>
      </c>
      <c r="D534" s="122">
        <v>0.001718344011075947</v>
      </c>
      <c r="E534" s="122">
        <v>2.5771086551437348</v>
      </c>
      <c r="F534" s="84" t="s">
        <v>1231</v>
      </c>
      <c r="G534" s="84" t="b">
        <v>0</v>
      </c>
      <c r="H534" s="84" t="b">
        <v>0</v>
      </c>
      <c r="I534" s="84" t="b">
        <v>0</v>
      </c>
      <c r="J534" s="84" t="b">
        <v>0</v>
      </c>
      <c r="K534" s="84" t="b">
        <v>0</v>
      </c>
      <c r="L534" s="84" t="b">
        <v>0</v>
      </c>
    </row>
    <row r="535" spans="1:12" ht="15">
      <c r="A535" s="84" t="s">
        <v>1583</v>
      </c>
      <c r="B535" s="84" t="s">
        <v>1861</v>
      </c>
      <c r="C535" s="84">
        <v>2</v>
      </c>
      <c r="D535" s="122">
        <v>0.001718344011075947</v>
      </c>
      <c r="E535" s="122">
        <v>2.5101618655131217</v>
      </c>
      <c r="F535" s="84" t="s">
        <v>1231</v>
      </c>
      <c r="G535" s="84" t="b">
        <v>0</v>
      </c>
      <c r="H535" s="84" t="b">
        <v>0</v>
      </c>
      <c r="I535" s="84" t="b">
        <v>0</v>
      </c>
      <c r="J535" s="84" t="b">
        <v>0</v>
      </c>
      <c r="K535" s="84" t="b">
        <v>0</v>
      </c>
      <c r="L535" s="84" t="b">
        <v>0</v>
      </c>
    </row>
    <row r="536" spans="1:12" ht="15">
      <c r="A536" s="84" t="s">
        <v>1855</v>
      </c>
      <c r="B536" s="84" t="s">
        <v>1311</v>
      </c>
      <c r="C536" s="84">
        <v>2</v>
      </c>
      <c r="D536" s="122">
        <v>0.001718344011075947</v>
      </c>
      <c r="E536" s="122">
        <v>1.3821320519276798</v>
      </c>
      <c r="F536" s="84" t="s">
        <v>1231</v>
      </c>
      <c r="G536" s="84" t="b">
        <v>0</v>
      </c>
      <c r="H536" s="84" t="b">
        <v>0</v>
      </c>
      <c r="I536" s="84" t="b">
        <v>0</v>
      </c>
      <c r="J536" s="84" t="b">
        <v>0</v>
      </c>
      <c r="K536" s="84" t="b">
        <v>0</v>
      </c>
      <c r="L536" s="84" t="b">
        <v>0</v>
      </c>
    </row>
    <row r="537" spans="1:12" ht="15">
      <c r="A537" s="84" t="s">
        <v>1311</v>
      </c>
      <c r="B537" s="84" t="s">
        <v>1856</v>
      </c>
      <c r="C537" s="84">
        <v>2</v>
      </c>
      <c r="D537" s="122">
        <v>0.001718344011075947</v>
      </c>
      <c r="E537" s="122">
        <v>1.3775363002385306</v>
      </c>
      <c r="F537" s="84" t="s">
        <v>1231</v>
      </c>
      <c r="G537" s="84" t="b">
        <v>0</v>
      </c>
      <c r="H537" s="84" t="b">
        <v>0</v>
      </c>
      <c r="I537" s="84" t="b">
        <v>0</v>
      </c>
      <c r="J537" s="84" t="b">
        <v>0</v>
      </c>
      <c r="K537" s="84" t="b">
        <v>0</v>
      </c>
      <c r="L537" s="84" t="b">
        <v>0</v>
      </c>
    </row>
    <row r="538" spans="1:12" ht="15">
      <c r="A538" s="84" t="s">
        <v>1309</v>
      </c>
      <c r="B538" s="84" t="s">
        <v>1822</v>
      </c>
      <c r="C538" s="84">
        <v>2</v>
      </c>
      <c r="D538" s="122">
        <v>0.0014649517588335385</v>
      </c>
      <c r="E538" s="122">
        <v>1.1351518174873234</v>
      </c>
      <c r="F538" s="84" t="s">
        <v>1231</v>
      </c>
      <c r="G538" s="84" t="b">
        <v>0</v>
      </c>
      <c r="H538" s="84" t="b">
        <v>0</v>
      </c>
      <c r="I538" s="84" t="b">
        <v>0</v>
      </c>
      <c r="J538" s="84" t="b">
        <v>0</v>
      </c>
      <c r="K538" s="84" t="b">
        <v>0</v>
      </c>
      <c r="L538" s="84" t="b">
        <v>0</v>
      </c>
    </row>
    <row r="539" spans="1:12" ht="15">
      <c r="A539" s="84" t="s">
        <v>1850</v>
      </c>
      <c r="B539" s="84" t="s">
        <v>1851</v>
      </c>
      <c r="C539" s="84">
        <v>2</v>
      </c>
      <c r="D539" s="122">
        <v>0.001718344011075947</v>
      </c>
      <c r="E539" s="122">
        <v>3.0542299098633974</v>
      </c>
      <c r="F539" s="84" t="s">
        <v>1231</v>
      </c>
      <c r="G539" s="84" t="b">
        <v>0</v>
      </c>
      <c r="H539" s="84" t="b">
        <v>0</v>
      </c>
      <c r="I539" s="84" t="b">
        <v>0</v>
      </c>
      <c r="J539" s="84" t="b">
        <v>0</v>
      </c>
      <c r="K539" s="84" t="b">
        <v>0</v>
      </c>
      <c r="L539" s="84" t="b">
        <v>0</v>
      </c>
    </row>
    <row r="540" spans="1:12" ht="15">
      <c r="A540" s="84" t="s">
        <v>1316</v>
      </c>
      <c r="B540" s="84" t="s">
        <v>1849</v>
      </c>
      <c r="C540" s="84">
        <v>2</v>
      </c>
      <c r="D540" s="122">
        <v>0.001718344011075947</v>
      </c>
      <c r="E540" s="122">
        <v>1.957319896855341</v>
      </c>
      <c r="F540" s="84" t="s">
        <v>1231</v>
      </c>
      <c r="G540" s="84" t="b">
        <v>0</v>
      </c>
      <c r="H540" s="84" t="b">
        <v>0</v>
      </c>
      <c r="I540" s="84" t="b">
        <v>0</v>
      </c>
      <c r="J540" s="84" t="b">
        <v>0</v>
      </c>
      <c r="K540" s="84" t="b">
        <v>0</v>
      </c>
      <c r="L540" s="84" t="b">
        <v>0</v>
      </c>
    </row>
    <row r="541" spans="1:12" ht="15">
      <c r="A541" s="84" t="s">
        <v>1566</v>
      </c>
      <c r="B541" s="84" t="s">
        <v>1332</v>
      </c>
      <c r="C541" s="84">
        <v>2</v>
      </c>
      <c r="D541" s="122">
        <v>0.0014649517588335385</v>
      </c>
      <c r="E541" s="122">
        <v>1.5807429397988288</v>
      </c>
      <c r="F541" s="84" t="s">
        <v>1231</v>
      </c>
      <c r="G541" s="84" t="b">
        <v>0</v>
      </c>
      <c r="H541" s="84" t="b">
        <v>0</v>
      </c>
      <c r="I541" s="84" t="b">
        <v>0</v>
      </c>
      <c r="J541" s="84" t="b">
        <v>0</v>
      </c>
      <c r="K541" s="84" t="b">
        <v>0</v>
      </c>
      <c r="L541" s="84" t="b">
        <v>0</v>
      </c>
    </row>
    <row r="542" spans="1:12" ht="15">
      <c r="A542" s="84" t="s">
        <v>1783</v>
      </c>
      <c r="B542" s="84" t="s">
        <v>1309</v>
      </c>
      <c r="C542" s="84">
        <v>2</v>
      </c>
      <c r="D542" s="122">
        <v>0.0014649517588335385</v>
      </c>
      <c r="E542" s="122">
        <v>1.1430723011234205</v>
      </c>
      <c r="F542" s="84" t="s">
        <v>1231</v>
      </c>
      <c r="G542" s="84" t="b">
        <v>0</v>
      </c>
      <c r="H542" s="84" t="b">
        <v>0</v>
      </c>
      <c r="I542" s="84" t="b">
        <v>0</v>
      </c>
      <c r="J542" s="84" t="b">
        <v>0</v>
      </c>
      <c r="K542" s="84" t="b">
        <v>0</v>
      </c>
      <c r="L542" s="84" t="b">
        <v>0</v>
      </c>
    </row>
    <row r="543" spans="1:12" ht="15">
      <c r="A543" s="84" t="s">
        <v>1795</v>
      </c>
      <c r="B543" s="84" t="s">
        <v>1702</v>
      </c>
      <c r="C543" s="84">
        <v>2</v>
      </c>
      <c r="D543" s="122">
        <v>0.0014649517588335385</v>
      </c>
      <c r="E543" s="122">
        <v>2.878138650807716</v>
      </c>
      <c r="F543" s="84" t="s">
        <v>1231</v>
      </c>
      <c r="G543" s="84" t="b">
        <v>0</v>
      </c>
      <c r="H543" s="84" t="b">
        <v>0</v>
      </c>
      <c r="I543" s="84" t="b">
        <v>0</v>
      </c>
      <c r="J543" s="84" t="b">
        <v>0</v>
      </c>
      <c r="K543" s="84" t="b">
        <v>0</v>
      </c>
      <c r="L543" s="84" t="b">
        <v>0</v>
      </c>
    </row>
    <row r="544" spans="1:12" ht="15">
      <c r="A544" s="84" t="s">
        <v>1563</v>
      </c>
      <c r="B544" s="84" t="s">
        <v>1837</v>
      </c>
      <c r="C544" s="84">
        <v>2</v>
      </c>
      <c r="D544" s="122">
        <v>0.0014649517588335385</v>
      </c>
      <c r="E544" s="122">
        <v>2.3552599055273786</v>
      </c>
      <c r="F544" s="84" t="s">
        <v>1231</v>
      </c>
      <c r="G544" s="84" t="b">
        <v>0</v>
      </c>
      <c r="H544" s="84" t="b">
        <v>0</v>
      </c>
      <c r="I544" s="84" t="b">
        <v>0</v>
      </c>
      <c r="J544" s="84" t="b">
        <v>0</v>
      </c>
      <c r="K544" s="84" t="b">
        <v>0</v>
      </c>
      <c r="L544" s="84" t="b">
        <v>0</v>
      </c>
    </row>
    <row r="545" spans="1:12" ht="15">
      <c r="A545" s="84" t="s">
        <v>1837</v>
      </c>
      <c r="B545" s="84" t="s">
        <v>1838</v>
      </c>
      <c r="C545" s="84">
        <v>2</v>
      </c>
      <c r="D545" s="122">
        <v>0.0014649517588335385</v>
      </c>
      <c r="E545" s="122">
        <v>3.0542299098633974</v>
      </c>
      <c r="F545" s="84" t="s">
        <v>1231</v>
      </c>
      <c r="G545" s="84" t="b">
        <v>0</v>
      </c>
      <c r="H545" s="84" t="b">
        <v>0</v>
      </c>
      <c r="I545" s="84" t="b">
        <v>0</v>
      </c>
      <c r="J545" s="84" t="b">
        <v>0</v>
      </c>
      <c r="K545" s="84" t="b">
        <v>0</v>
      </c>
      <c r="L545" s="84" t="b">
        <v>0</v>
      </c>
    </row>
    <row r="546" spans="1:12" ht="15">
      <c r="A546" s="84" t="s">
        <v>1838</v>
      </c>
      <c r="B546" s="84" t="s">
        <v>1311</v>
      </c>
      <c r="C546" s="84">
        <v>2</v>
      </c>
      <c r="D546" s="122">
        <v>0.0014649517588335385</v>
      </c>
      <c r="E546" s="122">
        <v>1.3821320519276798</v>
      </c>
      <c r="F546" s="84" t="s">
        <v>1231</v>
      </c>
      <c r="G546" s="84" t="b">
        <v>0</v>
      </c>
      <c r="H546" s="84" t="b">
        <v>0</v>
      </c>
      <c r="I546" s="84" t="b">
        <v>0</v>
      </c>
      <c r="J546" s="84" t="b">
        <v>0</v>
      </c>
      <c r="K546" s="84" t="b">
        <v>0</v>
      </c>
      <c r="L546" s="84" t="b">
        <v>0</v>
      </c>
    </row>
    <row r="547" spans="1:12" ht="15">
      <c r="A547" s="84" t="s">
        <v>1710</v>
      </c>
      <c r="B547" s="84" t="s">
        <v>1667</v>
      </c>
      <c r="C547" s="84">
        <v>2</v>
      </c>
      <c r="D547" s="122">
        <v>0.0014649517588335385</v>
      </c>
      <c r="E547" s="122">
        <v>2.5771086551437348</v>
      </c>
      <c r="F547" s="84" t="s">
        <v>1231</v>
      </c>
      <c r="G547" s="84" t="b">
        <v>0</v>
      </c>
      <c r="H547" s="84" t="b">
        <v>0</v>
      </c>
      <c r="I547" s="84" t="b">
        <v>0</v>
      </c>
      <c r="J547" s="84" t="b">
        <v>0</v>
      </c>
      <c r="K547" s="84" t="b">
        <v>0</v>
      </c>
      <c r="L547" s="84" t="b">
        <v>0</v>
      </c>
    </row>
    <row r="548" spans="1:12" ht="15">
      <c r="A548" s="84" t="s">
        <v>1667</v>
      </c>
      <c r="B548" s="84" t="s">
        <v>1316</v>
      </c>
      <c r="C548" s="84">
        <v>2</v>
      </c>
      <c r="D548" s="122">
        <v>0.0014649517588335385</v>
      </c>
      <c r="E548" s="122">
        <v>1.764195298500879</v>
      </c>
      <c r="F548" s="84" t="s">
        <v>1231</v>
      </c>
      <c r="G548" s="84" t="b">
        <v>0</v>
      </c>
      <c r="H548" s="84" t="b">
        <v>0</v>
      </c>
      <c r="I548" s="84" t="b">
        <v>0</v>
      </c>
      <c r="J548" s="84" t="b">
        <v>0</v>
      </c>
      <c r="K548" s="84" t="b">
        <v>0</v>
      </c>
      <c r="L548" s="84" t="b">
        <v>0</v>
      </c>
    </row>
    <row r="549" spans="1:12" ht="15">
      <c r="A549" s="84" t="s">
        <v>1665</v>
      </c>
      <c r="B549" s="84" t="s">
        <v>1839</v>
      </c>
      <c r="C549" s="84">
        <v>2</v>
      </c>
      <c r="D549" s="122">
        <v>0.0014649517588335385</v>
      </c>
      <c r="E549" s="122">
        <v>2.753199914199416</v>
      </c>
      <c r="F549" s="84" t="s">
        <v>1231</v>
      </c>
      <c r="G549" s="84" t="b">
        <v>0</v>
      </c>
      <c r="H549" s="84" t="b">
        <v>0</v>
      </c>
      <c r="I549" s="84" t="b">
        <v>0</v>
      </c>
      <c r="J549" s="84" t="b">
        <v>0</v>
      </c>
      <c r="K549" s="84" t="b">
        <v>0</v>
      </c>
      <c r="L549" s="84" t="b">
        <v>0</v>
      </c>
    </row>
    <row r="550" spans="1:12" ht="15">
      <c r="A550" s="84" t="s">
        <v>1316</v>
      </c>
      <c r="B550" s="84" t="s">
        <v>1701</v>
      </c>
      <c r="C550" s="84">
        <v>2</v>
      </c>
      <c r="D550" s="122">
        <v>0.0014649517588335385</v>
      </c>
      <c r="E550" s="122">
        <v>1.7812286377996596</v>
      </c>
      <c r="F550" s="84" t="s">
        <v>1231</v>
      </c>
      <c r="G550" s="84" t="b">
        <v>0</v>
      </c>
      <c r="H550" s="84" t="b">
        <v>0</v>
      </c>
      <c r="I550" s="84" t="b">
        <v>0</v>
      </c>
      <c r="J550" s="84" t="b">
        <v>0</v>
      </c>
      <c r="K550" s="84" t="b">
        <v>0</v>
      </c>
      <c r="L550" s="84" t="b">
        <v>0</v>
      </c>
    </row>
    <row r="551" spans="1:12" ht="15">
      <c r="A551" s="84" t="s">
        <v>1701</v>
      </c>
      <c r="B551" s="84" t="s">
        <v>1309</v>
      </c>
      <c r="C551" s="84">
        <v>2</v>
      </c>
      <c r="D551" s="122">
        <v>0.0014649517588335385</v>
      </c>
      <c r="E551" s="122">
        <v>0.9669810420677393</v>
      </c>
      <c r="F551" s="84" t="s">
        <v>1231</v>
      </c>
      <c r="G551" s="84" t="b">
        <v>0</v>
      </c>
      <c r="H551" s="84" t="b">
        <v>0</v>
      </c>
      <c r="I551" s="84" t="b">
        <v>0</v>
      </c>
      <c r="J551" s="84" t="b">
        <v>0</v>
      </c>
      <c r="K551" s="84" t="b">
        <v>0</v>
      </c>
      <c r="L551" s="84" t="b">
        <v>0</v>
      </c>
    </row>
    <row r="552" spans="1:12" ht="15">
      <c r="A552" s="84" t="s">
        <v>1833</v>
      </c>
      <c r="B552" s="84" t="s">
        <v>1309</v>
      </c>
      <c r="C552" s="84">
        <v>2</v>
      </c>
      <c r="D552" s="122">
        <v>0.001718344011075947</v>
      </c>
      <c r="E552" s="122">
        <v>1.1430723011234205</v>
      </c>
      <c r="F552" s="84" t="s">
        <v>1231</v>
      </c>
      <c r="G552" s="84" t="b">
        <v>0</v>
      </c>
      <c r="H552" s="84" t="b">
        <v>0</v>
      </c>
      <c r="I552" s="84" t="b">
        <v>0</v>
      </c>
      <c r="J552" s="84" t="b">
        <v>0</v>
      </c>
      <c r="K552" s="84" t="b">
        <v>0</v>
      </c>
      <c r="L552" s="84" t="b">
        <v>0</v>
      </c>
    </row>
    <row r="553" spans="1:12" ht="15">
      <c r="A553" s="84" t="s">
        <v>1583</v>
      </c>
      <c r="B553" s="84" t="s">
        <v>1830</v>
      </c>
      <c r="C553" s="84">
        <v>2</v>
      </c>
      <c r="D553" s="122">
        <v>0.001718344011075947</v>
      </c>
      <c r="E553" s="122">
        <v>2.5101618655131217</v>
      </c>
      <c r="F553" s="84" t="s">
        <v>1231</v>
      </c>
      <c r="G553" s="84" t="b">
        <v>0</v>
      </c>
      <c r="H553" s="84" t="b">
        <v>0</v>
      </c>
      <c r="I553" s="84" t="b">
        <v>0</v>
      </c>
      <c r="J553" s="84" t="b">
        <v>0</v>
      </c>
      <c r="K553" s="84" t="b">
        <v>0</v>
      </c>
      <c r="L553" s="84" t="b">
        <v>0</v>
      </c>
    </row>
    <row r="554" spans="1:12" ht="15">
      <c r="A554" s="84" t="s">
        <v>1830</v>
      </c>
      <c r="B554" s="84" t="s">
        <v>1831</v>
      </c>
      <c r="C554" s="84">
        <v>2</v>
      </c>
      <c r="D554" s="122">
        <v>0.001718344011075947</v>
      </c>
      <c r="E554" s="122">
        <v>3.0542299098633974</v>
      </c>
      <c r="F554" s="84" t="s">
        <v>1231</v>
      </c>
      <c r="G554" s="84" t="b">
        <v>0</v>
      </c>
      <c r="H554" s="84" t="b">
        <v>0</v>
      </c>
      <c r="I554" s="84" t="b">
        <v>0</v>
      </c>
      <c r="J554" s="84" t="b">
        <v>0</v>
      </c>
      <c r="K554" s="84" t="b">
        <v>0</v>
      </c>
      <c r="L554" s="84" t="b">
        <v>0</v>
      </c>
    </row>
    <row r="555" spans="1:12" ht="15">
      <c r="A555" s="84" t="s">
        <v>1815</v>
      </c>
      <c r="B555" s="84" t="s">
        <v>1816</v>
      </c>
      <c r="C555" s="84">
        <v>2</v>
      </c>
      <c r="D555" s="122">
        <v>0.001718344011075947</v>
      </c>
      <c r="E555" s="122">
        <v>3.0542299098633974</v>
      </c>
      <c r="F555" s="84" t="s">
        <v>1231</v>
      </c>
      <c r="G555" s="84" t="b">
        <v>0</v>
      </c>
      <c r="H555" s="84" t="b">
        <v>0</v>
      </c>
      <c r="I555" s="84" t="b">
        <v>0</v>
      </c>
      <c r="J555" s="84" t="b">
        <v>0</v>
      </c>
      <c r="K555" s="84" t="b">
        <v>0</v>
      </c>
      <c r="L555" s="84" t="b">
        <v>0</v>
      </c>
    </row>
    <row r="556" spans="1:12" ht="15">
      <c r="A556" s="84" t="s">
        <v>1816</v>
      </c>
      <c r="B556" s="84" t="s">
        <v>1817</v>
      </c>
      <c r="C556" s="84">
        <v>2</v>
      </c>
      <c r="D556" s="122">
        <v>0.001718344011075947</v>
      </c>
      <c r="E556" s="122">
        <v>3.0542299098633974</v>
      </c>
      <c r="F556" s="84" t="s">
        <v>1231</v>
      </c>
      <c r="G556" s="84" t="b">
        <v>0</v>
      </c>
      <c r="H556" s="84" t="b">
        <v>0</v>
      </c>
      <c r="I556" s="84" t="b">
        <v>0</v>
      </c>
      <c r="J556" s="84" t="b">
        <v>0</v>
      </c>
      <c r="K556" s="84" t="b">
        <v>0</v>
      </c>
      <c r="L556" s="84" t="b">
        <v>0</v>
      </c>
    </row>
    <row r="557" spans="1:12" ht="15">
      <c r="A557" s="84" t="s">
        <v>1817</v>
      </c>
      <c r="B557" s="84" t="s">
        <v>1319</v>
      </c>
      <c r="C557" s="84">
        <v>2</v>
      </c>
      <c r="D557" s="122">
        <v>0.001718344011075947</v>
      </c>
      <c r="E557" s="122">
        <v>2.0542299098633974</v>
      </c>
      <c r="F557" s="84" t="s">
        <v>1231</v>
      </c>
      <c r="G557" s="84" t="b">
        <v>0</v>
      </c>
      <c r="H557" s="84" t="b">
        <v>0</v>
      </c>
      <c r="I557" s="84" t="b">
        <v>0</v>
      </c>
      <c r="J557" s="84" t="b">
        <v>0</v>
      </c>
      <c r="K557" s="84" t="b">
        <v>0</v>
      </c>
      <c r="L557" s="84" t="b">
        <v>0</v>
      </c>
    </row>
    <row r="558" spans="1:12" ht="15">
      <c r="A558" s="84" t="s">
        <v>1310</v>
      </c>
      <c r="B558" s="84" t="s">
        <v>1818</v>
      </c>
      <c r="C558" s="84">
        <v>2</v>
      </c>
      <c r="D558" s="122">
        <v>0.001718344011075947</v>
      </c>
      <c r="E558" s="122">
        <v>1.1762829582342091</v>
      </c>
      <c r="F558" s="84" t="s">
        <v>1231</v>
      </c>
      <c r="G558" s="84" t="b">
        <v>0</v>
      </c>
      <c r="H558" s="84" t="b">
        <v>0</v>
      </c>
      <c r="I558" s="84" t="b">
        <v>0</v>
      </c>
      <c r="J558" s="84" t="b">
        <v>0</v>
      </c>
      <c r="K558" s="84" t="b">
        <v>0</v>
      </c>
      <c r="L558" s="84" t="b">
        <v>0</v>
      </c>
    </row>
    <row r="559" spans="1:12" ht="15">
      <c r="A559" s="84" t="s">
        <v>1818</v>
      </c>
      <c r="B559" s="84" t="s">
        <v>1570</v>
      </c>
      <c r="C559" s="84">
        <v>2</v>
      </c>
      <c r="D559" s="122">
        <v>0.001718344011075947</v>
      </c>
      <c r="E559" s="122">
        <v>2.4010173960880534</v>
      </c>
      <c r="F559" s="84" t="s">
        <v>1231</v>
      </c>
      <c r="G559" s="84" t="b">
        <v>0</v>
      </c>
      <c r="H559" s="84" t="b">
        <v>0</v>
      </c>
      <c r="I559" s="84" t="b">
        <v>0</v>
      </c>
      <c r="J559" s="84" t="b">
        <v>0</v>
      </c>
      <c r="K559" s="84" t="b">
        <v>0</v>
      </c>
      <c r="L559" s="84" t="b">
        <v>0</v>
      </c>
    </row>
    <row r="560" spans="1:12" ht="15">
      <c r="A560" s="84" t="s">
        <v>1570</v>
      </c>
      <c r="B560" s="84" t="s">
        <v>1311</v>
      </c>
      <c r="C560" s="84">
        <v>2</v>
      </c>
      <c r="D560" s="122">
        <v>0.001718344011075947</v>
      </c>
      <c r="E560" s="122">
        <v>0.7289195381523361</v>
      </c>
      <c r="F560" s="84" t="s">
        <v>1231</v>
      </c>
      <c r="G560" s="84" t="b">
        <v>0</v>
      </c>
      <c r="H560" s="84" t="b">
        <v>0</v>
      </c>
      <c r="I560" s="84" t="b">
        <v>0</v>
      </c>
      <c r="J560" s="84" t="b">
        <v>0</v>
      </c>
      <c r="K560" s="84" t="b">
        <v>0</v>
      </c>
      <c r="L560" s="84" t="b">
        <v>0</v>
      </c>
    </row>
    <row r="561" spans="1:12" ht="15">
      <c r="A561" s="84" t="s">
        <v>1311</v>
      </c>
      <c r="B561" s="84" t="s">
        <v>1819</v>
      </c>
      <c r="C561" s="84">
        <v>2</v>
      </c>
      <c r="D561" s="122">
        <v>0.001718344011075947</v>
      </c>
      <c r="E561" s="122">
        <v>1.3775363002385306</v>
      </c>
      <c r="F561" s="84" t="s">
        <v>1231</v>
      </c>
      <c r="G561" s="84" t="b">
        <v>0</v>
      </c>
      <c r="H561" s="84" t="b">
        <v>0</v>
      </c>
      <c r="I561" s="84" t="b">
        <v>0</v>
      </c>
      <c r="J561" s="84" t="b">
        <v>0</v>
      </c>
      <c r="K561" s="84" t="b">
        <v>0</v>
      </c>
      <c r="L561" s="84" t="b">
        <v>0</v>
      </c>
    </row>
    <row r="562" spans="1:12" ht="15">
      <c r="A562" s="84" t="s">
        <v>1819</v>
      </c>
      <c r="B562" s="84" t="s">
        <v>1820</v>
      </c>
      <c r="C562" s="84">
        <v>2</v>
      </c>
      <c r="D562" s="122">
        <v>0.001718344011075947</v>
      </c>
      <c r="E562" s="122">
        <v>3.0542299098633974</v>
      </c>
      <c r="F562" s="84" t="s">
        <v>1231</v>
      </c>
      <c r="G562" s="84" t="b">
        <v>0</v>
      </c>
      <c r="H562" s="84" t="b">
        <v>0</v>
      </c>
      <c r="I562" s="84" t="b">
        <v>0</v>
      </c>
      <c r="J562" s="84" t="b">
        <v>0</v>
      </c>
      <c r="K562" s="84" t="b">
        <v>0</v>
      </c>
      <c r="L562" s="84" t="b">
        <v>0</v>
      </c>
    </row>
    <row r="563" spans="1:12" ht="15">
      <c r="A563" s="84" t="s">
        <v>1664</v>
      </c>
      <c r="B563" s="84" t="s">
        <v>1317</v>
      </c>
      <c r="C563" s="84">
        <v>2</v>
      </c>
      <c r="D563" s="122">
        <v>0.0014649517588335385</v>
      </c>
      <c r="E563" s="122">
        <v>1.6925020738458043</v>
      </c>
      <c r="F563" s="84" t="s">
        <v>1231</v>
      </c>
      <c r="G563" s="84" t="b">
        <v>0</v>
      </c>
      <c r="H563" s="84" t="b">
        <v>0</v>
      </c>
      <c r="I563" s="84" t="b">
        <v>0</v>
      </c>
      <c r="J563" s="84" t="b">
        <v>0</v>
      </c>
      <c r="K563" s="84" t="b">
        <v>0</v>
      </c>
      <c r="L563" s="84" t="b">
        <v>0</v>
      </c>
    </row>
    <row r="564" spans="1:12" ht="15">
      <c r="A564" s="84" t="s">
        <v>1315</v>
      </c>
      <c r="B564" s="84" t="s">
        <v>1635</v>
      </c>
      <c r="C564" s="84">
        <v>2</v>
      </c>
      <c r="D564" s="122">
        <v>0.0014649517588335385</v>
      </c>
      <c r="E564" s="122">
        <v>1.3445360401356055</v>
      </c>
      <c r="F564" s="84" t="s">
        <v>1231</v>
      </c>
      <c r="G564" s="84" t="b">
        <v>0</v>
      </c>
      <c r="H564" s="84" t="b">
        <v>0</v>
      </c>
      <c r="I564" s="84" t="b">
        <v>0</v>
      </c>
      <c r="J564" s="84" t="b">
        <v>0</v>
      </c>
      <c r="K564" s="84" t="b">
        <v>0</v>
      </c>
      <c r="L564" s="84" t="b">
        <v>0</v>
      </c>
    </row>
    <row r="565" spans="1:12" ht="15">
      <c r="A565" s="84" t="s">
        <v>1635</v>
      </c>
      <c r="B565" s="84" t="s">
        <v>1614</v>
      </c>
      <c r="C565" s="84">
        <v>2</v>
      </c>
      <c r="D565" s="122">
        <v>0.0014649517588335385</v>
      </c>
      <c r="E565" s="122">
        <v>2.3552599055273786</v>
      </c>
      <c r="F565" s="84" t="s">
        <v>1231</v>
      </c>
      <c r="G565" s="84" t="b">
        <v>0</v>
      </c>
      <c r="H565" s="84" t="b">
        <v>0</v>
      </c>
      <c r="I565" s="84" t="b">
        <v>0</v>
      </c>
      <c r="J565" s="84" t="b">
        <v>0</v>
      </c>
      <c r="K565" s="84" t="b">
        <v>0</v>
      </c>
      <c r="L565" s="84" t="b">
        <v>0</v>
      </c>
    </row>
    <row r="566" spans="1:12" ht="15">
      <c r="A566" s="84" t="s">
        <v>1560</v>
      </c>
      <c r="B566" s="84" t="s">
        <v>1814</v>
      </c>
      <c r="C566" s="84">
        <v>2</v>
      </c>
      <c r="D566" s="122">
        <v>0.0014649517588335385</v>
      </c>
      <c r="E566" s="122">
        <v>2.2091318698491405</v>
      </c>
      <c r="F566" s="84" t="s">
        <v>1231</v>
      </c>
      <c r="G566" s="84" t="b">
        <v>0</v>
      </c>
      <c r="H566" s="84" t="b">
        <v>0</v>
      </c>
      <c r="I566" s="84" t="b">
        <v>0</v>
      </c>
      <c r="J566" s="84" t="b">
        <v>0</v>
      </c>
      <c r="K566" s="84" t="b">
        <v>0</v>
      </c>
      <c r="L566" s="84" t="b">
        <v>0</v>
      </c>
    </row>
    <row r="567" spans="1:12" ht="15">
      <c r="A567" s="84" t="s">
        <v>1814</v>
      </c>
      <c r="B567" s="84" t="s">
        <v>1312</v>
      </c>
      <c r="C567" s="84">
        <v>2</v>
      </c>
      <c r="D567" s="122">
        <v>0.0014649517588335385</v>
      </c>
      <c r="E567" s="122">
        <v>1.6831620475916609</v>
      </c>
      <c r="F567" s="84" t="s">
        <v>1231</v>
      </c>
      <c r="G567" s="84" t="b">
        <v>0</v>
      </c>
      <c r="H567" s="84" t="b">
        <v>0</v>
      </c>
      <c r="I567" s="84" t="b">
        <v>0</v>
      </c>
      <c r="J567" s="84" t="b">
        <v>0</v>
      </c>
      <c r="K567" s="84" t="b">
        <v>0</v>
      </c>
      <c r="L567" s="84" t="b">
        <v>0</v>
      </c>
    </row>
    <row r="568" spans="1:12" ht="15">
      <c r="A568" s="84" t="s">
        <v>1315</v>
      </c>
      <c r="B568" s="84" t="s">
        <v>1313</v>
      </c>
      <c r="C568" s="84">
        <v>2</v>
      </c>
      <c r="D568" s="122">
        <v>0.0014649517588335385</v>
      </c>
      <c r="E568" s="122">
        <v>0.39029353069628053</v>
      </c>
      <c r="F568" s="84" t="s">
        <v>1231</v>
      </c>
      <c r="G568" s="84" t="b">
        <v>0</v>
      </c>
      <c r="H568" s="84" t="b">
        <v>0</v>
      </c>
      <c r="I568" s="84" t="b">
        <v>0</v>
      </c>
      <c r="J568" s="84" t="b">
        <v>0</v>
      </c>
      <c r="K568" s="84" t="b">
        <v>0</v>
      </c>
      <c r="L568" s="84" t="b">
        <v>0</v>
      </c>
    </row>
    <row r="569" spans="1:12" ht="15">
      <c r="A569" s="84" t="s">
        <v>1313</v>
      </c>
      <c r="B569" s="84" t="s">
        <v>1614</v>
      </c>
      <c r="C569" s="84">
        <v>2</v>
      </c>
      <c r="D569" s="122">
        <v>0.0014649517588335385</v>
      </c>
      <c r="E569" s="122">
        <v>1.4010173960880536</v>
      </c>
      <c r="F569" s="84" t="s">
        <v>1231</v>
      </c>
      <c r="G569" s="84" t="b">
        <v>0</v>
      </c>
      <c r="H569" s="84" t="b">
        <v>0</v>
      </c>
      <c r="I569" s="84" t="b">
        <v>0</v>
      </c>
      <c r="J569" s="84" t="b">
        <v>0</v>
      </c>
      <c r="K569" s="84" t="b">
        <v>0</v>
      </c>
      <c r="L569" s="84" t="b">
        <v>0</v>
      </c>
    </row>
    <row r="570" spans="1:12" ht="15">
      <c r="A570" s="84" t="s">
        <v>1567</v>
      </c>
      <c r="B570" s="84" t="s">
        <v>1708</v>
      </c>
      <c r="C570" s="84">
        <v>2</v>
      </c>
      <c r="D570" s="122">
        <v>0.0014649517588335385</v>
      </c>
      <c r="E570" s="122">
        <v>2.2249261370323725</v>
      </c>
      <c r="F570" s="84" t="s">
        <v>1231</v>
      </c>
      <c r="G570" s="84" t="b">
        <v>0</v>
      </c>
      <c r="H570" s="84" t="b">
        <v>0</v>
      </c>
      <c r="I570" s="84" t="b">
        <v>0</v>
      </c>
      <c r="J570" s="84" t="b">
        <v>0</v>
      </c>
      <c r="K570" s="84" t="b">
        <v>0</v>
      </c>
      <c r="L570" s="84" t="b">
        <v>0</v>
      </c>
    </row>
    <row r="571" spans="1:12" ht="15">
      <c r="A571" s="84" t="s">
        <v>1708</v>
      </c>
      <c r="B571" s="84" t="s">
        <v>1624</v>
      </c>
      <c r="C571" s="84">
        <v>2</v>
      </c>
      <c r="D571" s="122">
        <v>0.0014649517588335385</v>
      </c>
      <c r="E571" s="122">
        <v>2.4801986421356785</v>
      </c>
      <c r="F571" s="84" t="s">
        <v>1231</v>
      </c>
      <c r="G571" s="84" t="b">
        <v>0</v>
      </c>
      <c r="H571" s="84" t="b">
        <v>0</v>
      </c>
      <c r="I571" s="84" t="b">
        <v>0</v>
      </c>
      <c r="J571" s="84" t="b">
        <v>0</v>
      </c>
      <c r="K571" s="84" t="b">
        <v>0</v>
      </c>
      <c r="L571" s="84" t="b">
        <v>0</v>
      </c>
    </row>
    <row r="572" spans="1:12" ht="15">
      <c r="A572" s="84" t="s">
        <v>1624</v>
      </c>
      <c r="B572" s="84" t="s">
        <v>1664</v>
      </c>
      <c r="C572" s="84">
        <v>2</v>
      </c>
      <c r="D572" s="122">
        <v>0.0014649517588335385</v>
      </c>
      <c r="E572" s="122">
        <v>2.6562899011913594</v>
      </c>
      <c r="F572" s="84" t="s">
        <v>1231</v>
      </c>
      <c r="G572" s="84" t="b">
        <v>0</v>
      </c>
      <c r="H572" s="84" t="b">
        <v>0</v>
      </c>
      <c r="I572" s="84" t="b">
        <v>0</v>
      </c>
      <c r="J572" s="84" t="b">
        <v>0</v>
      </c>
      <c r="K572" s="84" t="b">
        <v>0</v>
      </c>
      <c r="L572" s="84" t="b">
        <v>0</v>
      </c>
    </row>
    <row r="573" spans="1:12" ht="15">
      <c r="A573" s="84" t="s">
        <v>1664</v>
      </c>
      <c r="B573" s="84" t="s">
        <v>1312</v>
      </c>
      <c r="C573" s="84">
        <v>2</v>
      </c>
      <c r="D573" s="122">
        <v>0.0014649517588335385</v>
      </c>
      <c r="E573" s="122">
        <v>1.3821320519276798</v>
      </c>
      <c r="F573" s="84" t="s">
        <v>1231</v>
      </c>
      <c r="G573" s="84" t="b">
        <v>0</v>
      </c>
      <c r="H573" s="84" t="b">
        <v>0</v>
      </c>
      <c r="I573" s="84" t="b">
        <v>0</v>
      </c>
      <c r="J573" s="84" t="b">
        <v>0</v>
      </c>
      <c r="K573" s="84" t="b">
        <v>0</v>
      </c>
      <c r="L573" s="84" t="b">
        <v>0</v>
      </c>
    </row>
    <row r="574" spans="1:12" ht="15">
      <c r="A574" s="84" t="s">
        <v>1315</v>
      </c>
      <c r="B574" s="84" t="s">
        <v>1649</v>
      </c>
      <c r="C574" s="84">
        <v>2</v>
      </c>
      <c r="D574" s="122">
        <v>0.0014649517588335385</v>
      </c>
      <c r="E574" s="122">
        <v>1.4414460531436617</v>
      </c>
      <c r="F574" s="84" t="s">
        <v>1231</v>
      </c>
      <c r="G574" s="84" t="b">
        <v>0</v>
      </c>
      <c r="H574" s="84" t="b">
        <v>0</v>
      </c>
      <c r="I574" s="84" t="b">
        <v>0</v>
      </c>
      <c r="J574" s="84" t="b">
        <v>0</v>
      </c>
      <c r="K574" s="84" t="b">
        <v>0</v>
      </c>
      <c r="L574" s="84" t="b">
        <v>0</v>
      </c>
    </row>
    <row r="575" spans="1:12" ht="15">
      <c r="A575" s="84" t="s">
        <v>1649</v>
      </c>
      <c r="B575" s="84" t="s">
        <v>1309</v>
      </c>
      <c r="C575" s="84">
        <v>2</v>
      </c>
      <c r="D575" s="122">
        <v>0.0014649517588335385</v>
      </c>
      <c r="E575" s="122">
        <v>0.8420423054594394</v>
      </c>
      <c r="F575" s="84" t="s">
        <v>1231</v>
      </c>
      <c r="G575" s="84" t="b">
        <v>0</v>
      </c>
      <c r="H575" s="84" t="b">
        <v>0</v>
      </c>
      <c r="I575" s="84" t="b">
        <v>0</v>
      </c>
      <c r="J575" s="84" t="b">
        <v>0</v>
      </c>
      <c r="K575" s="84" t="b">
        <v>0</v>
      </c>
      <c r="L575" s="84" t="b">
        <v>0</v>
      </c>
    </row>
    <row r="576" spans="1:12" ht="15">
      <c r="A576" s="84" t="s">
        <v>1310</v>
      </c>
      <c r="B576" s="84" t="s">
        <v>1334</v>
      </c>
      <c r="C576" s="84">
        <v>2</v>
      </c>
      <c r="D576" s="122">
        <v>0.0014649517588335385</v>
      </c>
      <c r="E576" s="122">
        <v>1.1762829582342091</v>
      </c>
      <c r="F576" s="84" t="s">
        <v>1231</v>
      </c>
      <c r="G576" s="84" t="b">
        <v>0</v>
      </c>
      <c r="H576" s="84" t="b">
        <v>0</v>
      </c>
      <c r="I576" s="84" t="b">
        <v>0</v>
      </c>
      <c r="J576" s="84" t="b">
        <v>0</v>
      </c>
      <c r="K576" s="84" t="b">
        <v>0</v>
      </c>
      <c r="L576" s="84" t="b">
        <v>0</v>
      </c>
    </row>
    <row r="577" spans="1:12" ht="15">
      <c r="A577" s="84" t="s">
        <v>1311</v>
      </c>
      <c r="B577" s="84" t="s">
        <v>1800</v>
      </c>
      <c r="C577" s="84">
        <v>2</v>
      </c>
      <c r="D577" s="122">
        <v>0.0014649517588335385</v>
      </c>
      <c r="E577" s="122">
        <v>1.3775363002385306</v>
      </c>
      <c r="F577" s="84" t="s">
        <v>1231</v>
      </c>
      <c r="G577" s="84" t="b">
        <v>0</v>
      </c>
      <c r="H577" s="84" t="b">
        <v>0</v>
      </c>
      <c r="I577" s="84" t="b">
        <v>0</v>
      </c>
      <c r="J577" s="84" t="b">
        <v>0</v>
      </c>
      <c r="K577" s="84" t="b">
        <v>0</v>
      </c>
      <c r="L577" s="84" t="b">
        <v>0</v>
      </c>
    </row>
    <row r="578" spans="1:12" ht="15">
      <c r="A578" s="84" t="s">
        <v>1800</v>
      </c>
      <c r="B578" s="84" t="s">
        <v>1801</v>
      </c>
      <c r="C578" s="84">
        <v>2</v>
      </c>
      <c r="D578" s="122">
        <v>0.0014649517588335385</v>
      </c>
      <c r="E578" s="122">
        <v>3.0542299098633974</v>
      </c>
      <c r="F578" s="84" t="s">
        <v>1231</v>
      </c>
      <c r="G578" s="84" t="b">
        <v>0</v>
      </c>
      <c r="H578" s="84" t="b">
        <v>0</v>
      </c>
      <c r="I578" s="84" t="b">
        <v>0</v>
      </c>
      <c r="J578" s="84" t="b">
        <v>0</v>
      </c>
      <c r="K578" s="84" t="b">
        <v>0</v>
      </c>
      <c r="L578" s="84" t="b">
        <v>0</v>
      </c>
    </row>
    <row r="579" spans="1:12" ht="15">
      <c r="A579" s="84" t="s">
        <v>1801</v>
      </c>
      <c r="B579" s="84" t="s">
        <v>1659</v>
      </c>
      <c r="C579" s="84">
        <v>2</v>
      </c>
      <c r="D579" s="122">
        <v>0.0014649517588335385</v>
      </c>
      <c r="E579" s="122">
        <v>2.753199914199416</v>
      </c>
      <c r="F579" s="84" t="s">
        <v>1231</v>
      </c>
      <c r="G579" s="84" t="b">
        <v>0</v>
      </c>
      <c r="H579" s="84" t="b">
        <v>0</v>
      </c>
      <c r="I579" s="84" t="b">
        <v>0</v>
      </c>
      <c r="J579" s="84" t="b">
        <v>0</v>
      </c>
      <c r="K579" s="84" t="b">
        <v>0</v>
      </c>
      <c r="L579" s="84" t="b">
        <v>0</v>
      </c>
    </row>
    <row r="580" spans="1:12" ht="15">
      <c r="A580" s="84" t="s">
        <v>1559</v>
      </c>
      <c r="B580" s="84" t="s">
        <v>1629</v>
      </c>
      <c r="C580" s="84">
        <v>2</v>
      </c>
      <c r="D580" s="122">
        <v>0.0014649517588335385</v>
      </c>
      <c r="E580" s="122">
        <v>2.0542299098633974</v>
      </c>
      <c r="F580" s="84" t="s">
        <v>1231</v>
      </c>
      <c r="G580" s="84" t="b">
        <v>0</v>
      </c>
      <c r="H580" s="84" t="b">
        <v>0</v>
      </c>
      <c r="I580" s="84" t="b">
        <v>0</v>
      </c>
      <c r="J580" s="84" t="b">
        <v>0</v>
      </c>
      <c r="K580" s="84" t="b">
        <v>0</v>
      </c>
      <c r="L580" s="84" t="b">
        <v>0</v>
      </c>
    </row>
    <row r="581" spans="1:12" ht="15">
      <c r="A581" s="84" t="s">
        <v>1629</v>
      </c>
      <c r="B581" s="84" t="s">
        <v>1802</v>
      </c>
      <c r="C581" s="84">
        <v>2</v>
      </c>
      <c r="D581" s="122">
        <v>0.0014649517588335385</v>
      </c>
      <c r="E581" s="122">
        <v>2.6562899011913594</v>
      </c>
      <c r="F581" s="84" t="s">
        <v>1231</v>
      </c>
      <c r="G581" s="84" t="b">
        <v>0</v>
      </c>
      <c r="H581" s="84" t="b">
        <v>0</v>
      </c>
      <c r="I581" s="84" t="b">
        <v>0</v>
      </c>
      <c r="J581" s="84" t="b">
        <v>0</v>
      </c>
      <c r="K581" s="84" t="b">
        <v>0</v>
      </c>
      <c r="L581" s="84" t="b">
        <v>0</v>
      </c>
    </row>
    <row r="582" spans="1:12" ht="15">
      <c r="A582" s="84" t="s">
        <v>1802</v>
      </c>
      <c r="B582" s="84" t="s">
        <v>1803</v>
      </c>
      <c r="C582" s="84">
        <v>2</v>
      </c>
      <c r="D582" s="122">
        <v>0.0014649517588335385</v>
      </c>
      <c r="E582" s="122">
        <v>3.0542299098633974</v>
      </c>
      <c r="F582" s="84" t="s">
        <v>1231</v>
      </c>
      <c r="G582" s="84" t="b">
        <v>0</v>
      </c>
      <c r="H582" s="84" t="b">
        <v>0</v>
      </c>
      <c r="I582" s="84" t="b">
        <v>0</v>
      </c>
      <c r="J582" s="84" t="b">
        <v>0</v>
      </c>
      <c r="K582" s="84" t="b">
        <v>0</v>
      </c>
      <c r="L582" s="84" t="b">
        <v>0</v>
      </c>
    </row>
    <row r="583" spans="1:12" ht="15">
      <c r="A583" s="84" t="s">
        <v>1803</v>
      </c>
      <c r="B583" s="84" t="s">
        <v>1704</v>
      </c>
      <c r="C583" s="84">
        <v>2</v>
      </c>
      <c r="D583" s="122">
        <v>0.0014649517588335385</v>
      </c>
      <c r="E583" s="122">
        <v>3.0542299098633974</v>
      </c>
      <c r="F583" s="84" t="s">
        <v>1231</v>
      </c>
      <c r="G583" s="84" t="b">
        <v>0</v>
      </c>
      <c r="H583" s="84" t="b">
        <v>0</v>
      </c>
      <c r="I583" s="84" t="b">
        <v>0</v>
      </c>
      <c r="J583" s="84" t="b">
        <v>0</v>
      </c>
      <c r="K583" s="84" t="b">
        <v>0</v>
      </c>
      <c r="L583" s="84" t="b">
        <v>0</v>
      </c>
    </row>
    <row r="584" spans="1:12" ht="15">
      <c r="A584" s="84" t="s">
        <v>1704</v>
      </c>
      <c r="B584" s="84" t="s">
        <v>1311</v>
      </c>
      <c r="C584" s="84">
        <v>2</v>
      </c>
      <c r="D584" s="122">
        <v>0.0014649517588335385</v>
      </c>
      <c r="E584" s="122">
        <v>1.2060407928719985</v>
      </c>
      <c r="F584" s="84" t="s">
        <v>1231</v>
      </c>
      <c r="G584" s="84" t="b">
        <v>0</v>
      </c>
      <c r="H584" s="84" t="b">
        <v>0</v>
      </c>
      <c r="I584" s="84" t="b">
        <v>0</v>
      </c>
      <c r="J584" s="84" t="b">
        <v>0</v>
      </c>
      <c r="K584" s="84" t="b">
        <v>0</v>
      </c>
      <c r="L584" s="84" t="b">
        <v>0</v>
      </c>
    </row>
    <row r="585" spans="1:12" ht="15">
      <c r="A585" s="84" t="s">
        <v>1311</v>
      </c>
      <c r="B585" s="84" t="s">
        <v>1634</v>
      </c>
      <c r="C585" s="84">
        <v>2</v>
      </c>
      <c r="D585" s="122">
        <v>0.0014649517588335385</v>
      </c>
      <c r="E585" s="122">
        <v>0.9795962915664931</v>
      </c>
      <c r="F585" s="84" t="s">
        <v>1231</v>
      </c>
      <c r="G585" s="84" t="b">
        <v>0</v>
      </c>
      <c r="H585" s="84" t="b">
        <v>0</v>
      </c>
      <c r="I585" s="84" t="b">
        <v>0</v>
      </c>
      <c r="J585" s="84" t="b">
        <v>0</v>
      </c>
      <c r="K585" s="84" t="b">
        <v>0</v>
      </c>
      <c r="L585" s="84" t="b">
        <v>0</v>
      </c>
    </row>
    <row r="586" spans="1:12" ht="15">
      <c r="A586" s="84" t="s">
        <v>1634</v>
      </c>
      <c r="B586" s="84" t="s">
        <v>1658</v>
      </c>
      <c r="C586" s="84">
        <v>2</v>
      </c>
      <c r="D586" s="122">
        <v>0.0014649517588335385</v>
      </c>
      <c r="E586" s="122">
        <v>2.3552599055273786</v>
      </c>
      <c r="F586" s="84" t="s">
        <v>1231</v>
      </c>
      <c r="G586" s="84" t="b">
        <v>0</v>
      </c>
      <c r="H586" s="84" t="b">
        <v>0</v>
      </c>
      <c r="I586" s="84" t="b">
        <v>0</v>
      </c>
      <c r="J586" s="84" t="b">
        <v>0</v>
      </c>
      <c r="K586" s="84" t="b">
        <v>0</v>
      </c>
      <c r="L586" s="84" t="b">
        <v>0</v>
      </c>
    </row>
    <row r="587" spans="1:12" ht="15">
      <c r="A587" s="84" t="s">
        <v>1331</v>
      </c>
      <c r="B587" s="84" t="s">
        <v>1813</v>
      </c>
      <c r="C587" s="84">
        <v>2</v>
      </c>
      <c r="D587" s="122">
        <v>0.001718344011075947</v>
      </c>
      <c r="E587" s="122">
        <v>2.3138672203691533</v>
      </c>
      <c r="F587" s="84" t="s">
        <v>1231</v>
      </c>
      <c r="G587" s="84" t="b">
        <v>0</v>
      </c>
      <c r="H587" s="84" t="b">
        <v>0</v>
      </c>
      <c r="I587" s="84" t="b">
        <v>0</v>
      </c>
      <c r="J587" s="84" t="b">
        <v>0</v>
      </c>
      <c r="K587" s="84" t="b">
        <v>0</v>
      </c>
      <c r="L587" s="84" t="b">
        <v>0</v>
      </c>
    </row>
    <row r="588" spans="1:12" ht="15">
      <c r="A588" s="84" t="s">
        <v>1809</v>
      </c>
      <c r="B588" s="84" t="s">
        <v>1810</v>
      </c>
      <c r="C588" s="84">
        <v>2</v>
      </c>
      <c r="D588" s="122">
        <v>0.001718344011075947</v>
      </c>
      <c r="E588" s="122">
        <v>3.0542299098633974</v>
      </c>
      <c r="F588" s="84" t="s">
        <v>1231</v>
      </c>
      <c r="G588" s="84" t="b">
        <v>0</v>
      </c>
      <c r="H588" s="84" t="b">
        <v>0</v>
      </c>
      <c r="I588" s="84" t="b">
        <v>0</v>
      </c>
      <c r="J588" s="84" t="b">
        <v>0</v>
      </c>
      <c r="K588" s="84" t="b">
        <v>0</v>
      </c>
      <c r="L588" s="84" t="b">
        <v>0</v>
      </c>
    </row>
    <row r="589" spans="1:12" ht="15">
      <c r="A589" s="84" t="s">
        <v>1810</v>
      </c>
      <c r="B589" s="84" t="s">
        <v>1632</v>
      </c>
      <c r="C589" s="84">
        <v>2</v>
      </c>
      <c r="D589" s="122">
        <v>0.001718344011075947</v>
      </c>
      <c r="E589" s="122">
        <v>2.878138650807716</v>
      </c>
      <c r="F589" s="84" t="s">
        <v>1231</v>
      </c>
      <c r="G589" s="84" t="b">
        <v>0</v>
      </c>
      <c r="H589" s="84" t="b">
        <v>0</v>
      </c>
      <c r="I589" s="84" t="b">
        <v>0</v>
      </c>
      <c r="J589" s="84" t="b">
        <v>0</v>
      </c>
      <c r="K589" s="84" t="b">
        <v>0</v>
      </c>
      <c r="L589" s="84" t="b">
        <v>0</v>
      </c>
    </row>
    <row r="590" spans="1:12" ht="15">
      <c r="A590" s="84" t="s">
        <v>1632</v>
      </c>
      <c r="B590" s="84" t="s">
        <v>1661</v>
      </c>
      <c r="C590" s="84">
        <v>2</v>
      </c>
      <c r="D590" s="122">
        <v>0.001718344011075947</v>
      </c>
      <c r="E590" s="122">
        <v>2.5771086551437348</v>
      </c>
      <c r="F590" s="84" t="s">
        <v>1231</v>
      </c>
      <c r="G590" s="84" t="b">
        <v>0</v>
      </c>
      <c r="H590" s="84" t="b">
        <v>0</v>
      </c>
      <c r="I590" s="84" t="b">
        <v>0</v>
      </c>
      <c r="J590" s="84" t="b">
        <v>0</v>
      </c>
      <c r="K590" s="84" t="b">
        <v>0</v>
      </c>
      <c r="L590" s="84" t="b">
        <v>0</v>
      </c>
    </row>
    <row r="591" spans="1:12" ht="15">
      <c r="A591" s="84" t="s">
        <v>1662</v>
      </c>
      <c r="B591" s="84" t="s">
        <v>1311</v>
      </c>
      <c r="C591" s="84">
        <v>2</v>
      </c>
      <c r="D591" s="122">
        <v>0.001718344011075947</v>
      </c>
      <c r="E591" s="122">
        <v>1.0811020562636986</v>
      </c>
      <c r="F591" s="84" t="s">
        <v>1231</v>
      </c>
      <c r="G591" s="84" t="b">
        <v>0</v>
      </c>
      <c r="H591" s="84" t="b">
        <v>0</v>
      </c>
      <c r="I591" s="84" t="b">
        <v>0</v>
      </c>
      <c r="J591" s="84" t="b">
        <v>0</v>
      </c>
      <c r="K591" s="84" t="b">
        <v>0</v>
      </c>
      <c r="L591" s="84" t="b">
        <v>0</v>
      </c>
    </row>
    <row r="592" spans="1:12" ht="15">
      <c r="A592" s="84" t="s">
        <v>1662</v>
      </c>
      <c r="B592" s="84" t="s">
        <v>1811</v>
      </c>
      <c r="C592" s="84">
        <v>2</v>
      </c>
      <c r="D592" s="122">
        <v>0.001718344011075947</v>
      </c>
      <c r="E592" s="122">
        <v>2.753199914199416</v>
      </c>
      <c r="F592" s="84" t="s">
        <v>1231</v>
      </c>
      <c r="G592" s="84" t="b">
        <v>0</v>
      </c>
      <c r="H592" s="84" t="b">
        <v>0</v>
      </c>
      <c r="I592" s="84" t="b">
        <v>0</v>
      </c>
      <c r="J592" s="84" t="b">
        <v>0</v>
      </c>
      <c r="K592" s="84" t="b">
        <v>0</v>
      </c>
      <c r="L592" s="84" t="b">
        <v>0</v>
      </c>
    </row>
    <row r="593" spans="1:12" ht="15">
      <c r="A593" s="84" t="s">
        <v>1660</v>
      </c>
      <c r="B593" s="84" t="s">
        <v>1313</v>
      </c>
      <c r="C593" s="84">
        <v>2</v>
      </c>
      <c r="D593" s="122">
        <v>0.0014649517588335385</v>
      </c>
      <c r="E593" s="122">
        <v>1.4010173960880536</v>
      </c>
      <c r="F593" s="84" t="s">
        <v>1231</v>
      </c>
      <c r="G593" s="84" t="b">
        <v>0</v>
      </c>
      <c r="H593" s="84" t="b">
        <v>0</v>
      </c>
      <c r="I593" s="84" t="b">
        <v>0</v>
      </c>
      <c r="J593" s="84" t="b">
        <v>0</v>
      </c>
      <c r="K593" s="84" t="b">
        <v>0</v>
      </c>
      <c r="L593" s="84" t="b">
        <v>0</v>
      </c>
    </row>
    <row r="594" spans="1:12" ht="15">
      <c r="A594" s="84" t="s">
        <v>1313</v>
      </c>
      <c r="B594" s="84" t="s">
        <v>1613</v>
      </c>
      <c r="C594" s="84">
        <v>2</v>
      </c>
      <c r="D594" s="122">
        <v>0.0014649517588335385</v>
      </c>
      <c r="E594" s="122">
        <v>1.2249261370323723</v>
      </c>
      <c r="F594" s="84" t="s">
        <v>1231</v>
      </c>
      <c r="G594" s="84" t="b">
        <v>0</v>
      </c>
      <c r="H594" s="84" t="b">
        <v>0</v>
      </c>
      <c r="I594" s="84" t="b">
        <v>0</v>
      </c>
      <c r="J594" s="84" t="b">
        <v>0</v>
      </c>
      <c r="K594" s="84" t="b">
        <v>0</v>
      </c>
      <c r="L594" s="84" t="b">
        <v>0</v>
      </c>
    </row>
    <row r="595" spans="1:12" ht="15">
      <c r="A595" s="84" t="s">
        <v>1560</v>
      </c>
      <c r="B595" s="84" t="s">
        <v>1804</v>
      </c>
      <c r="C595" s="84">
        <v>2</v>
      </c>
      <c r="D595" s="122">
        <v>0.0014649517588335385</v>
      </c>
      <c r="E595" s="122">
        <v>2.2091318698491405</v>
      </c>
      <c r="F595" s="84" t="s">
        <v>1231</v>
      </c>
      <c r="G595" s="84" t="b">
        <v>0</v>
      </c>
      <c r="H595" s="84" t="b">
        <v>0</v>
      </c>
      <c r="I595" s="84" t="b">
        <v>0</v>
      </c>
      <c r="J595" s="84" t="b">
        <v>0</v>
      </c>
      <c r="K595" s="84" t="b">
        <v>0</v>
      </c>
      <c r="L595" s="84" t="b">
        <v>0</v>
      </c>
    </row>
    <row r="596" spans="1:12" ht="15">
      <c r="A596" s="84" t="s">
        <v>1804</v>
      </c>
      <c r="B596" s="84" t="s">
        <v>1557</v>
      </c>
      <c r="C596" s="84">
        <v>2</v>
      </c>
      <c r="D596" s="122">
        <v>0.0014649517588335385</v>
      </c>
      <c r="E596" s="122">
        <v>2.1248109841491045</v>
      </c>
      <c r="F596" s="84" t="s">
        <v>1231</v>
      </c>
      <c r="G596" s="84" t="b">
        <v>0</v>
      </c>
      <c r="H596" s="84" t="b">
        <v>0</v>
      </c>
      <c r="I596" s="84" t="b">
        <v>0</v>
      </c>
      <c r="J596" s="84" t="b">
        <v>0</v>
      </c>
      <c r="K596" s="84" t="b">
        <v>0</v>
      </c>
      <c r="L596" s="84" t="b">
        <v>0</v>
      </c>
    </row>
    <row r="597" spans="1:12" ht="15">
      <c r="A597" s="84" t="s">
        <v>1557</v>
      </c>
      <c r="B597" s="84" t="s">
        <v>1805</v>
      </c>
      <c r="C597" s="84">
        <v>2</v>
      </c>
      <c r="D597" s="122">
        <v>0.0014649517588335385</v>
      </c>
      <c r="E597" s="122">
        <v>2.1248109841491045</v>
      </c>
      <c r="F597" s="84" t="s">
        <v>1231</v>
      </c>
      <c r="G597" s="84" t="b">
        <v>0</v>
      </c>
      <c r="H597" s="84" t="b">
        <v>0</v>
      </c>
      <c r="I597" s="84" t="b">
        <v>0</v>
      </c>
      <c r="J597" s="84" t="b">
        <v>0</v>
      </c>
      <c r="K597" s="84" t="b">
        <v>0</v>
      </c>
      <c r="L597" s="84" t="b">
        <v>0</v>
      </c>
    </row>
    <row r="598" spans="1:12" ht="15">
      <c r="A598" s="84" t="s">
        <v>1805</v>
      </c>
      <c r="B598" s="84" t="s">
        <v>1806</v>
      </c>
      <c r="C598" s="84">
        <v>2</v>
      </c>
      <c r="D598" s="122">
        <v>0.0014649517588335385</v>
      </c>
      <c r="E598" s="122">
        <v>3.0542299098633974</v>
      </c>
      <c r="F598" s="84" t="s">
        <v>1231</v>
      </c>
      <c r="G598" s="84" t="b">
        <v>0</v>
      </c>
      <c r="H598" s="84" t="b">
        <v>0</v>
      </c>
      <c r="I598" s="84" t="b">
        <v>0</v>
      </c>
      <c r="J598" s="84" t="b">
        <v>0</v>
      </c>
      <c r="K598" s="84" t="b">
        <v>0</v>
      </c>
      <c r="L598" s="84" t="b">
        <v>0</v>
      </c>
    </row>
    <row r="599" spans="1:12" ht="15">
      <c r="A599" s="84" t="s">
        <v>1806</v>
      </c>
      <c r="B599" s="84" t="s">
        <v>1705</v>
      </c>
      <c r="C599" s="84">
        <v>2</v>
      </c>
      <c r="D599" s="122">
        <v>0.0014649517588335385</v>
      </c>
      <c r="E599" s="122">
        <v>2.878138650807716</v>
      </c>
      <c r="F599" s="84" t="s">
        <v>1231</v>
      </c>
      <c r="G599" s="84" t="b">
        <v>0</v>
      </c>
      <c r="H599" s="84" t="b">
        <v>0</v>
      </c>
      <c r="I599" s="84" t="b">
        <v>0</v>
      </c>
      <c r="J599" s="84" t="b">
        <v>0</v>
      </c>
      <c r="K599" s="84" t="b">
        <v>0</v>
      </c>
      <c r="L599" s="84" t="b">
        <v>0</v>
      </c>
    </row>
    <row r="600" spans="1:12" ht="15">
      <c r="A600" s="84" t="s">
        <v>1705</v>
      </c>
      <c r="B600" s="84" t="s">
        <v>1571</v>
      </c>
      <c r="C600" s="84">
        <v>2</v>
      </c>
      <c r="D600" s="122">
        <v>0.0014649517588335385</v>
      </c>
      <c r="E600" s="122">
        <v>2.4010173960880534</v>
      </c>
      <c r="F600" s="84" t="s">
        <v>1231</v>
      </c>
      <c r="G600" s="84" t="b">
        <v>0</v>
      </c>
      <c r="H600" s="84" t="b">
        <v>0</v>
      </c>
      <c r="I600" s="84" t="b">
        <v>0</v>
      </c>
      <c r="J600" s="84" t="b">
        <v>0</v>
      </c>
      <c r="K600" s="84" t="b">
        <v>0</v>
      </c>
      <c r="L600" s="84" t="b">
        <v>0</v>
      </c>
    </row>
    <row r="601" spans="1:12" ht="15">
      <c r="A601" s="84" t="s">
        <v>1571</v>
      </c>
      <c r="B601" s="84" t="s">
        <v>1660</v>
      </c>
      <c r="C601" s="84">
        <v>2</v>
      </c>
      <c r="D601" s="122">
        <v>0.0014649517588335385</v>
      </c>
      <c r="E601" s="122">
        <v>2.5771086551437348</v>
      </c>
      <c r="F601" s="84" t="s">
        <v>1231</v>
      </c>
      <c r="G601" s="84" t="b">
        <v>0</v>
      </c>
      <c r="H601" s="84" t="b">
        <v>0</v>
      </c>
      <c r="I601" s="84" t="b">
        <v>0</v>
      </c>
      <c r="J601" s="84" t="b">
        <v>0</v>
      </c>
      <c r="K601" s="84" t="b">
        <v>0</v>
      </c>
      <c r="L601" s="84" t="b">
        <v>0</v>
      </c>
    </row>
    <row r="602" spans="1:12" ht="15">
      <c r="A602" s="84" t="s">
        <v>1660</v>
      </c>
      <c r="B602" s="84" t="s">
        <v>1807</v>
      </c>
      <c r="C602" s="84">
        <v>2</v>
      </c>
      <c r="D602" s="122">
        <v>0.0014649517588335385</v>
      </c>
      <c r="E602" s="122">
        <v>2.753199914199416</v>
      </c>
      <c r="F602" s="84" t="s">
        <v>1231</v>
      </c>
      <c r="G602" s="84" t="b">
        <v>0</v>
      </c>
      <c r="H602" s="84" t="b">
        <v>0</v>
      </c>
      <c r="I602" s="84" t="b">
        <v>0</v>
      </c>
      <c r="J602" s="84" t="b">
        <v>0</v>
      </c>
      <c r="K602" s="84" t="b">
        <v>0</v>
      </c>
      <c r="L602" s="84" t="b">
        <v>0</v>
      </c>
    </row>
    <row r="603" spans="1:12" ht="15">
      <c r="A603" s="84" t="s">
        <v>1807</v>
      </c>
      <c r="B603" s="84" t="s">
        <v>1808</v>
      </c>
      <c r="C603" s="84">
        <v>2</v>
      </c>
      <c r="D603" s="122">
        <v>0.0014649517588335385</v>
      </c>
      <c r="E603" s="122">
        <v>3.0542299098633974</v>
      </c>
      <c r="F603" s="84" t="s">
        <v>1231</v>
      </c>
      <c r="G603" s="84" t="b">
        <v>0</v>
      </c>
      <c r="H603" s="84" t="b">
        <v>0</v>
      </c>
      <c r="I603" s="84" t="b">
        <v>0</v>
      </c>
      <c r="J603" s="84" t="b">
        <v>0</v>
      </c>
      <c r="K603" s="84" t="b">
        <v>0</v>
      </c>
      <c r="L603" s="84" t="b">
        <v>0</v>
      </c>
    </row>
    <row r="604" spans="1:12" ht="15">
      <c r="A604" s="84" t="s">
        <v>1808</v>
      </c>
      <c r="B604" s="84" t="s">
        <v>1311</v>
      </c>
      <c r="C604" s="84">
        <v>2</v>
      </c>
      <c r="D604" s="122">
        <v>0.0014649517588335385</v>
      </c>
      <c r="E604" s="122">
        <v>1.3821320519276798</v>
      </c>
      <c r="F604" s="84" t="s">
        <v>1231</v>
      </c>
      <c r="G604" s="84" t="b">
        <v>0</v>
      </c>
      <c r="H604" s="84" t="b">
        <v>0</v>
      </c>
      <c r="I604" s="84" t="b">
        <v>0</v>
      </c>
      <c r="J604" s="84" t="b">
        <v>0</v>
      </c>
      <c r="K604" s="84" t="b">
        <v>0</v>
      </c>
      <c r="L604" s="84" t="b">
        <v>0</v>
      </c>
    </row>
    <row r="605" spans="1:12" ht="15">
      <c r="A605" s="84" t="s">
        <v>1311</v>
      </c>
      <c r="B605" s="84" t="s">
        <v>1706</v>
      </c>
      <c r="C605" s="84">
        <v>2</v>
      </c>
      <c r="D605" s="122">
        <v>0.0014649517588335385</v>
      </c>
      <c r="E605" s="122">
        <v>1.2014450411828494</v>
      </c>
      <c r="F605" s="84" t="s">
        <v>1231</v>
      </c>
      <c r="G605" s="84" t="b">
        <v>0</v>
      </c>
      <c r="H605" s="84" t="b">
        <v>0</v>
      </c>
      <c r="I605" s="84" t="b">
        <v>0</v>
      </c>
      <c r="J605" s="84" t="b">
        <v>0</v>
      </c>
      <c r="K605" s="84" t="b">
        <v>0</v>
      </c>
      <c r="L605" s="84" t="b">
        <v>0</v>
      </c>
    </row>
    <row r="606" spans="1:12" ht="15">
      <c r="A606" s="84" t="s">
        <v>1706</v>
      </c>
      <c r="B606" s="84" t="s">
        <v>1635</v>
      </c>
      <c r="C606" s="84">
        <v>2</v>
      </c>
      <c r="D606" s="122">
        <v>0.0014649517588335385</v>
      </c>
      <c r="E606" s="122">
        <v>2.4801986421356785</v>
      </c>
      <c r="F606" s="84" t="s">
        <v>1231</v>
      </c>
      <c r="G606" s="84" t="b">
        <v>0</v>
      </c>
      <c r="H606" s="84" t="b">
        <v>0</v>
      </c>
      <c r="I606" s="84" t="b">
        <v>0</v>
      </c>
      <c r="J606" s="84" t="b">
        <v>0</v>
      </c>
      <c r="K606" s="84" t="b">
        <v>0</v>
      </c>
      <c r="L606" s="84" t="b">
        <v>0</v>
      </c>
    </row>
    <row r="607" spans="1:12" ht="15">
      <c r="A607" s="84" t="s">
        <v>1635</v>
      </c>
      <c r="B607" s="84" t="s">
        <v>1613</v>
      </c>
      <c r="C607" s="84">
        <v>2</v>
      </c>
      <c r="D607" s="122">
        <v>0.0014649517588335385</v>
      </c>
      <c r="E607" s="122">
        <v>2.1791686464716973</v>
      </c>
      <c r="F607" s="84" t="s">
        <v>1231</v>
      </c>
      <c r="G607" s="84" t="b">
        <v>0</v>
      </c>
      <c r="H607" s="84" t="b">
        <v>0</v>
      </c>
      <c r="I607" s="84" t="b">
        <v>0</v>
      </c>
      <c r="J607" s="84" t="b">
        <v>0</v>
      </c>
      <c r="K607" s="84" t="b">
        <v>0</v>
      </c>
      <c r="L607" s="84" t="b">
        <v>0</v>
      </c>
    </row>
    <row r="608" spans="1:12" ht="15">
      <c r="A608" s="84" t="s">
        <v>1560</v>
      </c>
      <c r="B608" s="84" t="s">
        <v>1558</v>
      </c>
      <c r="C608" s="84">
        <v>2</v>
      </c>
      <c r="D608" s="122">
        <v>0.0014649517588335385</v>
      </c>
      <c r="E608" s="122">
        <v>1.4309806194654966</v>
      </c>
      <c r="F608" s="84" t="s">
        <v>1231</v>
      </c>
      <c r="G608" s="84" t="b">
        <v>0</v>
      </c>
      <c r="H608" s="84" t="b">
        <v>0</v>
      </c>
      <c r="I608" s="84" t="b">
        <v>0</v>
      </c>
      <c r="J608" s="84" t="b">
        <v>0</v>
      </c>
      <c r="K608" s="84" t="b">
        <v>0</v>
      </c>
      <c r="L608" s="84" t="b">
        <v>0</v>
      </c>
    </row>
    <row r="609" spans="1:12" ht="15">
      <c r="A609" s="84" t="s">
        <v>1558</v>
      </c>
      <c r="B609" s="84" t="s">
        <v>1707</v>
      </c>
      <c r="C609" s="84">
        <v>2</v>
      </c>
      <c r="D609" s="122">
        <v>0.0014649517588335385</v>
      </c>
      <c r="E609" s="122">
        <v>2.099987400424072</v>
      </c>
      <c r="F609" s="84" t="s">
        <v>1231</v>
      </c>
      <c r="G609" s="84" t="b">
        <v>0</v>
      </c>
      <c r="H609" s="84" t="b">
        <v>0</v>
      </c>
      <c r="I609" s="84" t="b">
        <v>0</v>
      </c>
      <c r="J609" s="84" t="b">
        <v>0</v>
      </c>
      <c r="K609" s="84" t="b">
        <v>0</v>
      </c>
      <c r="L609" s="84" t="b">
        <v>0</v>
      </c>
    </row>
    <row r="610" spans="1:12" ht="15">
      <c r="A610" s="84" t="s">
        <v>1707</v>
      </c>
      <c r="B610" s="84" t="s">
        <v>1309</v>
      </c>
      <c r="C610" s="84">
        <v>2</v>
      </c>
      <c r="D610" s="122">
        <v>0.0014649517588335385</v>
      </c>
      <c r="E610" s="122">
        <v>0.9669810420677393</v>
      </c>
      <c r="F610" s="84" t="s">
        <v>1231</v>
      </c>
      <c r="G610" s="84" t="b">
        <v>0</v>
      </c>
      <c r="H610" s="84" t="b">
        <v>0</v>
      </c>
      <c r="I610" s="84" t="b">
        <v>0</v>
      </c>
      <c r="J610" s="84" t="b">
        <v>0</v>
      </c>
      <c r="K610" s="84" t="b">
        <v>0</v>
      </c>
      <c r="L610" s="84" t="b">
        <v>0</v>
      </c>
    </row>
    <row r="611" spans="1:12" ht="15">
      <c r="A611" s="84" t="s">
        <v>1700</v>
      </c>
      <c r="B611" s="84" t="s">
        <v>1584</v>
      </c>
      <c r="C611" s="84">
        <v>2</v>
      </c>
      <c r="D611" s="122">
        <v>0.001718344011075947</v>
      </c>
      <c r="E611" s="122">
        <v>2.5101618655131217</v>
      </c>
      <c r="F611" s="84" t="s">
        <v>1231</v>
      </c>
      <c r="G611" s="84" t="b">
        <v>0</v>
      </c>
      <c r="H611" s="84" t="b">
        <v>0</v>
      </c>
      <c r="I611" s="84" t="b">
        <v>0</v>
      </c>
      <c r="J611" s="84" t="b">
        <v>0</v>
      </c>
      <c r="K611" s="84" t="b">
        <v>0</v>
      </c>
      <c r="L611" s="84" t="b">
        <v>0</v>
      </c>
    </row>
    <row r="612" spans="1:12" ht="15">
      <c r="A612" s="84" t="s">
        <v>1311</v>
      </c>
      <c r="B612" s="84" t="s">
        <v>1311</v>
      </c>
      <c r="C612" s="84">
        <v>2</v>
      </c>
      <c r="D612" s="122">
        <v>0.0014649517588335385</v>
      </c>
      <c r="E612" s="122">
        <v>-0.2945615576971868</v>
      </c>
      <c r="F612" s="84" t="s">
        <v>1231</v>
      </c>
      <c r="G612" s="84" t="b">
        <v>0</v>
      </c>
      <c r="H612" s="84" t="b">
        <v>0</v>
      </c>
      <c r="I612" s="84" t="b">
        <v>0</v>
      </c>
      <c r="J612" s="84" t="b">
        <v>0</v>
      </c>
      <c r="K612" s="84" t="b">
        <v>0</v>
      </c>
      <c r="L612" s="84" t="b">
        <v>0</v>
      </c>
    </row>
    <row r="613" spans="1:12" ht="15">
      <c r="A613" s="84" t="s">
        <v>1791</v>
      </c>
      <c r="B613" s="84" t="s">
        <v>1646</v>
      </c>
      <c r="C613" s="84">
        <v>2</v>
      </c>
      <c r="D613" s="122">
        <v>0.001718344011075947</v>
      </c>
      <c r="E613" s="122">
        <v>2.753199914199416</v>
      </c>
      <c r="F613" s="84" t="s">
        <v>1231</v>
      </c>
      <c r="G613" s="84" t="b">
        <v>0</v>
      </c>
      <c r="H613" s="84" t="b">
        <v>0</v>
      </c>
      <c r="I613" s="84" t="b">
        <v>0</v>
      </c>
      <c r="J613" s="84" t="b">
        <v>0</v>
      </c>
      <c r="K613" s="84" t="b">
        <v>0</v>
      </c>
      <c r="L613" s="84" t="b">
        <v>0</v>
      </c>
    </row>
    <row r="614" spans="1:12" ht="15">
      <c r="A614" s="84" t="s">
        <v>1332</v>
      </c>
      <c r="B614" s="84" t="s">
        <v>1752</v>
      </c>
      <c r="C614" s="84">
        <v>2</v>
      </c>
      <c r="D614" s="122">
        <v>0.0014649517588335385</v>
      </c>
      <c r="E614" s="122">
        <v>2.0765063045745493</v>
      </c>
      <c r="F614" s="84" t="s">
        <v>1231</v>
      </c>
      <c r="G614" s="84" t="b">
        <v>0</v>
      </c>
      <c r="H614" s="84" t="b">
        <v>0</v>
      </c>
      <c r="I614" s="84" t="b">
        <v>0</v>
      </c>
      <c r="J614" s="84" t="b">
        <v>0</v>
      </c>
      <c r="K614" s="84" t="b">
        <v>0</v>
      </c>
      <c r="L614" s="84" t="b">
        <v>0</v>
      </c>
    </row>
    <row r="615" spans="1:12" ht="15">
      <c r="A615" s="84" t="s">
        <v>1752</v>
      </c>
      <c r="B615" s="84" t="s">
        <v>1609</v>
      </c>
      <c r="C615" s="84">
        <v>2</v>
      </c>
      <c r="D615" s="122">
        <v>0.0014649517588335385</v>
      </c>
      <c r="E615" s="122">
        <v>2.5771086551437348</v>
      </c>
      <c r="F615" s="84" t="s">
        <v>1231</v>
      </c>
      <c r="G615" s="84" t="b">
        <v>0</v>
      </c>
      <c r="H615" s="84" t="b">
        <v>0</v>
      </c>
      <c r="I615" s="84" t="b">
        <v>0</v>
      </c>
      <c r="J615" s="84" t="b">
        <v>0</v>
      </c>
      <c r="K615" s="84" t="b">
        <v>0</v>
      </c>
      <c r="L615" s="84" t="b">
        <v>0</v>
      </c>
    </row>
    <row r="616" spans="1:12" ht="15">
      <c r="A616" s="84" t="s">
        <v>1318</v>
      </c>
      <c r="B616" s="84" t="s">
        <v>1652</v>
      </c>
      <c r="C616" s="84">
        <v>2</v>
      </c>
      <c r="D616" s="122">
        <v>0.001718344011075947</v>
      </c>
      <c r="E616" s="122">
        <v>1.6925020738458043</v>
      </c>
      <c r="F616" s="84" t="s">
        <v>1231</v>
      </c>
      <c r="G616" s="84" t="b">
        <v>0</v>
      </c>
      <c r="H616" s="84" t="b">
        <v>0</v>
      </c>
      <c r="I616" s="84" t="b">
        <v>0</v>
      </c>
      <c r="J616" s="84" t="b">
        <v>0</v>
      </c>
      <c r="K616" s="84" t="b">
        <v>0</v>
      </c>
      <c r="L616" s="84" t="b">
        <v>0</v>
      </c>
    </row>
    <row r="617" spans="1:12" ht="15">
      <c r="A617" s="84" t="s">
        <v>1652</v>
      </c>
      <c r="B617" s="84" t="s">
        <v>1785</v>
      </c>
      <c r="C617" s="84">
        <v>2</v>
      </c>
      <c r="D617" s="122">
        <v>0.001718344011075947</v>
      </c>
      <c r="E617" s="122">
        <v>2.753199914199416</v>
      </c>
      <c r="F617" s="84" t="s">
        <v>1231</v>
      </c>
      <c r="G617" s="84" t="b">
        <v>0</v>
      </c>
      <c r="H617" s="84" t="b">
        <v>0</v>
      </c>
      <c r="I617" s="84" t="b">
        <v>0</v>
      </c>
      <c r="J617" s="84" t="b">
        <v>0</v>
      </c>
      <c r="K617" s="84" t="b">
        <v>0</v>
      </c>
      <c r="L617" s="84" t="b">
        <v>0</v>
      </c>
    </row>
    <row r="618" spans="1:12" ht="15">
      <c r="A618" s="84" t="s">
        <v>1785</v>
      </c>
      <c r="B618" s="84" t="s">
        <v>1654</v>
      </c>
      <c r="C618" s="84">
        <v>2</v>
      </c>
      <c r="D618" s="122">
        <v>0.001718344011075947</v>
      </c>
      <c r="E618" s="122">
        <v>2.753199914199416</v>
      </c>
      <c r="F618" s="84" t="s">
        <v>1231</v>
      </c>
      <c r="G618" s="84" t="b">
        <v>0</v>
      </c>
      <c r="H618" s="84" t="b">
        <v>0</v>
      </c>
      <c r="I618" s="84" t="b">
        <v>0</v>
      </c>
      <c r="J618" s="84" t="b">
        <v>0</v>
      </c>
      <c r="K618" s="84" t="b">
        <v>0</v>
      </c>
      <c r="L618" s="84" t="b">
        <v>0</v>
      </c>
    </row>
    <row r="619" spans="1:12" ht="15">
      <c r="A619" s="84" t="s">
        <v>1654</v>
      </c>
      <c r="B619" s="84" t="s">
        <v>1655</v>
      </c>
      <c r="C619" s="84">
        <v>2</v>
      </c>
      <c r="D619" s="122">
        <v>0.001718344011075947</v>
      </c>
      <c r="E619" s="122">
        <v>2.753199914199416</v>
      </c>
      <c r="F619" s="84" t="s">
        <v>1231</v>
      </c>
      <c r="G619" s="84" t="b">
        <v>0</v>
      </c>
      <c r="H619" s="84" t="b">
        <v>0</v>
      </c>
      <c r="I619" s="84" t="b">
        <v>0</v>
      </c>
      <c r="J619" s="84" t="b">
        <v>0</v>
      </c>
      <c r="K619" s="84" t="b">
        <v>0</v>
      </c>
      <c r="L619" s="84" t="b">
        <v>0</v>
      </c>
    </row>
    <row r="620" spans="1:12" ht="15">
      <c r="A620" s="84" t="s">
        <v>1311</v>
      </c>
      <c r="B620" s="84" t="s">
        <v>1683</v>
      </c>
      <c r="C620" s="84">
        <v>2</v>
      </c>
      <c r="D620" s="122">
        <v>0.0014649517588335385</v>
      </c>
      <c r="E620" s="122">
        <v>1.2014450411828494</v>
      </c>
      <c r="F620" s="84" t="s">
        <v>1231</v>
      </c>
      <c r="G620" s="84" t="b">
        <v>0</v>
      </c>
      <c r="H620" s="84" t="b">
        <v>0</v>
      </c>
      <c r="I620" s="84" t="b">
        <v>0</v>
      </c>
      <c r="J620" s="84" t="b">
        <v>0</v>
      </c>
      <c r="K620" s="84" t="b">
        <v>0</v>
      </c>
      <c r="L620" s="84" t="b">
        <v>0</v>
      </c>
    </row>
    <row r="621" spans="1:12" ht="15">
      <c r="A621" s="84" t="s">
        <v>1775</v>
      </c>
      <c r="B621" s="84" t="s">
        <v>1309</v>
      </c>
      <c r="C621" s="84">
        <v>2</v>
      </c>
      <c r="D621" s="122">
        <v>0.001718344011075947</v>
      </c>
      <c r="E621" s="122">
        <v>1.1430723011234205</v>
      </c>
      <c r="F621" s="84" t="s">
        <v>1231</v>
      </c>
      <c r="G621" s="84" t="b">
        <v>0</v>
      </c>
      <c r="H621" s="84" t="b">
        <v>0</v>
      </c>
      <c r="I621" s="84" t="b">
        <v>0</v>
      </c>
      <c r="J621" s="84" t="b">
        <v>0</v>
      </c>
      <c r="K621" s="84" t="b">
        <v>0</v>
      </c>
      <c r="L621" s="84" t="b">
        <v>0</v>
      </c>
    </row>
    <row r="622" spans="1:12" ht="15">
      <c r="A622" s="84" t="s">
        <v>1310</v>
      </c>
      <c r="B622" s="84" t="s">
        <v>1776</v>
      </c>
      <c r="C622" s="84">
        <v>2</v>
      </c>
      <c r="D622" s="122">
        <v>0.001718344011075947</v>
      </c>
      <c r="E622" s="122">
        <v>1.1762829582342091</v>
      </c>
      <c r="F622" s="84" t="s">
        <v>1231</v>
      </c>
      <c r="G622" s="84" t="b">
        <v>0</v>
      </c>
      <c r="H622" s="84" t="b">
        <v>0</v>
      </c>
      <c r="I622" s="84" t="b">
        <v>0</v>
      </c>
      <c r="J622" s="84" t="b">
        <v>0</v>
      </c>
      <c r="K622" s="84" t="b">
        <v>0</v>
      </c>
      <c r="L622" s="84" t="b">
        <v>0</v>
      </c>
    </row>
    <row r="623" spans="1:12" ht="15">
      <c r="A623" s="84" t="s">
        <v>1776</v>
      </c>
      <c r="B623" s="84" t="s">
        <v>1574</v>
      </c>
      <c r="C623" s="84">
        <v>2</v>
      </c>
      <c r="D623" s="122">
        <v>0.001718344011075947</v>
      </c>
      <c r="E623" s="122">
        <v>2.452169918535435</v>
      </c>
      <c r="F623" s="84" t="s">
        <v>1231</v>
      </c>
      <c r="G623" s="84" t="b">
        <v>0</v>
      </c>
      <c r="H623" s="84" t="b">
        <v>0</v>
      </c>
      <c r="I623" s="84" t="b">
        <v>0</v>
      </c>
      <c r="J623" s="84" t="b">
        <v>0</v>
      </c>
      <c r="K623" s="84" t="b">
        <v>0</v>
      </c>
      <c r="L623" s="84" t="b">
        <v>0</v>
      </c>
    </row>
    <row r="624" spans="1:12" ht="15">
      <c r="A624" s="84" t="s">
        <v>1574</v>
      </c>
      <c r="B624" s="84" t="s">
        <v>1777</v>
      </c>
      <c r="C624" s="84">
        <v>2</v>
      </c>
      <c r="D624" s="122">
        <v>0.001718344011075947</v>
      </c>
      <c r="E624" s="122">
        <v>2.452169918535435</v>
      </c>
      <c r="F624" s="84" t="s">
        <v>1231</v>
      </c>
      <c r="G624" s="84" t="b">
        <v>0</v>
      </c>
      <c r="H624" s="84" t="b">
        <v>0</v>
      </c>
      <c r="I624" s="84" t="b">
        <v>0</v>
      </c>
      <c r="J624" s="84" t="b">
        <v>0</v>
      </c>
      <c r="K624" s="84" t="b">
        <v>0</v>
      </c>
      <c r="L624" s="84" t="b">
        <v>0</v>
      </c>
    </row>
    <row r="625" spans="1:12" ht="15">
      <c r="A625" s="84" t="s">
        <v>1315</v>
      </c>
      <c r="B625" s="84" t="s">
        <v>1311</v>
      </c>
      <c r="C625" s="84">
        <v>2</v>
      </c>
      <c r="D625" s="122">
        <v>0.0014649517588335385</v>
      </c>
      <c r="E625" s="122">
        <v>0.07037819087192553</v>
      </c>
      <c r="F625" s="84" t="s">
        <v>1231</v>
      </c>
      <c r="G625" s="84" t="b">
        <v>0</v>
      </c>
      <c r="H625" s="84" t="b">
        <v>0</v>
      </c>
      <c r="I625" s="84" t="b">
        <v>0</v>
      </c>
      <c r="J625" s="84" t="b">
        <v>0</v>
      </c>
      <c r="K625" s="84" t="b">
        <v>0</v>
      </c>
      <c r="L625" s="84" t="b">
        <v>0</v>
      </c>
    </row>
    <row r="626" spans="1:12" ht="15">
      <c r="A626" s="84" t="s">
        <v>1774</v>
      </c>
      <c r="B626" s="84" t="s">
        <v>564</v>
      </c>
      <c r="C626" s="84">
        <v>2</v>
      </c>
      <c r="D626" s="122">
        <v>0.001718344011075947</v>
      </c>
      <c r="E626" s="122">
        <v>2.5771086551437348</v>
      </c>
      <c r="F626" s="84" t="s">
        <v>1231</v>
      </c>
      <c r="G626" s="84" t="b">
        <v>0</v>
      </c>
      <c r="H626" s="84" t="b">
        <v>0</v>
      </c>
      <c r="I626" s="84" t="b">
        <v>0</v>
      </c>
      <c r="J626" s="84" t="b">
        <v>0</v>
      </c>
      <c r="K626" s="84" t="b">
        <v>0</v>
      </c>
      <c r="L626" s="84" t="b">
        <v>0</v>
      </c>
    </row>
    <row r="627" spans="1:12" ht="15">
      <c r="A627" s="84" t="s">
        <v>1315</v>
      </c>
      <c r="B627" s="84" t="s">
        <v>1768</v>
      </c>
      <c r="C627" s="84">
        <v>2</v>
      </c>
      <c r="D627" s="122">
        <v>0.0014649517588335385</v>
      </c>
      <c r="E627" s="122">
        <v>1.742476048807643</v>
      </c>
      <c r="F627" s="84" t="s">
        <v>1231</v>
      </c>
      <c r="G627" s="84" t="b">
        <v>0</v>
      </c>
      <c r="H627" s="84" t="b">
        <v>0</v>
      </c>
      <c r="I627" s="84" t="b">
        <v>0</v>
      </c>
      <c r="J627" s="84" t="b">
        <v>0</v>
      </c>
      <c r="K627" s="84" t="b">
        <v>0</v>
      </c>
      <c r="L627" s="84" t="b">
        <v>0</v>
      </c>
    </row>
    <row r="628" spans="1:12" ht="15">
      <c r="A628" s="84" t="s">
        <v>1768</v>
      </c>
      <c r="B628" s="84" t="s">
        <v>1610</v>
      </c>
      <c r="C628" s="84">
        <v>2</v>
      </c>
      <c r="D628" s="122">
        <v>0.0014649517588335385</v>
      </c>
      <c r="E628" s="122">
        <v>2.878138650807716</v>
      </c>
      <c r="F628" s="84" t="s">
        <v>1231</v>
      </c>
      <c r="G628" s="84" t="b">
        <v>0</v>
      </c>
      <c r="H628" s="84" t="b">
        <v>0</v>
      </c>
      <c r="I628" s="84" t="b">
        <v>0</v>
      </c>
      <c r="J628" s="84" t="b">
        <v>0</v>
      </c>
      <c r="K628" s="84" t="b">
        <v>0</v>
      </c>
      <c r="L628" s="84" t="b">
        <v>0</v>
      </c>
    </row>
    <row r="629" spans="1:12" ht="15">
      <c r="A629" s="84" t="s">
        <v>1610</v>
      </c>
      <c r="B629" s="84" t="s">
        <v>1769</v>
      </c>
      <c r="C629" s="84">
        <v>2</v>
      </c>
      <c r="D629" s="122">
        <v>0.0014649517588335385</v>
      </c>
      <c r="E629" s="122">
        <v>2.878138650807716</v>
      </c>
      <c r="F629" s="84" t="s">
        <v>1231</v>
      </c>
      <c r="G629" s="84" t="b">
        <v>0</v>
      </c>
      <c r="H629" s="84" t="b">
        <v>0</v>
      </c>
      <c r="I629" s="84" t="b">
        <v>0</v>
      </c>
      <c r="J629" s="84" t="b">
        <v>0</v>
      </c>
      <c r="K629" s="84" t="b">
        <v>0</v>
      </c>
      <c r="L629" s="84" t="b">
        <v>0</v>
      </c>
    </row>
    <row r="630" spans="1:12" ht="15">
      <c r="A630" s="84" t="s">
        <v>1769</v>
      </c>
      <c r="B630" s="84" t="s">
        <v>1693</v>
      </c>
      <c r="C630" s="84">
        <v>2</v>
      </c>
      <c r="D630" s="122">
        <v>0.0014649517588335385</v>
      </c>
      <c r="E630" s="122">
        <v>2.878138650807716</v>
      </c>
      <c r="F630" s="84" t="s">
        <v>1231</v>
      </c>
      <c r="G630" s="84" t="b">
        <v>0</v>
      </c>
      <c r="H630" s="84" t="b">
        <v>0</v>
      </c>
      <c r="I630" s="84" t="b">
        <v>0</v>
      </c>
      <c r="J630" s="84" t="b">
        <v>0</v>
      </c>
      <c r="K630" s="84" t="b">
        <v>0</v>
      </c>
      <c r="L630" s="84" t="b">
        <v>0</v>
      </c>
    </row>
    <row r="631" spans="1:12" ht="15">
      <c r="A631" s="84" t="s">
        <v>1693</v>
      </c>
      <c r="B631" s="84" t="s">
        <v>1319</v>
      </c>
      <c r="C631" s="84">
        <v>2</v>
      </c>
      <c r="D631" s="122">
        <v>0.0014649517588335385</v>
      </c>
      <c r="E631" s="122">
        <v>1.878138650807716</v>
      </c>
      <c r="F631" s="84" t="s">
        <v>1231</v>
      </c>
      <c r="G631" s="84" t="b">
        <v>0</v>
      </c>
      <c r="H631" s="84" t="b">
        <v>0</v>
      </c>
      <c r="I631" s="84" t="b">
        <v>0</v>
      </c>
      <c r="J631" s="84" t="b">
        <v>0</v>
      </c>
      <c r="K631" s="84" t="b">
        <v>0</v>
      </c>
      <c r="L631" s="84" t="b">
        <v>0</v>
      </c>
    </row>
    <row r="632" spans="1:12" ht="15">
      <c r="A632" s="84" t="s">
        <v>1310</v>
      </c>
      <c r="B632" s="84" t="s">
        <v>1611</v>
      </c>
      <c r="C632" s="84">
        <v>2</v>
      </c>
      <c r="D632" s="122">
        <v>0.0014649517588335385</v>
      </c>
      <c r="E632" s="122">
        <v>0.7783429495621714</v>
      </c>
      <c r="F632" s="84" t="s">
        <v>1231</v>
      </c>
      <c r="G632" s="84" t="b">
        <v>0</v>
      </c>
      <c r="H632" s="84" t="b">
        <v>0</v>
      </c>
      <c r="I632" s="84" t="b">
        <v>0</v>
      </c>
      <c r="J632" s="84" t="b">
        <v>0</v>
      </c>
      <c r="K632" s="84" t="b">
        <v>0</v>
      </c>
      <c r="L632" s="84" t="b">
        <v>0</v>
      </c>
    </row>
    <row r="633" spans="1:12" ht="15">
      <c r="A633" s="84" t="s">
        <v>1611</v>
      </c>
      <c r="B633" s="84" t="s">
        <v>1565</v>
      </c>
      <c r="C633" s="84">
        <v>2</v>
      </c>
      <c r="D633" s="122">
        <v>0.0014649517588335385</v>
      </c>
      <c r="E633" s="122">
        <v>2.0542299098633974</v>
      </c>
      <c r="F633" s="84" t="s">
        <v>1231</v>
      </c>
      <c r="G633" s="84" t="b">
        <v>0</v>
      </c>
      <c r="H633" s="84" t="b">
        <v>0</v>
      </c>
      <c r="I633" s="84" t="b">
        <v>0</v>
      </c>
      <c r="J633" s="84" t="b">
        <v>0</v>
      </c>
      <c r="K633" s="84" t="b">
        <v>0</v>
      </c>
      <c r="L633" s="84" t="b">
        <v>0</v>
      </c>
    </row>
    <row r="634" spans="1:12" ht="15">
      <c r="A634" s="84" t="s">
        <v>1565</v>
      </c>
      <c r="B634" s="84" t="s">
        <v>1770</v>
      </c>
      <c r="C634" s="84">
        <v>2</v>
      </c>
      <c r="D634" s="122">
        <v>0.0014649517588335385</v>
      </c>
      <c r="E634" s="122">
        <v>2.5101618655131217</v>
      </c>
      <c r="F634" s="84" t="s">
        <v>1231</v>
      </c>
      <c r="G634" s="84" t="b">
        <v>0</v>
      </c>
      <c r="H634" s="84" t="b">
        <v>0</v>
      </c>
      <c r="I634" s="84" t="b">
        <v>0</v>
      </c>
      <c r="J634" s="84" t="b">
        <v>0</v>
      </c>
      <c r="K634" s="84" t="b">
        <v>0</v>
      </c>
      <c r="L634" s="84" t="b">
        <v>0</v>
      </c>
    </row>
    <row r="635" spans="1:12" ht="15">
      <c r="A635" s="84" t="s">
        <v>1770</v>
      </c>
      <c r="B635" s="84" t="s">
        <v>1771</v>
      </c>
      <c r="C635" s="84">
        <v>2</v>
      </c>
      <c r="D635" s="122">
        <v>0.0014649517588335385</v>
      </c>
      <c r="E635" s="122">
        <v>3.0542299098633974</v>
      </c>
      <c r="F635" s="84" t="s">
        <v>1231</v>
      </c>
      <c r="G635" s="84" t="b">
        <v>0</v>
      </c>
      <c r="H635" s="84" t="b">
        <v>0</v>
      </c>
      <c r="I635" s="84" t="b">
        <v>0</v>
      </c>
      <c r="J635" s="84" t="b">
        <v>0</v>
      </c>
      <c r="K635" s="84" t="b">
        <v>0</v>
      </c>
      <c r="L635" s="84" t="b">
        <v>0</v>
      </c>
    </row>
    <row r="636" spans="1:12" ht="15">
      <c r="A636" s="84" t="s">
        <v>1691</v>
      </c>
      <c r="B636" s="84" t="s">
        <v>1309</v>
      </c>
      <c r="C636" s="84">
        <v>2</v>
      </c>
      <c r="D636" s="122">
        <v>0.001718344011075947</v>
      </c>
      <c r="E636" s="122">
        <v>0.9669810420677393</v>
      </c>
      <c r="F636" s="84" t="s">
        <v>1231</v>
      </c>
      <c r="G636" s="84" t="b">
        <v>0</v>
      </c>
      <c r="H636" s="84" t="b">
        <v>0</v>
      </c>
      <c r="I636" s="84" t="b">
        <v>0</v>
      </c>
      <c r="J636" s="84" t="b">
        <v>0</v>
      </c>
      <c r="K636" s="84" t="b">
        <v>0</v>
      </c>
      <c r="L636" s="84" t="b">
        <v>0</v>
      </c>
    </row>
    <row r="637" spans="1:12" ht="15">
      <c r="A637" s="84" t="s">
        <v>1602</v>
      </c>
      <c r="B637" s="84" t="s">
        <v>1561</v>
      </c>
      <c r="C637" s="84">
        <v>2</v>
      </c>
      <c r="D637" s="122">
        <v>0.0014649517588335385</v>
      </c>
      <c r="E637" s="122">
        <v>1.878138650807716</v>
      </c>
      <c r="F637" s="84" t="s">
        <v>1231</v>
      </c>
      <c r="G637" s="84" t="b">
        <v>0</v>
      </c>
      <c r="H637" s="84" t="b">
        <v>0</v>
      </c>
      <c r="I637" s="84" t="b">
        <v>0</v>
      </c>
      <c r="J637" s="84" t="b">
        <v>0</v>
      </c>
      <c r="K637" s="84" t="b">
        <v>0</v>
      </c>
      <c r="L637" s="84" t="b">
        <v>0</v>
      </c>
    </row>
    <row r="638" spans="1:12" ht="15">
      <c r="A638" s="84" t="s">
        <v>1605</v>
      </c>
      <c r="B638" s="84" t="s">
        <v>1602</v>
      </c>
      <c r="C638" s="84">
        <v>2</v>
      </c>
      <c r="D638" s="122">
        <v>0.0014649517588335385</v>
      </c>
      <c r="E638" s="122">
        <v>2.2760786594797535</v>
      </c>
      <c r="F638" s="84" t="s">
        <v>1231</v>
      </c>
      <c r="G638" s="84" t="b">
        <v>0</v>
      </c>
      <c r="H638" s="84" t="b">
        <v>0</v>
      </c>
      <c r="I638" s="84" t="b">
        <v>0</v>
      </c>
      <c r="J638" s="84" t="b">
        <v>0</v>
      </c>
      <c r="K638" s="84" t="b">
        <v>0</v>
      </c>
      <c r="L638" s="84" t="b">
        <v>0</v>
      </c>
    </row>
    <row r="639" spans="1:12" ht="15">
      <c r="A639" s="84" t="s">
        <v>1602</v>
      </c>
      <c r="B639" s="84" t="s">
        <v>1606</v>
      </c>
      <c r="C639" s="84">
        <v>2</v>
      </c>
      <c r="D639" s="122">
        <v>0.0014649517588335385</v>
      </c>
      <c r="E639" s="122">
        <v>2.4010173960880534</v>
      </c>
      <c r="F639" s="84" t="s">
        <v>1231</v>
      </c>
      <c r="G639" s="84" t="b">
        <v>0</v>
      </c>
      <c r="H639" s="84" t="b">
        <v>0</v>
      </c>
      <c r="I639" s="84" t="b">
        <v>0</v>
      </c>
      <c r="J639" s="84" t="b">
        <v>0</v>
      </c>
      <c r="K639" s="84" t="b">
        <v>0</v>
      </c>
      <c r="L639" s="84" t="b">
        <v>0</v>
      </c>
    </row>
    <row r="640" spans="1:12" ht="15">
      <c r="A640" s="84" t="s">
        <v>1315</v>
      </c>
      <c r="B640" s="84" t="s">
        <v>1747</v>
      </c>
      <c r="C640" s="84">
        <v>2</v>
      </c>
      <c r="D640" s="122">
        <v>0.0014649517588335385</v>
      </c>
      <c r="E640" s="122">
        <v>1.742476048807643</v>
      </c>
      <c r="F640" s="84" t="s">
        <v>1231</v>
      </c>
      <c r="G640" s="84" t="b">
        <v>0</v>
      </c>
      <c r="H640" s="84" t="b">
        <v>0</v>
      </c>
      <c r="I640" s="84" t="b">
        <v>0</v>
      </c>
      <c r="J640" s="84" t="b">
        <v>0</v>
      </c>
      <c r="K640" s="84" t="b">
        <v>0</v>
      </c>
      <c r="L640" s="84" t="b">
        <v>0</v>
      </c>
    </row>
    <row r="641" spans="1:12" ht="15">
      <c r="A641" s="84" t="s">
        <v>1761</v>
      </c>
      <c r="B641" s="84" t="s">
        <v>1762</v>
      </c>
      <c r="C641" s="84">
        <v>2</v>
      </c>
      <c r="D641" s="122">
        <v>0.001718344011075947</v>
      </c>
      <c r="E641" s="122">
        <v>3.0542299098633974</v>
      </c>
      <c r="F641" s="84" t="s">
        <v>1231</v>
      </c>
      <c r="G641" s="84" t="b">
        <v>0</v>
      </c>
      <c r="H641" s="84" t="b">
        <v>0</v>
      </c>
      <c r="I641" s="84" t="b">
        <v>0</v>
      </c>
      <c r="J641" s="84" t="b">
        <v>0</v>
      </c>
      <c r="K641" s="84" t="b">
        <v>0</v>
      </c>
      <c r="L641" s="84" t="b">
        <v>0</v>
      </c>
    </row>
    <row r="642" spans="1:12" ht="15">
      <c r="A642" s="84" t="s">
        <v>1756</v>
      </c>
      <c r="B642" s="84" t="s">
        <v>1757</v>
      </c>
      <c r="C642" s="84">
        <v>2</v>
      </c>
      <c r="D642" s="122">
        <v>0.001718344011075947</v>
      </c>
      <c r="E642" s="122">
        <v>3.0542299098633974</v>
      </c>
      <c r="F642" s="84" t="s">
        <v>1231</v>
      </c>
      <c r="G642" s="84" t="b">
        <v>0</v>
      </c>
      <c r="H642" s="84" t="b">
        <v>0</v>
      </c>
      <c r="I642" s="84" t="b">
        <v>0</v>
      </c>
      <c r="J642" s="84" t="b">
        <v>0</v>
      </c>
      <c r="K642" s="84" t="b">
        <v>0</v>
      </c>
      <c r="L642" s="84" t="b">
        <v>0</v>
      </c>
    </row>
    <row r="643" spans="1:12" ht="15">
      <c r="A643" s="84" t="s">
        <v>1316</v>
      </c>
      <c r="B643" s="84" t="s">
        <v>1687</v>
      </c>
      <c r="C643" s="84">
        <v>2</v>
      </c>
      <c r="D643" s="122">
        <v>0.001718344011075947</v>
      </c>
      <c r="E643" s="122">
        <v>1.7812286377996596</v>
      </c>
      <c r="F643" s="84" t="s">
        <v>1231</v>
      </c>
      <c r="G643" s="84" t="b">
        <v>0</v>
      </c>
      <c r="H643" s="84" t="b">
        <v>0</v>
      </c>
      <c r="I643" s="84" t="b">
        <v>0</v>
      </c>
      <c r="J643" s="84" t="b">
        <v>0</v>
      </c>
      <c r="K643" s="84" t="b">
        <v>0</v>
      </c>
      <c r="L643" s="84" t="b">
        <v>0</v>
      </c>
    </row>
    <row r="644" spans="1:12" ht="15">
      <c r="A644" s="84" t="s">
        <v>1687</v>
      </c>
      <c r="B644" s="84" t="s">
        <v>1755</v>
      </c>
      <c r="C644" s="84">
        <v>2</v>
      </c>
      <c r="D644" s="122">
        <v>0.001718344011075947</v>
      </c>
      <c r="E644" s="122">
        <v>2.878138650807716</v>
      </c>
      <c r="F644" s="84" t="s">
        <v>1231</v>
      </c>
      <c r="G644" s="84" t="b">
        <v>0</v>
      </c>
      <c r="H644" s="84" t="b">
        <v>0</v>
      </c>
      <c r="I644" s="84" t="b">
        <v>0</v>
      </c>
      <c r="J644" s="84" t="b">
        <v>0</v>
      </c>
      <c r="K644" s="84" t="b">
        <v>0</v>
      </c>
      <c r="L644" s="84" t="b">
        <v>0</v>
      </c>
    </row>
    <row r="645" spans="1:12" ht="15">
      <c r="A645" s="84" t="s">
        <v>1755</v>
      </c>
      <c r="B645" s="84" t="s">
        <v>1309</v>
      </c>
      <c r="C645" s="84">
        <v>2</v>
      </c>
      <c r="D645" s="122">
        <v>0.001718344011075947</v>
      </c>
      <c r="E645" s="122">
        <v>1.1430723011234205</v>
      </c>
      <c r="F645" s="84" t="s">
        <v>1231</v>
      </c>
      <c r="G645" s="84" t="b">
        <v>0</v>
      </c>
      <c r="H645" s="84" t="b">
        <v>0</v>
      </c>
      <c r="I645" s="84" t="b">
        <v>0</v>
      </c>
      <c r="J645" s="84" t="b">
        <v>0</v>
      </c>
      <c r="K645" s="84" t="b">
        <v>0</v>
      </c>
      <c r="L645" s="84" t="b">
        <v>0</v>
      </c>
    </row>
    <row r="646" spans="1:12" ht="15">
      <c r="A646" s="84" t="s">
        <v>1746</v>
      </c>
      <c r="B646" s="84" t="s">
        <v>1309</v>
      </c>
      <c r="C646" s="84">
        <v>2</v>
      </c>
      <c r="D646" s="122">
        <v>0.001718344011075947</v>
      </c>
      <c r="E646" s="122">
        <v>1.1430723011234205</v>
      </c>
      <c r="F646" s="84" t="s">
        <v>1231</v>
      </c>
      <c r="G646" s="84" t="b">
        <v>0</v>
      </c>
      <c r="H646" s="84" t="b">
        <v>0</v>
      </c>
      <c r="I646" s="84" t="b">
        <v>0</v>
      </c>
      <c r="J646" s="84" t="b">
        <v>0</v>
      </c>
      <c r="K646" s="84" t="b">
        <v>0</v>
      </c>
      <c r="L646" s="84" t="b">
        <v>0</v>
      </c>
    </row>
    <row r="647" spans="1:12" ht="15">
      <c r="A647" s="84" t="s">
        <v>1289</v>
      </c>
      <c r="B647" s="84" t="s">
        <v>1312</v>
      </c>
      <c r="C647" s="84">
        <v>2</v>
      </c>
      <c r="D647" s="122">
        <v>0.001718344011075947</v>
      </c>
      <c r="E647" s="122">
        <v>1.6831620475916609</v>
      </c>
      <c r="F647" s="84" t="s">
        <v>1231</v>
      </c>
      <c r="G647" s="84" t="b">
        <v>0</v>
      </c>
      <c r="H647" s="84" t="b">
        <v>0</v>
      </c>
      <c r="I647" s="84" t="b">
        <v>0</v>
      </c>
      <c r="J647" s="84" t="b">
        <v>0</v>
      </c>
      <c r="K647" s="84" t="b">
        <v>0</v>
      </c>
      <c r="L647" s="84" t="b">
        <v>0</v>
      </c>
    </row>
    <row r="648" spans="1:12" ht="15">
      <c r="A648" s="84" t="s">
        <v>1309</v>
      </c>
      <c r="B648" s="84" t="s">
        <v>1310</v>
      </c>
      <c r="C648" s="84">
        <v>11</v>
      </c>
      <c r="D648" s="122">
        <v>0.005201968907639541</v>
      </c>
      <c r="E648" s="122">
        <v>1.22118008977387</v>
      </c>
      <c r="F648" s="84" t="s">
        <v>1232</v>
      </c>
      <c r="G648" s="84" t="b">
        <v>0</v>
      </c>
      <c r="H648" s="84" t="b">
        <v>0</v>
      </c>
      <c r="I648" s="84" t="b">
        <v>0</v>
      </c>
      <c r="J648" s="84" t="b">
        <v>0</v>
      </c>
      <c r="K648" s="84" t="b">
        <v>0</v>
      </c>
      <c r="L648" s="84" t="b">
        <v>0</v>
      </c>
    </row>
    <row r="649" spans="1:12" ht="15">
      <c r="A649" s="84" t="s">
        <v>1319</v>
      </c>
      <c r="B649" s="84" t="s">
        <v>1309</v>
      </c>
      <c r="C649" s="84">
        <v>11</v>
      </c>
      <c r="D649" s="122">
        <v>0.0037284428987706887</v>
      </c>
      <c r="E649" s="122">
        <v>1.2937307569224816</v>
      </c>
      <c r="F649" s="84" t="s">
        <v>1232</v>
      </c>
      <c r="G649" s="84" t="b">
        <v>0</v>
      </c>
      <c r="H649" s="84" t="b">
        <v>0</v>
      </c>
      <c r="I649" s="84" t="b">
        <v>0</v>
      </c>
      <c r="J649" s="84" t="b">
        <v>0</v>
      </c>
      <c r="K649" s="84" t="b">
        <v>0</v>
      </c>
      <c r="L649" s="84" t="b">
        <v>0</v>
      </c>
    </row>
    <row r="650" spans="1:12" ht="15">
      <c r="A650" s="84" t="s">
        <v>1325</v>
      </c>
      <c r="B650" s="84" t="s">
        <v>1318</v>
      </c>
      <c r="C650" s="84">
        <v>6</v>
      </c>
      <c r="D650" s="122">
        <v>0.007145180296982415</v>
      </c>
      <c r="E650" s="122">
        <v>1.214549510874857</v>
      </c>
      <c r="F650" s="84" t="s">
        <v>1232</v>
      </c>
      <c r="G650" s="84" t="b">
        <v>0</v>
      </c>
      <c r="H650" s="84" t="b">
        <v>0</v>
      </c>
      <c r="I650" s="84" t="b">
        <v>0</v>
      </c>
      <c r="J650" s="84" t="b">
        <v>0</v>
      </c>
      <c r="K650" s="84" t="b">
        <v>0</v>
      </c>
      <c r="L650" s="84" t="b">
        <v>0</v>
      </c>
    </row>
    <row r="651" spans="1:12" ht="15">
      <c r="A651" s="84" t="s">
        <v>1318</v>
      </c>
      <c r="B651" s="84" t="s">
        <v>1299</v>
      </c>
      <c r="C651" s="84">
        <v>6</v>
      </c>
      <c r="D651" s="122">
        <v>0.007145180296982415</v>
      </c>
      <c r="E651" s="122">
        <v>1.214549510874857</v>
      </c>
      <c r="F651" s="84" t="s">
        <v>1232</v>
      </c>
      <c r="G651" s="84" t="b">
        <v>0</v>
      </c>
      <c r="H651" s="84" t="b">
        <v>0</v>
      </c>
      <c r="I651" s="84" t="b">
        <v>0</v>
      </c>
      <c r="J651" s="84" t="b">
        <v>0</v>
      </c>
      <c r="K651" s="84" t="b">
        <v>0</v>
      </c>
      <c r="L651" s="84" t="b">
        <v>0</v>
      </c>
    </row>
    <row r="652" spans="1:12" ht="15">
      <c r="A652" s="84" t="s">
        <v>1299</v>
      </c>
      <c r="B652" s="84" t="s">
        <v>1619</v>
      </c>
      <c r="C652" s="84">
        <v>6</v>
      </c>
      <c r="D652" s="122">
        <v>0.007145180296982415</v>
      </c>
      <c r="E652" s="122">
        <v>1.6916707655945193</v>
      </c>
      <c r="F652" s="84" t="s">
        <v>1232</v>
      </c>
      <c r="G652" s="84" t="b">
        <v>0</v>
      </c>
      <c r="H652" s="84" t="b">
        <v>0</v>
      </c>
      <c r="I652" s="84" t="b">
        <v>0</v>
      </c>
      <c r="J652" s="84" t="b">
        <v>0</v>
      </c>
      <c r="K652" s="84" t="b">
        <v>0</v>
      </c>
      <c r="L652" s="84" t="b">
        <v>0</v>
      </c>
    </row>
    <row r="653" spans="1:12" ht="15">
      <c r="A653" s="84" t="s">
        <v>1619</v>
      </c>
      <c r="B653" s="84" t="s">
        <v>1568</v>
      </c>
      <c r="C653" s="84">
        <v>6</v>
      </c>
      <c r="D653" s="122">
        <v>0.007145180296982415</v>
      </c>
      <c r="E653" s="122">
        <v>1.6916707655945193</v>
      </c>
      <c r="F653" s="84" t="s">
        <v>1232</v>
      </c>
      <c r="G653" s="84" t="b">
        <v>0</v>
      </c>
      <c r="H653" s="84" t="b">
        <v>0</v>
      </c>
      <c r="I653" s="84" t="b">
        <v>0</v>
      </c>
      <c r="J653" s="84" t="b">
        <v>0</v>
      </c>
      <c r="K653" s="84" t="b">
        <v>0</v>
      </c>
      <c r="L653" s="84" t="b">
        <v>0</v>
      </c>
    </row>
    <row r="654" spans="1:12" ht="15">
      <c r="A654" s="84" t="s">
        <v>1568</v>
      </c>
      <c r="B654" s="84" t="s">
        <v>1572</v>
      </c>
      <c r="C654" s="84">
        <v>6</v>
      </c>
      <c r="D654" s="122">
        <v>0.007145180296982415</v>
      </c>
      <c r="E654" s="122">
        <v>1.6916707655945193</v>
      </c>
      <c r="F654" s="84" t="s">
        <v>1232</v>
      </c>
      <c r="G654" s="84" t="b">
        <v>0</v>
      </c>
      <c r="H654" s="84" t="b">
        <v>0</v>
      </c>
      <c r="I654" s="84" t="b">
        <v>0</v>
      </c>
      <c r="J654" s="84" t="b">
        <v>0</v>
      </c>
      <c r="K654" s="84" t="b">
        <v>0</v>
      </c>
      <c r="L654" s="84" t="b">
        <v>0</v>
      </c>
    </row>
    <row r="655" spans="1:12" ht="15">
      <c r="A655" s="84" t="s">
        <v>1572</v>
      </c>
      <c r="B655" s="84" t="s">
        <v>1321</v>
      </c>
      <c r="C655" s="84">
        <v>6</v>
      </c>
      <c r="D655" s="122">
        <v>0.007145180296982415</v>
      </c>
      <c r="E655" s="122">
        <v>1.3906407699305383</v>
      </c>
      <c r="F655" s="84" t="s">
        <v>1232</v>
      </c>
      <c r="G655" s="84" t="b">
        <v>0</v>
      </c>
      <c r="H655" s="84" t="b">
        <v>0</v>
      </c>
      <c r="I655" s="84" t="b">
        <v>0</v>
      </c>
      <c r="J655" s="84" t="b">
        <v>0</v>
      </c>
      <c r="K655" s="84" t="b">
        <v>0</v>
      </c>
      <c r="L655" s="84" t="b">
        <v>0</v>
      </c>
    </row>
    <row r="656" spans="1:12" ht="15">
      <c r="A656" s="84" t="s">
        <v>1321</v>
      </c>
      <c r="B656" s="84" t="s">
        <v>1323</v>
      </c>
      <c r="C656" s="84">
        <v>6</v>
      </c>
      <c r="D656" s="122">
        <v>0.007145180296982415</v>
      </c>
      <c r="E656" s="122">
        <v>1.214549510874857</v>
      </c>
      <c r="F656" s="84" t="s">
        <v>1232</v>
      </c>
      <c r="G656" s="84" t="b">
        <v>0</v>
      </c>
      <c r="H656" s="84" t="b">
        <v>0</v>
      </c>
      <c r="I656" s="84" t="b">
        <v>0</v>
      </c>
      <c r="J656" s="84" t="b">
        <v>0</v>
      </c>
      <c r="K656" s="84" t="b">
        <v>0</v>
      </c>
      <c r="L656" s="84" t="b">
        <v>0</v>
      </c>
    </row>
    <row r="657" spans="1:12" ht="15">
      <c r="A657" s="84" t="s">
        <v>1318</v>
      </c>
      <c r="B657" s="84" t="s">
        <v>1620</v>
      </c>
      <c r="C657" s="84">
        <v>6</v>
      </c>
      <c r="D657" s="122">
        <v>0.007145180296982415</v>
      </c>
      <c r="E657" s="122">
        <v>1.214549510874857</v>
      </c>
      <c r="F657" s="84" t="s">
        <v>1232</v>
      </c>
      <c r="G657" s="84" t="b">
        <v>0</v>
      </c>
      <c r="H657" s="84" t="b">
        <v>0</v>
      </c>
      <c r="I657" s="84" t="b">
        <v>0</v>
      </c>
      <c r="J657" s="84" t="b">
        <v>0</v>
      </c>
      <c r="K657" s="84" t="b">
        <v>0</v>
      </c>
      <c r="L657" s="84" t="b">
        <v>0</v>
      </c>
    </row>
    <row r="658" spans="1:12" ht="15">
      <c r="A658" s="84" t="s">
        <v>1621</v>
      </c>
      <c r="B658" s="84" t="s">
        <v>1622</v>
      </c>
      <c r="C658" s="84">
        <v>6</v>
      </c>
      <c r="D658" s="122">
        <v>0.007145180296982415</v>
      </c>
      <c r="E658" s="122">
        <v>1.6916707655945193</v>
      </c>
      <c r="F658" s="84" t="s">
        <v>1232</v>
      </c>
      <c r="G658" s="84" t="b">
        <v>0</v>
      </c>
      <c r="H658" s="84" t="b">
        <v>0</v>
      </c>
      <c r="I658" s="84" t="b">
        <v>0</v>
      </c>
      <c r="J658" s="84" t="b">
        <v>0</v>
      </c>
      <c r="K658" s="84" t="b">
        <v>0</v>
      </c>
      <c r="L658" s="84" t="b">
        <v>0</v>
      </c>
    </row>
    <row r="659" spans="1:12" ht="15">
      <c r="A659" s="84" t="s">
        <v>1622</v>
      </c>
      <c r="B659" s="84" t="s">
        <v>1319</v>
      </c>
      <c r="C659" s="84">
        <v>6</v>
      </c>
      <c r="D659" s="122">
        <v>0.007145180296982415</v>
      </c>
      <c r="E659" s="122">
        <v>1.4284293308199378</v>
      </c>
      <c r="F659" s="84" t="s">
        <v>1232</v>
      </c>
      <c r="G659" s="84" t="b">
        <v>0</v>
      </c>
      <c r="H659" s="84" t="b">
        <v>0</v>
      </c>
      <c r="I659" s="84" t="b">
        <v>0</v>
      </c>
      <c r="J659" s="84" t="b">
        <v>0</v>
      </c>
      <c r="K659" s="84" t="b">
        <v>0</v>
      </c>
      <c r="L659" s="84" t="b">
        <v>0</v>
      </c>
    </row>
    <row r="660" spans="1:12" ht="15">
      <c r="A660" s="84" t="s">
        <v>1321</v>
      </c>
      <c r="B660" s="84" t="s">
        <v>1642</v>
      </c>
      <c r="C660" s="84">
        <v>5</v>
      </c>
      <c r="D660" s="122">
        <v>0.007235566850197721</v>
      </c>
      <c r="E660" s="122">
        <v>1.3906407699305383</v>
      </c>
      <c r="F660" s="84" t="s">
        <v>1232</v>
      </c>
      <c r="G660" s="84" t="b">
        <v>0</v>
      </c>
      <c r="H660" s="84" t="b">
        <v>0</v>
      </c>
      <c r="I660" s="84" t="b">
        <v>0</v>
      </c>
      <c r="J660" s="84" t="b">
        <v>0</v>
      </c>
      <c r="K660" s="84" t="b">
        <v>0</v>
      </c>
      <c r="L660" s="84" t="b">
        <v>0</v>
      </c>
    </row>
    <row r="661" spans="1:12" ht="15">
      <c r="A661" s="84" t="s">
        <v>1643</v>
      </c>
      <c r="B661" s="84" t="s">
        <v>1616</v>
      </c>
      <c r="C661" s="84">
        <v>5</v>
      </c>
      <c r="D661" s="122">
        <v>0.007235566850197721</v>
      </c>
      <c r="E661" s="122">
        <v>1.7708520116421442</v>
      </c>
      <c r="F661" s="84" t="s">
        <v>1232</v>
      </c>
      <c r="G661" s="84" t="b">
        <v>0</v>
      </c>
      <c r="H661" s="84" t="b">
        <v>0</v>
      </c>
      <c r="I661" s="84" t="b">
        <v>0</v>
      </c>
      <c r="J661" s="84" t="b">
        <v>0</v>
      </c>
      <c r="K661" s="84" t="b">
        <v>0</v>
      </c>
      <c r="L661" s="84" t="b">
        <v>0</v>
      </c>
    </row>
    <row r="662" spans="1:12" ht="15">
      <c r="A662" s="84" t="s">
        <v>1616</v>
      </c>
      <c r="B662" s="84" t="s">
        <v>1600</v>
      </c>
      <c r="C662" s="84">
        <v>5</v>
      </c>
      <c r="D662" s="122">
        <v>0.007235566850197721</v>
      </c>
      <c r="E662" s="122">
        <v>1.7708520116421442</v>
      </c>
      <c r="F662" s="84" t="s">
        <v>1232</v>
      </c>
      <c r="G662" s="84" t="b">
        <v>0</v>
      </c>
      <c r="H662" s="84" t="b">
        <v>0</v>
      </c>
      <c r="I662" s="84" t="b">
        <v>0</v>
      </c>
      <c r="J662" s="84" t="b">
        <v>0</v>
      </c>
      <c r="K662" s="84" t="b">
        <v>0</v>
      </c>
      <c r="L662" s="84" t="b">
        <v>0</v>
      </c>
    </row>
    <row r="663" spans="1:12" ht="15">
      <c r="A663" s="84" t="s">
        <v>1600</v>
      </c>
      <c r="B663" s="84" t="s">
        <v>1318</v>
      </c>
      <c r="C663" s="84">
        <v>5</v>
      </c>
      <c r="D663" s="122">
        <v>0.007235566850197721</v>
      </c>
      <c r="E663" s="122">
        <v>1.2145495108748567</v>
      </c>
      <c r="F663" s="84" t="s">
        <v>1232</v>
      </c>
      <c r="G663" s="84" t="b">
        <v>0</v>
      </c>
      <c r="H663" s="84" t="b">
        <v>0</v>
      </c>
      <c r="I663" s="84" t="b">
        <v>0</v>
      </c>
      <c r="J663" s="84" t="b">
        <v>0</v>
      </c>
      <c r="K663" s="84" t="b">
        <v>0</v>
      </c>
      <c r="L663" s="84" t="b">
        <v>0</v>
      </c>
    </row>
    <row r="664" spans="1:12" ht="15">
      <c r="A664" s="84" t="s">
        <v>1318</v>
      </c>
      <c r="B664" s="84" t="s">
        <v>1644</v>
      </c>
      <c r="C664" s="84">
        <v>5</v>
      </c>
      <c r="D664" s="122">
        <v>0.007235566850197721</v>
      </c>
      <c r="E664" s="122">
        <v>1.2145495108748567</v>
      </c>
      <c r="F664" s="84" t="s">
        <v>1232</v>
      </c>
      <c r="G664" s="84" t="b">
        <v>0</v>
      </c>
      <c r="H664" s="84" t="b">
        <v>0</v>
      </c>
      <c r="I664" s="84" t="b">
        <v>0</v>
      </c>
      <c r="J664" s="84" t="b">
        <v>0</v>
      </c>
      <c r="K664" s="84" t="b">
        <v>0</v>
      </c>
      <c r="L664" s="84" t="b">
        <v>0</v>
      </c>
    </row>
    <row r="665" spans="1:12" ht="15">
      <c r="A665" s="84" t="s">
        <v>1638</v>
      </c>
      <c r="B665" s="84" t="s">
        <v>1322</v>
      </c>
      <c r="C665" s="84">
        <v>4</v>
      </c>
      <c r="D665" s="122">
        <v>0.007042952030424281</v>
      </c>
      <c r="E665" s="122">
        <v>1.469822015978163</v>
      </c>
      <c r="F665" s="84" t="s">
        <v>1232</v>
      </c>
      <c r="G665" s="84" t="b">
        <v>0</v>
      </c>
      <c r="H665" s="84" t="b">
        <v>0</v>
      </c>
      <c r="I665" s="84" t="b">
        <v>0</v>
      </c>
      <c r="J665" s="84" t="b">
        <v>0</v>
      </c>
      <c r="K665" s="84" t="b">
        <v>0</v>
      </c>
      <c r="L665" s="84" t="b">
        <v>0</v>
      </c>
    </row>
    <row r="666" spans="1:12" ht="15">
      <c r="A666" s="84" t="s">
        <v>1322</v>
      </c>
      <c r="B666" s="84" t="s">
        <v>1325</v>
      </c>
      <c r="C666" s="84">
        <v>4</v>
      </c>
      <c r="D666" s="122">
        <v>0.007042952030424281</v>
      </c>
      <c r="E666" s="122">
        <v>1.2937307569224819</v>
      </c>
      <c r="F666" s="84" t="s">
        <v>1232</v>
      </c>
      <c r="G666" s="84" t="b">
        <v>0</v>
      </c>
      <c r="H666" s="84" t="b">
        <v>0</v>
      </c>
      <c r="I666" s="84" t="b">
        <v>0</v>
      </c>
      <c r="J666" s="84" t="b">
        <v>0</v>
      </c>
      <c r="K666" s="84" t="b">
        <v>0</v>
      </c>
      <c r="L666" s="84" t="b">
        <v>0</v>
      </c>
    </row>
    <row r="667" spans="1:12" ht="15">
      <c r="A667" s="84" t="s">
        <v>1323</v>
      </c>
      <c r="B667" s="84" t="s">
        <v>1322</v>
      </c>
      <c r="C667" s="84">
        <v>4</v>
      </c>
      <c r="D667" s="122">
        <v>0.007042952030424281</v>
      </c>
      <c r="E667" s="122">
        <v>1.1176394978668005</v>
      </c>
      <c r="F667" s="84" t="s">
        <v>1232</v>
      </c>
      <c r="G667" s="84" t="b">
        <v>0</v>
      </c>
      <c r="H667" s="84" t="b">
        <v>0</v>
      </c>
      <c r="I667" s="84" t="b">
        <v>0</v>
      </c>
      <c r="J667" s="84" t="b">
        <v>0</v>
      </c>
      <c r="K667" s="84" t="b">
        <v>0</v>
      </c>
      <c r="L667" s="84" t="b">
        <v>0</v>
      </c>
    </row>
    <row r="668" spans="1:12" ht="15">
      <c r="A668" s="84" t="s">
        <v>1322</v>
      </c>
      <c r="B668" s="84" t="s">
        <v>1316</v>
      </c>
      <c r="C668" s="84">
        <v>4</v>
      </c>
      <c r="D668" s="122">
        <v>0.007042952030424281</v>
      </c>
      <c r="E668" s="122">
        <v>1.3729120029701065</v>
      </c>
      <c r="F668" s="84" t="s">
        <v>1232</v>
      </c>
      <c r="G668" s="84" t="b">
        <v>0</v>
      </c>
      <c r="H668" s="84" t="b">
        <v>0</v>
      </c>
      <c r="I668" s="84" t="b">
        <v>0</v>
      </c>
      <c r="J668" s="84" t="b">
        <v>0</v>
      </c>
      <c r="K668" s="84" t="b">
        <v>0</v>
      </c>
      <c r="L668" s="84" t="b">
        <v>0</v>
      </c>
    </row>
    <row r="669" spans="1:12" ht="15">
      <c r="A669" s="84" t="s">
        <v>1316</v>
      </c>
      <c r="B669" s="84" t="s">
        <v>1679</v>
      </c>
      <c r="C669" s="84">
        <v>4</v>
      </c>
      <c r="D669" s="122">
        <v>0.007042952030424281</v>
      </c>
      <c r="E669" s="122">
        <v>1.7708520116421442</v>
      </c>
      <c r="F669" s="84" t="s">
        <v>1232</v>
      </c>
      <c r="G669" s="84" t="b">
        <v>0</v>
      </c>
      <c r="H669" s="84" t="b">
        <v>0</v>
      </c>
      <c r="I669" s="84" t="b">
        <v>0</v>
      </c>
      <c r="J669" s="84" t="b">
        <v>0</v>
      </c>
      <c r="K669" s="84" t="b">
        <v>0</v>
      </c>
      <c r="L669" s="84" t="b">
        <v>0</v>
      </c>
    </row>
    <row r="670" spans="1:12" ht="15">
      <c r="A670" s="84" t="s">
        <v>1679</v>
      </c>
      <c r="B670" s="84" t="s">
        <v>1318</v>
      </c>
      <c r="C670" s="84">
        <v>4</v>
      </c>
      <c r="D670" s="122">
        <v>0.007042952030424281</v>
      </c>
      <c r="E670" s="122">
        <v>1.214549510874857</v>
      </c>
      <c r="F670" s="84" t="s">
        <v>1232</v>
      </c>
      <c r="G670" s="84" t="b">
        <v>0</v>
      </c>
      <c r="H670" s="84" t="b">
        <v>0</v>
      </c>
      <c r="I670" s="84" t="b">
        <v>0</v>
      </c>
      <c r="J670" s="84" t="b">
        <v>0</v>
      </c>
      <c r="K670" s="84" t="b">
        <v>0</v>
      </c>
      <c r="L670" s="84" t="b">
        <v>0</v>
      </c>
    </row>
    <row r="671" spans="1:12" ht="15">
      <c r="A671" s="84" t="s">
        <v>1620</v>
      </c>
      <c r="B671" s="84" t="s">
        <v>1621</v>
      </c>
      <c r="C671" s="84">
        <v>4</v>
      </c>
      <c r="D671" s="122">
        <v>0.007042952030424281</v>
      </c>
      <c r="E671" s="122">
        <v>1.5155795065388382</v>
      </c>
      <c r="F671" s="84" t="s">
        <v>1232</v>
      </c>
      <c r="G671" s="84" t="b">
        <v>0</v>
      </c>
      <c r="H671" s="84" t="b">
        <v>0</v>
      </c>
      <c r="I671" s="84" t="b">
        <v>0</v>
      </c>
      <c r="J671" s="84" t="b">
        <v>0</v>
      </c>
      <c r="K671" s="84" t="b">
        <v>0</v>
      </c>
      <c r="L671" s="84" t="b">
        <v>0</v>
      </c>
    </row>
    <row r="672" spans="1:12" ht="15">
      <c r="A672" s="84" t="s">
        <v>1733</v>
      </c>
      <c r="B672" s="84" t="s">
        <v>1595</v>
      </c>
      <c r="C672" s="84">
        <v>3</v>
      </c>
      <c r="D672" s="122">
        <v>0.006495211465617238</v>
      </c>
      <c r="E672" s="122">
        <v>1.7708520116421442</v>
      </c>
      <c r="F672" s="84" t="s">
        <v>1232</v>
      </c>
      <c r="G672" s="84" t="b">
        <v>0</v>
      </c>
      <c r="H672" s="84" t="b">
        <v>0</v>
      </c>
      <c r="I672" s="84" t="b">
        <v>0</v>
      </c>
      <c r="J672" s="84" t="b">
        <v>0</v>
      </c>
      <c r="K672" s="84" t="b">
        <v>0</v>
      </c>
      <c r="L672" s="84" t="b">
        <v>0</v>
      </c>
    </row>
    <row r="673" spans="1:12" ht="15">
      <c r="A673" s="84" t="s">
        <v>1595</v>
      </c>
      <c r="B673" s="84" t="s">
        <v>1321</v>
      </c>
      <c r="C673" s="84">
        <v>3</v>
      </c>
      <c r="D673" s="122">
        <v>0.006495211465617238</v>
      </c>
      <c r="E673" s="122">
        <v>1.1687920203141817</v>
      </c>
      <c r="F673" s="84" t="s">
        <v>1232</v>
      </c>
      <c r="G673" s="84" t="b">
        <v>0</v>
      </c>
      <c r="H673" s="84" t="b">
        <v>0</v>
      </c>
      <c r="I673" s="84" t="b">
        <v>0</v>
      </c>
      <c r="J673" s="84" t="b">
        <v>0</v>
      </c>
      <c r="K673" s="84" t="b">
        <v>0</v>
      </c>
      <c r="L673" s="84" t="b">
        <v>0</v>
      </c>
    </row>
    <row r="674" spans="1:12" ht="15">
      <c r="A674" s="84" t="s">
        <v>1642</v>
      </c>
      <c r="B674" s="84" t="s">
        <v>1313</v>
      </c>
      <c r="C674" s="84">
        <v>3</v>
      </c>
      <c r="D674" s="122">
        <v>0.006495211465617238</v>
      </c>
      <c r="E674" s="122">
        <v>1.5490032620257879</v>
      </c>
      <c r="F674" s="84" t="s">
        <v>1232</v>
      </c>
      <c r="G674" s="84" t="b">
        <v>0</v>
      </c>
      <c r="H674" s="84" t="b">
        <v>0</v>
      </c>
      <c r="I674" s="84" t="b">
        <v>0</v>
      </c>
      <c r="J674" s="84" t="b">
        <v>0</v>
      </c>
      <c r="K674" s="84" t="b">
        <v>0</v>
      </c>
      <c r="L674" s="84" t="b">
        <v>0</v>
      </c>
    </row>
    <row r="675" spans="1:12" ht="15">
      <c r="A675" s="84" t="s">
        <v>1313</v>
      </c>
      <c r="B675" s="84" t="s">
        <v>1323</v>
      </c>
      <c r="C675" s="84">
        <v>3</v>
      </c>
      <c r="D675" s="122">
        <v>0.006495211465617238</v>
      </c>
      <c r="E675" s="122">
        <v>1.2937307569224816</v>
      </c>
      <c r="F675" s="84" t="s">
        <v>1232</v>
      </c>
      <c r="G675" s="84" t="b">
        <v>0</v>
      </c>
      <c r="H675" s="84" t="b">
        <v>0</v>
      </c>
      <c r="I675" s="84" t="b">
        <v>0</v>
      </c>
      <c r="J675" s="84" t="b">
        <v>0</v>
      </c>
      <c r="K675" s="84" t="b">
        <v>0</v>
      </c>
      <c r="L675" s="84" t="b">
        <v>0</v>
      </c>
    </row>
    <row r="676" spans="1:12" ht="15">
      <c r="A676" s="84" t="s">
        <v>1323</v>
      </c>
      <c r="B676" s="84" t="s">
        <v>1734</v>
      </c>
      <c r="C676" s="84">
        <v>3</v>
      </c>
      <c r="D676" s="122">
        <v>0.006495211465617238</v>
      </c>
      <c r="E676" s="122">
        <v>1.5155795065388382</v>
      </c>
      <c r="F676" s="84" t="s">
        <v>1232</v>
      </c>
      <c r="G676" s="84" t="b">
        <v>0</v>
      </c>
      <c r="H676" s="84" t="b">
        <v>0</v>
      </c>
      <c r="I676" s="84" t="b">
        <v>0</v>
      </c>
      <c r="J676" s="84" t="b">
        <v>0</v>
      </c>
      <c r="K676" s="84" t="b">
        <v>0</v>
      </c>
      <c r="L676" s="84" t="b">
        <v>0</v>
      </c>
    </row>
    <row r="677" spans="1:12" ht="15">
      <c r="A677" s="84" t="s">
        <v>1734</v>
      </c>
      <c r="B677" s="84" t="s">
        <v>1578</v>
      </c>
      <c r="C677" s="84">
        <v>3</v>
      </c>
      <c r="D677" s="122">
        <v>0.006495211465617238</v>
      </c>
      <c r="E677" s="122">
        <v>1.7708520116421442</v>
      </c>
      <c r="F677" s="84" t="s">
        <v>1232</v>
      </c>
      <c r="G677" s="84" t="b">
        <v>0</v>
      </c>
      <c r="H677" s="84" t="b">
        <v>0</v>
      </c>
      <c r="I677" s="84" t="b">
        <v>0</v>
      </c>
      <c r="J677" s="84" t="b">
        <v>0</v>
      </c>
      <c r="K677" s="84" t="b">
        <v>0</v>
      </c>
      <c r="L677" s="84" t="b">
        <v>0</v>
      </c>
    </row>
    <row r="678" spans="1:12" ht="15">
      <c r="A678" s="84" t="s">
        <v>1578</v>
      </c>
      <c r="B678" s="84" t="s">
        <v>1324</v>
      </c>
      <c r="C678" s="84">
        <v>3</v>
      </c>
      <c r="D678" s="122">
        <v>0.006495211465617238</v>
      </c>
      <c r="E678" s="122">
        <v>1.469822015978163</v>
      </c>
      <c r="F678" s="84" t="s">
        <v>1232</v>
      </c>
      <c r="G678" s="84" t="b">
        <v>0</v>
      </c>
      <c r="H678" s="84" t="b">
        <v>0</v>
      </c>
      <c r="I678" s="84" t="b">
        <v>0</v>
      </c>
      <c r="J678" s="84" t="b">
        <v>0</v>
      </c>
      <c r="K678" s="84" t="b">
        <v>0</v>
      </c>
      <c r="L678" s="84" t="b">
        <v>0</v>
      </c>
    </row>
    <row r="679" spans="1:12" ht="15">
      <c r="A679" s="84" t="s">
        <v>1324</v>
      </c>
      <c r="B679" s="84" t="s">
        <v>1735</v>
      </c>
      <c r="C679" s="84">
        <v>3</v>
      </c>
      <c r="D679" s="122">
        <v>0.006495211465617238</v>
      </c>
      <c r="E679" s="122">
        <v>1.6916707655945193</v>
      </c>
      <c r="F679" s="84" t="s">
        <v>1232</v>
      </c>
      <c r="G679" s="84" t="b">
        <v>0</v>
      </c>
      <c r="H679" s="84" t="b">
        <v>0</v>
      </c>
      <c r="I679" s="84" t="b">
        <v>0</v>
      </c>
      <c r="J679" s="84" t="b">
        <v>0</v>
      </c>
      <c r="K679" s="84" t="b">
        <v>0</v>
      </c>
      <c r="L679" s="84" t="b">
        <v>0</v>
      </c>
    </row>
    <row r="680" spans="1:12" ht="15">
      <c r="A680" s="84" t="s">
        <v>1735</v>
      </c>
      <c r="B680" s="84" t="s">
        <v>1319</v>
      </c>
      <c r="C680" s="84">
        <v>3</v>
      </c>
      <c r="D680" s="122">
        <v>0.006495211465617238</v>
      </c>
      <c r="E680" s="122">
        <v>1.4284293308199378</v>
      </c>
      <c r="F680" s="84" t="s">
        <v>1232</v>
      </c>
      <c r="G680" s="84" t="b">
        <v>0</v>
      </c>
      <c r="H680" s="84" t="b">
        <v>0</v>
      </c>
      <c r="I680" s="84" t="b">
        <v>0</v>
      </c>
      <c r="J680" s="84" t="b">
        <v>0</v>
      </c>
      <c r="K680" s="84" t="b">
        <v>0</v>
      </c>
      <c r="L680" s="84" t="b">
        <v>0</v>
      </c>
    </row>
    <row r="681" spans="1:12" ht="15">
      <c r="A681" s="84" t="s">
        <v>1310</v>
      </c>
      <c r="B681" s="84" t="s">
        <v>1324</v>
      </c>
      <c r="C681" s="84">
        <v>3</v>
      </c>
      <c r="D681" s="122">
        <v>0.006495211465617238</v>
      </c>
      <c r="E681" s="122">
        <v>1.1273993351559568</v>
      </c>
      <c r="F681" s="84" t="s">
        <v>1232</v>
      </c>
      <c r="G681" s="84" t="b">
        <v>0</v>
      </c>
      <c r="H681" s="84" t="b">
        <v>0</v>
      </c>
      <c r="I681" s="84" t="b">
        <v>0</v>
      </c>
      <c r="J681" s="84" t="b">
        <v>0</v>
      </c>
      <c r="K681" s="84" t="b">
        <v>0</v>
      </c>
      <c r="L681" s="84" t="b">
        <v>0</v>
      </c>
    </row>
    <row r="682" spans="1:12" ht="15">
      <c r="A682" s="84" t="s">
        <v>1324</v>
      </c>
      <c r="B682" s="84" t="s">
        <v>1643</v>
      </c>
      <c r="C682" s="84">
        <v>3</v>
      </c>
      <c r="D682" s="122">
        <v>0.006495211465617238</v>
      </c>
      <c r="E682" s="122">
        <v>1.469822015978163</v>
      </c>
      <c r="F682" s="84" t="s">
        <v>1232</v>
      </c>
      <c r="G682" s="84" t="b">
        <v>0</v>
      </c>
      <c r="H682" s="84" t="b">
        <v>0</v>
      </c>
      <c r="I682" s="84" t="b">
        <v>0</v>
      </c>
      <c r="J682" s="84" t="b">
        <v>0</v>
      </c>
      <c r="K682" s="84" t="b">
        <v>0</v>
      </c>
      <c r="L682" s="84" t="b">
        <v>0</v>
      </c>
    </row>
    <row r="683" spans="1:12" ht="15">
      <c r="A683" s="84" t="s">
        <v>1644</v>
      </c>
      <c r="B683" s="84" t="s">
        <v>1582</v>
      </c>
      <c r="C683" s="84">
        <v>3</v>
      </c>
      <c r="D683" s="122">
        <v>0.006495211465617238</v>
      </c>
      <c r="E683" s="122">
        <v>1.7708520116421442</v>
      </c>
      <c r="F683" s="84" t="s">
        <v>1232</v>
      </c>
      <c r="G683" s="84" t="b">
        <v>0</v>
      </c>
      <c r="H683" s="84" t="b">
        <v>0</v>
      </c>
      <c r="I683" s="84" t="b">
        <v>0</v>
      </c>
      <c r="J683" s="84" t="b">
        <v>0</v>
      </c>
      <c r="K683" s="84" t="b">
        <v>0</v>
      </c>
      <c r="L683" s="84" t="b">
        <v>0</v>
      </c>
    </row>
    <row r="684" spans="1:12" ht="15">
      <c r="A684" s="84" t="s">
        <v>216</v>
      </c>
      <c r="B684" s="84" t="s">
        <v>1638</v>
      </c>
      <c r="C684" s="84">
        <v>3</v>
      </c>
      <c r="D684" s="122">
        <v>0.006495211465617238</v>
      </c>
      <c r="E684" s="122">
        <v>1.5667320289862194</v>
      </c>
      <c r="F684" s="84" t="s">
        <v>1232</v>
      </c>
      <c r="G684" s="84" t="b">
        <v>0</v>
      </c>
      <c r="H684" s="84" t="b">
        <v>0</v>
      </c>
      <c r="I684" s="84" t="b">
        <v>0</v>
      </c>
      <c r="J684" s="84" t="b">
        <v>0</v>
      </c>
      <c r="K684" s="84" t="b">
        <v>0</v>
      </c>
      <c r="L684" s="84" t="b">
        <v>0</v>
      </c>
    </row>
    <row r="685" spans="1:12" ht="15">
      <c r="A685" s="84" t="s">
        <v>1309</v>
      </c>
      <c r="B685" s="84" t="s">
        <v>1732</v>
      </c>
      <c r="C685" s="84">
        <v>3</v>
      </c>
      <c r="D685" s="122">
        <v>0.006495211465617238</v>
      </c>
      <c r="E685" s="122">
        <v>1.2937307569224819</v>
      </c>
      <c r="F685" s="84" t="s">
        <v>1232</v>
      </c>
      <c r="G685" s="84" t="b">
        <v>0</v>
      </c>
      <c r="H685" s="84" t="b">
        <v>0</v>
      </c>
      <c r="I685" s="84" t="b">
        <v>0</v>
      </c>
      <c r="J685" s="84" t="b">
        <v>0</v>
      </c>
      <c r="K685" s="84" t="b">
        <v>0</v>
      </c>
      <c r="L685" s="84" t="b">
        <v>0</v>
      </c>
    </row>
    <row r="686" spans="1:12" ht="15">
      <c r="A686" s="84" t="s">
        <v>1640</v>
      </c>
      <c r="B686" s="84" t="s">
        <v>1720</v>
      </c>
      <c r="C686" s="84">
        <v>2</v>
      </c>
      <c r="D686" s="122">
        <v>0.007418304438046848</v>
      </c>
      <c r="E686" s="122">
        <v>1.8677620246502007</v>
      </c>
      <c r="F686" s="84" t="s">
        <v>1232</v>
      </c>
      <c r="G686" s="84" t="b">
        <v>0</v>
      </c>
      <c r="H686" s="84" t="b">
        <v>0</v>
      </c>
      <c r="I686" s="84" t="b">
        <v>0</v>
      </c>
      <c r="J686" s="84" t="b">
        <v>0</v>
      </c>
      <c r="K686" s="84" t="b">
        <v>0</v>
      </c>
      <c r="L686" s="84" t="b">
        <v>0</v>
      </c>
    </row>
    <row r="687" spans="1:12" ht="15">
      <c r="A687" s="84" t="s">
        <v>216</v>
      </c>
      <c r="B687" s="84" t="s">
        <v>1733</v>
      </c>
      <c r="C687" s="84">
        <v>2</v>
      </c>
      <c r="D687" s="122">
        <v>0.0054698902266294945</v>
      </c>
      <c r="E687" s="122">
        <v>1.5667320289862194</v>
      </c>
      <c r="F687" s="84" t="s">
        <v>1232</v>
      </c>
      <c r="G687" s="84" t="b">
        <v>0</v>
      </c>
      <c r="H687" s="84" t="b">
        <v>0</v>
      </c>
      <c r="I687" s="84" t="b">
        <v>0</v>
      </c>
      <c r="J687" s="84" t="b">
        <v>0</v>
      </c>
      <c r="K687" s="84" t="b">
        <v>0</v>
      </c>
      <c r="L687" s="84" t="b">
        <v>0</v>
      </c>
    </row>
    <row r="688" spans="1:12" ht="15">
      <c r="A688" s="84" t="s">
        <v>1587</v>
      </c>
      <c r="B688" s="84" t="s">
        <v>1688</v>
      </c>
      <c r="C688" s="84">
        <v>2</v>
      </c>
      <c r="D688" s="122">
        <v>0.0054698902266294945</v>
      </c>
      <c r="E688" s="122">
        <v>2.1687920203141817</v>
      </c>
      <c r="F688" s="84" t="s">
        <v>1232</v>
      </c>
      <c r="G688" s="84" t="b">
        <v>0</v>
      </c>
      <c r="H688" s="84" t="b">
        <v>0</v>
      </c>
      <c r="I688" s="84" t="b">
        <v>0</v>
      </c>
      <c r="J688" s="84" t="b">
        <v>0</v>
      </c>
      <c r="K688" s="84" t="b">
        <v>0</v>
      </c>
      <c r="L688" s="84" t="b">
        <v>0</v>
      </c>
    </row>
    <row r="689" spans="1:12" ht="15">
      <c r="A689" s="84" t="s">
        <v>1688</v>
      </c>
      <c r="B689" s="84" t="s">
        <v>1559</v>
      </c>
      <c r="C689" s="84">
        <v>2</v>
      </c>
      <c r="D689" s="122">
        <v>0.0054698902266294945</v>
      </c>
      <c r="E689" s="122">
        <v>1.9927007612585006</v>
      </c>
      <c r="F689" s="84" t="s">
        <v>1232</v>
      </c>
      <c r="G689" s="84" t="b">
        <v>0</v>
      </c>
      <c r="H689" s="84" t="b">
        <v>0</v>
      </c>
      <c r="I689" s="84" t="b">
        <v>0</v>
      </c>
      <c r="J689" s="84" t="b">
        <v>0</v>
      </c>
      <c r="K689" s="84" t="b">
        <v>0</v>
      </c>
      <c r="L689" s="84" t="b">
        <v>0</v>
      </c>
    </row>
    <row r="690" spans="1:12" ht="15">
      <c r="A690" s="84" t="s">
        <v>1559</v>
      </c>
      <c r="B690" s="84" t="s">
        <v>1918</v>
      </c>
      <c r="C690" s="84">
        <v>2</v>
      </c>
      <c r="D690" s="122">
        <v>0.0054698902266294945</v>
      </c>
      <c r="E690" s="122">
        <v>1.9927007612585006</v>
      </c>
      <c r="F690" s="84" t="s">
        <v>1232</v>
      </c>
      <c r="G690" s="84" t="b">
        <v>0</v>
      </c>
      <c r="H690" s="84" t="b">
        <v>0</v>
      </c>
      <c r="I690" s="84" t="b">
        <v>0</v>
      </c>
      <c r="J690" s="84" t="b">
        <v>0</v>
      </c>
      <c r="K690" s="84" t="b">
        <v>0</v>
      </c>
      <c r="L690" s="84" t="b">
        <v>0</v>
      </c>
    </row>
    <row r="691" spans="1:12" ht="15">
      <c r="A691" s="84" t="s">
        <v>1918</v>
      </c>
      <c r="B691" s="84" t="s">
        <v>1675</v>
      </c>
      <c r="C691" s="84">
        <v>2</v>
      </c>
      <c r="D691" s="122">
        <v>0.0054698902266294945</v>
      </c>
      <c r="E691" s="122">
        <v>1.9927007612585006</v>
      </c>
      <c r="F691" s="84" t="s">
        <v>1232</v>
      </c>
      <c r="G691" s="84" t="b">
        <v>0</v>
      </c>
      <c r="H691" s="84" t="b">
        <v>0</v>
      </c>
      <c r="I691" s="84" t="b">
        <v>0</v>
      </c>
      <c r="J691" s="84" t="b">
        <v>0</v>
      </c>
      <c r="K691" s="84" t="b">
        <v>0</v>
      </c>
      <c r="L691" s="84" t="b">
        <v>0</v>
      </c>
    </row>
    <row r="692" spans="1:12" ht="15">
      <c r="A692" s="84" t="s">
        <v>1675</v>
      </c>
      <c r="B692" s="84" t="s">
        <v>1919</v>
      </c>
      <c r="C692" s="84">
        <v>2</v>
      </c>
      <c r="D692" s="122">
        <v>0.0054698902266294945</v>
      </c>
      <c r="E692" s="122">
        <v>2.1687920203141817</v>
      </c>
      <c r="F692" s="84" t="s">
        <v>1232</v>
      </c>
      <c r="G692" s="84" t="b">
        <v>0</v>
      </c>
      <c r="H692" s="84" t="b">
        <v>0</v>
      </c>
      <c r="I692" s="84" t="b">
        <v>0</v>
      </c>
      <c r="J692" s="84" t="b">
        <v>0</v>
      </c>
      <c r="K692" s="84" t="b">
        <v>0</v>
      </c>
      <c r="L692" s="84" t="b">
        <v>0</v>
      </c>
    </row>
    <row r="693" spans="1:12" ht="15">
      <c r="A693" s="84" t="s">
        <v>1919</v>
      </c>
      <c r="B693" s="84" t="s">
        <v>1920</v>
      </c>
      <c r="C693" s="84">
        <v>2</v>
      </c>
      <c r="D693" s="122">
        <v>0.0054698902266294945</v>
      </c>
      <c r="E693" s="122">
        <v>2.1687920203141817</v>
      </c>
      <c r="F693" s="84" t="s">
        <v>1232</v>
      </c>
      <c r="G693" s="84" t="b">
        <v>0</v>
      </c>
      <c r="H693" s="84" t="b">
        <v>0</v>
      </c>
      <c r="I693" s="84" t="b">
        <v>0</v>
      </c>
      <c r="J693" s="84" t="b">
        <v>0</v>
      </c>
      <c r="K693" s="84" t="b">
        <v>0</v>
      </c>
      <c r="L693" s="84" t="b">
        <v>0</v>
      </c>
    </row>
    <row r="694" spans="1:12" ht="15">
      <c r="A694" s="84" t="s">
        <v>1920</v>
      </c>
      <c r="B694" s="84" t="s">
        <v>1580</v>
      </c>
      <c r="C694" s="84">
        <v>2</v>
      </c>
      <c r="D694" s="122">
        <v>0.0054698902266294945</v>
      </c>
      <c r="E694" s="122">
        <v>2.1687920203141817</v>
      </c>
      <c r="F694" s="84" t="s">
        <v>1232</v>
      </c>
      <c r="G694" s="84" t="b">
        <v>0</v>
      </c>
      <c r="H694" s="84" t="b">
        <v>0</v>
      </c>
      <c r="I694" s="84" t="b">
        <v>0</v>
      </c>
      <c r="J694" s="84" t="b">
        <v>0</v>
      </c>
      <c r="K694" s="84" t="b">
        <v>0</v>
      </c>
      <c r="L694" s="84" t="b">
        <v>0</v>
      </c>
    </row>
    <row r="695" spans="1:12" ht="15">
      <c r="A695" s="84" t="s">
        <v>1580</v>
      </c>
      <c r="B695" s="84" t="s">
        <v>1656</v>
      </c>
      <c r="C695" s="84">
        <v>2</v>
      </c>
      <c r="D695" s="122">
        <v>0.0054698902266294945</v>
      </c>
      <c r="E695" s="122">
        <v>2.1687920203141817</v>
      </c>
      <c r="F695" s="84" t="s">
        <v>1232</v>
      </c>
      <c r="G695" s="84" t="b">
        <v>0</v>
      </c>
      <c r="H695" s="84" t="b">
        <v>0</v>
      </c>
      <c r="I695" s="84" t="b">
        <v>0</v>
      </c>
      <c r="J695" s="84" t="b">
        <v>0</v>
      </c>
      <c r="K695" s="84" t="b">
        <v>0</v>
      </c>
      <c r="L695" s="84" t="b">
        <v>0</v>
      </c>
    </row>
    <row r="696" spans="1:12" ht="15">
      <c r="A696" s="84" t="s">
        <v>1656</v>
      </c>
      <c r="B696" s="84" t="s">
        <v>1640</v>
      </c>
      <c r="C696" s="84">
        <v>2</v>
      </c>
      <c r="D696" s="122">
        <v>0.0054698902266294945</v>
      </c>
      <c r="E696" s="122">
        <v>1.8677620246502007</v>
      </c>
      <c r="F696" s="84" t="s">
        <v>1232</v>
      </c>
      <c r="G696" s="84" t="b">
        <v>0</v>
      </c>
      <c r="H696" s="84" t="b">
        <v>0</v>
      </c>
      <c r="I696" s="84" t="b">
        <v>0</v>
      </c>
      <c r="J696" s="84" t="b">
        <v>0</v>
      </c>
      <c r="K696" s="84" t="b">
        <v>0</v>
      </c>
      <c r="L696" s="84" t="b">
        <v>0</v>
      </c>
    </row>
    <row r="697" spans="1:12" ht="15">
      <c r="A697" s="84" t="s">
        <v>1640</v>
      </c>
      <c r="B697" s="84" t="s">
        <v>1639</v>
      </c>
      <c r="C697" s="84">
        <v>2</v>
      </c>
      <c r="D697" s="122">
        <v>0.0054698902266294945</v>
      </c>
      <c r="E697" s="122">
        <v>1.8677620246502007</v>
      </c>
      <c r="F697" s="84" t="s">
        <v>1232</v>
      </c>
      <c r="G697" s="84" t="b">
        <v>0</v>
      </c>
      <c r="H697" s="84" t="b">
        <v>0</v>
      </c>
      <c r="I697" s="84" t="b">
        <v>0</v>
      </c>
      <c r="J697" s="84" t="b">
        <v>0</v>
      </c>
      <c r="K697" s="84" t="b">
        <v>0</v>
      </c>
      <c r="L697" s="84" t="b">
        <v>0</v>
      </c>
    </row>
    <row r="698" spans="1:12" ht="15">
      <c r="A698" s="84" t="s">
        <v>1639</v>
      </c>
      <c r="B698" s="84" t="s">
        <v>1310</v>
      </c>
      <c r="C698" s="84">
        <v>2</v>
      </c>
      <c r="D698" s="122">
        <v>0.0054698902266294945</v>
      </c>
      <c r="E698" s="122">
        <v>1.3558786636713263</v>
      </c>
      <c r="F698" s="84" t="s">
        <v>1232</v>
      </c>
      <c r="G698" s="84" t="b">
        <v>0</v>
      </c>
      <c r="H698" s="84" t="b">
        <v>0</v>
      </c>
      <c r="I698" s="84" t="b">
        <v>0</v>
      </c>
      <c r="J698" s="84" t="b">
        <v>0</v>
      </c>
      <c r="K698" s="84" t="b">
        <v>0</v>
      </c>
      <c r="L698" s="84" t="b">
        <v>0</v>
      </c>
    </row>
    <row r="699" spans="1:12" ht="15">
      <c r="A699" s="84" t="s">
        <v>1310</v>
      </c>
      <c r="B699" s="84" t="s">
        <v>552</v>
      </c>
      <c r="C699" s="84">
        <v>2</v>
      </c>
      <c r="D699" s="122">
        <v>0.0054698902266294945</v>
      </c>
      <c r="E699" s="122">
        <v>1.4284293308199378</v>
      </c>
      <c r="F699" s="84" t="s">
        <v>1232</v>
      </c>
      <c r="G699" s="84" t="b">
        <v>0</v>
      </c>
      <c r="H699" s="84" t="b">
        <v>0</v>
      </c>
      <c r="I699" s="84" t="b">
        <v>0</v>
      </c>
      <c r="J699" s="84" t="b">
        <v>0</v>
      </c>
      <c r="K699" s="84" t="b">
        <v>0</v>
      </c>
      <c r="L699" s="84" t="b">
        <v>0</v>
      </c>
    </row>
    <row r="700" spans="1:12" ht="15">
      <c r="A700" s="84" t="s">
        <v>552</v>
      </c>
      <c r="B700" s="84" t="s">
        <v>1309</v>
      </c>
      <c r="C700" s="84">
        <v>2</v>
      </c>
      <c r="D700" s="122">
        <v>0.0054698902266294945</v>
      </c>
      <c r="E700" s="122">
        <v>1.2937307569224819</v>
      </c>
      <c r="F700" s="84" t="s">
        <v>1232</v>
      </c>
      <c r="G700" s="84" t="b">
        <v>0</v>
      </c>
      <c r="H700" s="84" t="b">
        <v>0</v>
      </c>
      <c r="I700" s="84" t="b">
        <v>0</v>
      </c>
      <c r="J700" s="84" t="b">
        <v>0</v>
      </c>
      <c r="K700" s="84" t="b">
        <v>0</v>
      </c>
      <c r="L700" s="84" t="b">
        <v>0</v>
      </c>
    </row>
    <row r="701" spans="1:12" ht="15">
      <c r="A701" s="84" t="s">
        <v>1921</v>
      </c>
      <c r="B701" s="84" t="s">
        <v>1922</v>
      </c>
      <c r="C701" s="84">
        <v>2</v>
      </c>
      <c r="D701" s="122">
        <v>0.0054698902266294945</v>
      </c>
      <c r="E701" s="122">
        <v>2.1687920203141817</v>
      </c>
      <c r="F701" s="84" t="s">
        <v>1232</v>
      </c>
      <c r="G701" s="84" t="b">
        <v>0</v>
      </c>
      <c r="H701" s="84" t="b">
        <v>0</v>
      </c>
      <c r="I701" s="84" t="b">
        <v>0</v>
      </c>
      <c r="J701" s="84" t="b">
        <v>0</v>
      </c>
      <c r="K701" s="84" t="b">
        <v>0</v>
      </c>
      <c r="L701" s="84" t="b">
        <v>0</v>
      </c>
    </row>
    <row r="702" spans="1:12" ht="15">
      <c r="A702" s="84" t="s">
        <v>1922</v>
      </c>
      <c r="B702" s="84" t="s">
        <v>1321</v>
      </c>
      <c r="C702" s="84">
        <v>2</v>
      </c>
      <c r="D702" s="122">
        <v>0.0054698902266294945</v>
      </c>
      <c r="E702" s="122">
        <v>1.3906407699305383</v>
      </c>
      <c r="F702" s="84" t="s">
        <v>1232</v>
      </c>
      <c r="G702" s="84" t="b">
        <v>0</v>
      </c>
      <c r="H702" s="84" t="b">
        <v>0</v>
      </c>
      <c r="I702" s="84" t="b">
        <v>0</v>
      </c>
      <c r="J702" s="84" t="b">
        <v>0</v>
      </c>
      <c r="K702" s="84" t="b">
        <v>0</v>
      </c>
      <c r="L702" s="84" t="b">
        <v>0</v>
      </c>
    </row>
    <row r="703" spans="1:12" ht="15">
      <c r="A703" s="84" t="s">
        <v>1642</v>
      </c>
      <c r="B703" s="84" t="s">
        <v>1621</v>
      </c>
      <c r="C703" s="84">
        <v>2</v>
      </c>
      <c r="D703" s="122">
        <v>0.0054698902266294945</v>
      </c>
      <c r="E703" s="122">
        <v>1.2937307569224819</v>
      </c>
      <c r="F703" s="84" t="s">
        <v>1232</v>
      </c>
      <c r="G703" s="84" t="b">
        <v>0</v>
      </c>
      <c r="H703" s="84" t="b">
        <v>0</v>
      </c>
      <c r="I703" s="84" t="b">
        <v>0</v>
      </c>
      <c r="J703" s="84" t="b">
        <v>0</v>
      </c>
      <c r="K703" s="84" t="b">
        <v>0</v>
      </c>
      <c r="L703" s="84" t="b">
        <v>0</v>
      </c>
    </row>
    <row r="704" spans="1:12" ht="15">
      <c r="A704" s="84" t="s">
        <v>1310</v>
      </c>
      <c r="B704" s="84" t="s">
        <v>1578</v>
      </c>
      <c r="C704" s="84">
        <v>2</v>
      </c>
      <c r="D704" s="122">
        <v>0.0054698902266294945</v>
      </c>
      <c r="E704" s="122">
        <v>1.0304893221479003</v>
      </c>
      <c r="F704" s="84" t="s">
        <v>1232</v>
      </c>
      <c r="G704" s="84" t="b">
        <v>0</v>
      </c>
      <c r="H704" s="84" t="b">
        <v>0</v>
      </c>
      <c r="I704" s="84" t="b">
        <v>0</v>
      </c>
      <c r="J704" s="84" t="b">
        <v>0</v>
      </c>
      <c r="K704" s="84" t="b">
        <v>0</v>
      </c>
      <c r="L704" s="84" t="b">
        <v>0</v>
      </c>
    </row>
    <row r="705" spans="1:12" ht="15">
      <c r="A705" s="84" t="s">
        <v>1578</v>
      </c>
      <c r="B705" s="84" t="s">
        <v>1313</v>
      </c>
      <c r="C705" s="84">
        <v>2</v>
      </c>
      <c r="D705" s="122">
        <v>0.0054698902266294945</v>
      </c>
      <c r="E705" s="122">
        <v>1.3729120029701065</v>
      </c>
      <c r="F705" s="84" t="s">
        <v>1232</v>
      </c>
      <c r="G705" s="84" t="b">
        <v>0</v>
      </c>
      <c r="H705" s="84" t="b">
        <v>0</v>
      </c>
      <c r="I705" s="84" t="b">
        <v>0</v>
      </c>
      <c r="J705" s="84" t="b">
        <v>0</v>
      </c>
      <c r="K705" s="84" t="b">
        <v>0</v>
      </c>
      <c r="L705" s="84" t="b">
        <v>0</v>
      </c>
    </row>
    <row r="706" spans="1:12" ht="15">
      <c r="A706" s="84" t="s">
        <v>1313</v>
      </c>
      <c r="B706" s="84" t="s">
        <v>1721</v>
      </c>
      <c r="C706" s="84">
        <v>2</v>
      </c>
      <c r="D706" s="122">
        <v>0.0054698902266294945</v>
      </c>
      <c r="E706" s="122">
        <v>1.7708520116421442</v>
      </c>
      <c r="F706" s="84" t="s">
        <v>1232</v>
      </c>
      <c r="G706" s="84" t="b">
        <v>0</v>
      </c>
      <c r="H706" s="84" t="b">
        <v>0</v>
      </c>
      <c r="I706" s="84" t="b">
        <v>0</v>
      </c>
      <c r="J706" s="84" t="b">
        <v>0</v>
      </c>
      <c r="K706" s="84" t="b">
        <v>0</v>
      </c>
      <c r="L706" s="84" t="b">
        <v>0</v>
      </c>
    </row>
    <row r="707" spans="1:12" ht="15">
      <c r="A707" s="84" t="s">
        <v>1721</v>
      </c>
      <c r="B707" s="84" t="s">
        <v>1322</v>
      </c>
      <c r="C707" s="84">
        <v>2</v>
      </c>
      <c r="D707" s="122">
        <v>0.0054698902266294945</v>
      </c>
      <c r="E707" s="122">
        <v>1.469822015978163</v>
      </c>
      <c r="F707" s="84" t="s">
        <v>1232</v>
      </c>
      <c r="G707" s="84" t="b">
        <v>0</v>
      </c>
      <c r="H707" s="84" t="b">
        <v>0</v>
      </c>
      <c r="I707" s="84" t="b">
        <v>0</v>
      </c>
      <c r="J707" s="84" t="b">
        <v>0</v>
      </c>
      <c r="K707" s="84" t="b">
        <v>0</v>
      </c>
      <c r="L707" s="84" t="b">
        <v>0</v>
      </c>
    </row>
    <row r="708" spans="1:12" ht="15">
      <c r="A708" s="84" t="s">
        <v>1322</v>
      </c>
      <c r="B708" s="84" t="s">
        <v>1923</v>
      </c>
      <c r="C708" s="84">
        <v>2</v>
      </c>
      <c r="D708" s="122">
        <v>0.0054698902266294945</v>
      </c>
      <c r="E708" s="122">
        <v>1.469822015978163</v>
      </c>
      <c r="F708" s="84" t="s">
        <v>1232</v>
      </c>
      <c r="G708" s="84" t="b">
        <v>0</v>
      </c>
      <c r="H708" s="84" t="b">
        <v>0</v>
      </c>
      <c r="I708" s="84" t="b">
        <v>0</v>
      </c>
      <c r="J708" s="84" t="b">
        <v>0</v>
      </c>
      <c r="K708" s="84" t="b">
        <v>0</v>
      </c>
      <c r="L708" s="84" t="b">
        <v>0</v>
      </c>
    </row>
    <row r="709" spans="1:12" ht="15">
      <c r="A709" s="84" t="s">
        <v>1923</v>
      </c>
      <c r="B709" s="84" t="s">
        <v>1643</v>
      </c>
      <c r="C709" s="84">
        <v>2</v>
      </c>
      <c r="D709" s="122">
        <v>0.0054698902266294945</v>
      </c>
      <c r="E709" s="122">
        <v>1.7708520116421442</v>
      </c>
      <c r="F709" s="84" t="s">
        <v>1232</v>
      </c>
      <c r="G709" s="84" t="b">
        <v>0</v>
      </c>
      <c r="H709" s="84" t="b">
        <v>0</v>
      </c>
      <c r="I709" s="84" t="b">
        <v>0</v>
      </c>
      <c r="J709" s="84" t="b">
        <v>0</v>
      </c>
      <c r="K709" s="84" t="b">
        <v>0</v>
      </c>
      <c r="L709" s="84" t="b">
        <v>0</v>
      </c>
    </row>
    <row r="710" spans="1:12" ht="15">
      <c r="A710" s="84" t="s">
        <v>1924</v>
      </c>
      <c r="B710" s="84" t="s">
        <v>1312</v>
      </c>
      <c r="C710" s="84">
        <v>2</v>
      </c>
      <c r="D710" s="122">
        <v>0.0054698902266294945</v>
      </c>
      <c r="E710" s="122">
        <v>2.1687920203141817</v>
      </c>
      <c r="F710" s="84" t="s">
        <v>1232</v>
      </c>
      <c r="G710" s="84" t="b">
        <v>0</v>
      </c>
      <c r="H710" s="84" t="b">
        <v>0</v>
      </c>
      <c r="I710" s="84" t="b">
        <v>0</v>
      </c>
      <c r="J710" s="84" t="b">
        <v>0</v>
      </c>
      <c r="K710" s="84" t="b">
        <v>0</v>
      </c>
      <c r="L710" s="84" t="b">
        <v>0</v>
      </c>
    </row>
    <row r="711" spans="1:12" ht="15">
      <c r="A711" s="84" t="s">
        <v>1312</v>
      </c>
      <c r="B711" s="84" t="s">
        <v>1315</v>
      </c>
      <c r="C711" s="84">
        <v>2</v>
      </c>
      <c r="D711" s="122">
        <v>0.0054698902266294945</v>
      </c>
      <c r="E711" s="122">
        <v>2.1687920203141817</v>
      </c>
      <c r="F711" s="84" t="s">
        <v>1232</v>
      </c>
      <c r="G711" s="84" t="b">
        <v>0</v>
      </c>
      <c r="H711" s="84" t="b">
        <v>0</v>
      </c>
      <c r="I711" s="84" t="b">
        <v>0</v>
      </c>
      <c r="J711" s="84" t="b">
        <v>0</v>
      </c>
      <c r="K711" s="84" t="b">
        <v>0</v>
      </c>
      <c r="L711" s="84" t="b">
        <v>0</v>
      </c>
    </row>
    <row r="712" spans="1:12" ht="15">
      <c r="A712" s="84" t="s">
        <v>1569</v>
      </c>
      <c r="B712" s="84" t="s">
        <v>1325</v>
      </c>
      <c r="C712" s="84">
        <v>2</v>
      </c>
      <c r="D712" s="122">
        <v>0.0054698902266294945</v>
      </c>
      <c r="E712" s="122">
        <v>1.3906407699305383</v>
      </c>
      <c r="F712" s="84" t="s">
        <v>1232</v>
      </c>
      <c r="G712" s="84" t="b">
        <v>0</v>
      </c>
      <c r="H712" s="84" t="b">
        <v>0</v>
      </c>
      <c r="I712" s="84" t="b">
        <v>0</v>
      </c>
      <c r="J712" s="84" t="b">
        <v>0</v>
      </c>
      <c r="K712" s="84" t="b">
        <v>0</v>
      </c>
      <c r="L712" s="84" t="b">
        <v>0</v>
      </c>
    </row>
    <row r="713" spans="1:12" ht="15">
      <c r="A713" s="84" t="s">
        <v>1323</v>
      </c>
      <c r="B713" s="84" t="s">
        <v>1569</v>
      </c>
      <c r="C713" s="84">
        <v>2</v>
      </c>
      <c r="D713" s="122">
        <v>0.0054698902266294945</v>
      </c>
      <c r="E713" s="122">
        <v>1.3394882474831569</v>
      </c>
      <c r="F713" s="84" t="s">
        <v>1232</v>
      </c>
      <c r="G713" s="84" t="b">
        <v>0</v>
      </c>
      <c r="H713" s="84" t="b">
        <v>0</v>
      </c>
      <c r="I713" s="84" t="b">
        <v>0</v>
      </c>
      <c r="J713" s="84" t="b">
        <v>0</v>
      </c>
      <c r="K713" s="84" t="b">
        <v>0</v>
      </c>
      <c r="L713" s="84" t="b">
        <v>0</v>
      </c>
    </row>
    <row r="714" spans="1:12" ht="15">
      <c r="A714" s="84" t="s">
        <v>1569</v>
      </c>
      <c r="B714" s="84" t="s">
        <v>1318</v>
      </c>
      <c r="C714" s="84">
        <v>2</v>
      </c>
      <c r="D714" s="122">
        <v>0.0054698902266294945</v>
      </c>
      <c r="E714" s="122">
        <v>0.9135195152108757</v>
      </c>
      <c r="F714" s="84" t="s">
        <v>1232</v>
      </c>
      <c r="G714" s="84" t="b">
        <v>0</v>
      </c>
      <c r="H714" s="84" t="b">
        <v>0</v>
      </c>
      <c r="I714" s="84" t="b">
        <v>0</v>
      </c>
      <c r="J714" s="84" t="b">
        <v>0</v>
      </c>
      <c r="K714" s="84" t="b">
        <v>0</v>
      </c>
      <c r="L714" s="84" t="b">
        <v>0</v>
      </c>
    </row>
    <row r="715" spans="1:12" ht="15">
      <c r="A715" s="84" t="s">
        <v>1620</v>
      </c>
      <c r="B715" s="84" t="s">
        <v>1916</v>
      </c>
      <c r="C715" s="84">
        <v>2</v>
      </c>
      <c r="D715" s="122">
        <v>0.0054698902266294945</v>
      </c>
      <c r="E715" s="122">
        <v>1.6916707655945193</v>
      </c>
      <c r="F715" s="84" t="s">
        <v>1232</v>
      </c>
      <c r="G715" s="84" t="b">
        <v>0</v>
      </c>
      <c r="H715" s="84" t="b">
        <v>0</v>
      </c>
      <c r="I715" s="84" t="b">
        <v>0</v>
      </c>
      <c r="J715" s="84" t="b">
        <v>0</v>
      </c>
      <c r="K715" s="84" t="b">
        <v>0</v>
      </c>
      <c r="L715" s="84" t="b">
        <v>0</v>
      </c>
    </row>
    <row r="716" spans="1:12" ht="15">
      <c r="A716" s="84" t="s">
        <v>1916</v>
      </c>
      <c r="B716" s="84" t="s">
        <v>1632</v>
      </c>
      <c r="C716" s="84">
        <v>2</v>
      </c>
      <c r="D716" s="122">
        <v>0.0054698902266294945</v>
      </c>
      <c r="E716" s="122">
        <v>2.1687920203141817</v>
      </c>
      <c r="F716" s="84" t="s">
        <v>1232</v>
      </c>
      <c r="G716" s="84" t="b">
        <v>0</v>
      </c>
      <c r="H716" s="84" t="b">
        <v>0</v>
      </c>
      <c r="I716" s="84" t="b">
        <v>0</v>
      </c>
      <c r="J716" s="84" t="b">
        <v>0</v>
      </c>
      <c r="K716" s="84" t="b">
        <v>0</v>
      </c>
      <c r="L716" s="84" t="b">
        <v>0</v>
      </c>
    </row>
    <row r="717" spans="1:12" ht="15">
      <c r="A717" s="84" t="s">
        <v>1632</v>
      </c>
      <c r="B717" s="84" t="s">
        <v>1917</v>
      </c>
      <c r="C717" s="84">
        <v>2</v>
      </c>
      <c r="D717" s="122">
        <v>0.0054698902266294945</v>
      </c>
      <c r="E717" s="122">
        <v>2.1687920203141817</v>
      </c>
      <c r="F717" s="84" t="s">
        <v>1232</v>
      </c>
      <c r="G717" s="84" t="b">
        <v>0</v>
      </c>
      <c r="H717" s="84" t="b">
        <v>0</v>
      </c>
      <c r="I717" s="84" t="b">
        <v>0</v>
      </c>
      <c r="J717" s="84" t="b">
        <v>0</v>
      </c>
      <c r="K717" s="84" t="b">
        <v>0</v>
      </c>
      <c r="L717" s="84" t="b">
        <v>0</v>
      </c>
    </row>
    <row r="718" spans="1:12" ht="15">
      <c r="A718" s="84" t="s">
        <v>1917</v>
      </c>
      <c r="B718" s="84" t="s">
        <v>1319</v>
      </c>
      <c r="C718" s="84">
        <v>2</v>
      </c>
      <c r="D718" s="122">
        <v>0.0054698902266294945</v>
      </c>
      <c r="E718" s="122">
        <v>1.4284293308199378</v>
      </c>
      <c r="F718" s="84" t="s">
        <v>1232</v>
      </c>
      <c r="G718" s="84" t="b">
        <v>0</v>
      </c>
      <c r="H718" s="84" t="b">
        <v>0</v>
      </c>
      <c r="I718" s="84" t="b">
        <v>0</v>
      </c>
      <c r="J718" s="84" t="b">
        <v>0</v>
      </c>
      <c r="K718" s="84" t="b">
        <v>0</v>
      </c>
      <c r="L718" s="84" t="b">
        <v>0</v>
      </c>
    </row>
    <row r="719" spans="1:12" ht="15">
      <c r="A719" s="84" t="s">
        <v>1327</v>
      </c>
      <c r="B719" s="84" t="s">
        <v>1328</v>
      </c>
      <c r="C719" s="84">
        <v>3</v>
      </c>
      <c r="D719" s="122">
        <v>0</v>
      </c>
      <c r="E719" s="122">
        <v>0.9852767431792936</v>
      </c>
      <c r="F719" s="84" t="s">
        <v>1233</v>
      </c>
      <c r="G719" s="84" t="b">
        <v>0</v>
      </c>
      <c r="H719" s="84" t="b">
        <v>0</v>
      </c>
      <c r="I719" s="84" t="b">
        <v>0</v>
      </c>
      <c r="J719" s="84" t="b">
        <v>0</v>
      </c>
      <c r="K719" s="84" t="b">
        <v>0</v>
      </c>
      <c r="L719" s="84" t="b">
        <v>0</v>
      </c>
    </row>
    <row r="720" spans="1:12" ht="15">
      <c r="A720" s="84" t="s">
        <v>1328</v>
      </c>
      <c r="B720" s="84" t="s">
        <v>1309</v>
      </c>
      <c r="C720" s="84">
        <v>3</v>
      </c>
      <c r="D720" s="122">
        <v>0</v>
      </c>
      <c r="E720" s="122">
        <v>0.9852767431792936</v>
      </c>
      <c r="F720" s="84" t="s">
        <v>1233</v>
      </c>
      <c r="G720" s="84" t="b">
        <v>0</v>
      </c>
      <c r="H720" s="84" t="b">
        <v>0</v>
      </c>
      <c r="I720" s="84" t="b">
        <v>0</v>
      </c>
      <c r="J720" s="84" t="b">
        <v>0</v>
      </c>
      <c r="K720" s="84" t="b">
        <v>0</v>
      </c>
      <c r="L720" s="84" t="b">
        <v>0</v>
      </c>
    </row>
    <row r="721" spans="1:12" ht="15">
      <c r="A721" s="84" t="s">
        <v>1309</v>
      </c>
      <c r="B721" s="84" t="s">
        <v>1310</v>
      </c>
      <c r="C721" s="84">
        <v>3</v>
      </c>
      <c r="D721" s="122">
        <v>0</v>
      </c>
      <c r="E721" s="122">
        <v>0.9852767431792936</v>
      </c>
      <c r="F721" s="84" t="s">
        <v>1233</v>
      </c>
      <c r="G721" s="84" t="b">
        <v>0</v>
      </c>
      <c r="H721" s="84" t="b">
        <v>0</v>
      </c>
      <c r="I721" s="84" t="b">
        <v>0</v>
      </c>
      <c r="J721" s="84" t="b">
        <v>0</v>
      </c>
      <c r="K721" s="84" t="b">
        <v>0</v>
      </c>
      <c r="L721" s="84" t="b">
        <v>0</v>
      </c>
    </row>
    <row r="722" spans="1:12" ht="15">
      <c r="A722" s="84" t="s">
        <v>1310</v>
      </c>
      <c r="B722" s="84" t="s">
        <v>1329</v>
      </c>
      <c r="C722" s="84">
        <v>3</v>
      </c>
      <c r="D722" s="122">
        <v>0</v>
      </c>
      <c r="E722" s="122">
        <v>0.9852767431792936</v>
      </c>
      <c r="F722" s="84" t="s">
        <v>1233</v>
      </c>
      <c r="G722" s="84" t="b">
        <v>0</v>
      </c>
      <c r="H722" s="84" t="b">
        <v>0</v>
      </c>
      <c r="I722" s="84" t="b">
        <v>0</v>
      </c>
      <c r="J722" s="84" t="b">
        <v>0</v>
      </c>
      <c r="K722" s="84" t="b">
        <v>0</v>
      </c>
      <c r="L722" s="84" t="b">
        <v>0</v>
      </c>
    </row>
    <row r="723" spans="1:12" ht="15">
      <c r="A723" s="84" t="s">
        <v>1329</v>
      </c>
      <c r="B723" s="84" t="s">
        <v>543</v>
      </c>
      <c r="C723" s="84">
        <v>3</v>
      </c>
      <c r="D723" s="122">
        <v>0</v>
      </c>
      <c r="E723" s="122">
        <v>0.9852767431792936</v>
      </c>
      <c r="F723" s="84" t="s">
        <v>1233</v>
      </c>
      <c r="G723" s="84" t="b">
        <v>0</v>
      </c>
      <c r="H723" s="84" t="b">
        <v>0</v>
      </c>
      <c r="I723" s="84" t="b">
        <v>0</v>
      </c>
      <c r="J723" s="84" t="b">
        <v>0</v>
      </c>
      <c r="K723" s="84" t="b">
        <v>0</v>
      </c>
      <c r="L723" s="84" t="b">
        <v>0</v>
      </c>
    </row>
    <row r="724" spans="1:12" ht="15">
      <c r="A724" s="84" t="s">
        <v>543</v>
      </c>
      <c r="B724" s="84" t="s">
        <v>244</v>
      </c>
      <c r="C724" s="84">
        <v>3</v>
      </c>
      <c r="D724" s="122">
        <v>0</v>
      </c>
      <c r="E724" s="122">
        <v>0.9852767431792936</v>
      </c>
      <c r="F724" s="84" t="s">
        <v>1233</v>
      </c>
      <c r="G724" s="84" t="b">
        <v>0</v>
      </c>
      <c r="H724" s="84" t="b">
        <v>0</v>
      </c>
      <c r="I724" s="84" t="b">
        <v>0</v>
      </c>
      <c r="J724" s="84" t="b">
        <v>0</v>
      </c>
      <c r="K724" s="84" t="b">
        <v>0</v>
      </c>
      <c r="L724" s="84" t="b">
        <v>0</v>
      </c>
    </row>
    <row r="725" spans="1:12" ht="15">
      <c r="A725" s="84" t="s">
        <v>244</v>
      </c>
      <c r="B725" s="84" t="s">
        <v>243</v>
      </c>
      <c r="C725" s="84">
        <v>3</v>
      </c>
      <c r="D725" s="122">
        <v>0</v>
      </c>
      <c r="E725" s="122">
        <v>0.9852767431792936</v>
      </c>
      <c r="F725" s="84" t="s">
        <v>1233</v>
      </c>
      <c r="G725" s="84" t="b">
        <v>0</v>
      </c>
      <c r="H725" s="84" t="b">
        <v>0</v>
      </c>
      <c r="I725" s="84" t="b">
        <v>0</v>
      </c>
      <c r="J725" s="84" t="b">
        <v>0</v>
      </c>
      <c r="K725" s="84" t="b">
        <v>0</v>
      </c>
      <c r="L725" s="84" t="b">
        <v>0</v>
      </c>
    </row>
    <row r="726" spans="1:12" ht="15">
      <c r="A726" s="84" t="s">
        <v>243</v>
      </c>
      <c r="B726" s="84" t="s">
        <v>223</v>
      </c>
      <c r="C726" s="84">
        <v>3</v>
      </c>
      <c r="D726" s="122">
        <v>0</v>
      </c>
      <c r="E726" s="122">
        <v>0.9852767431792936</v>
      </c>
      <c r="F726" s="84" t="s">
        <v>1233</v>
      </c>
      <c r="G726" s="84" t="b">
        <v>0</v>
      </c>
      <c r="H726" s="84" t="b">
        <v>0</v>
      </c>
      <c r="I726" s="84" t="b">
        <v>0</v>
      </c>
      <c r="J726" s="84" t="b">
        <v>0</v>
      </c>
      <c r="K726" s="84" t="b">
        <v>0</v>
      </c>
      <c r="L726" s="84" t="b">
        <v>0</v>
      </c>
    </row>
    <row r="727" spans="1:12" ht="15">
      <c r="A727" s="84" t="s">
        <v>223</v>
      </c>
      <c r="B727" s="84" t="s">
        <v>242</v>
      </c>
      <c r="C727" s="84">
        <v>3</v>
      </c>
      <c r="D727" s="122">
        <v>0</v>
      </c>
      <c r="E727" s="122">
        <v>0.9852767431792936</v>
      </c>
      <c r="F727" s="84" t="s">
        <v>1233</v>
      </c>
      <c r="G727" s="84" t="b">
        <v>0</v>
      </c>
      <c r="H727" s="84" t="b">
        <v>0</v>
      </c>
      <c r="I727" s="84" t="b">
        <v>0</v>
      </c>
      <c r="J727" s="84" t="b">
        <v>0</v>
      </c>
      <c r="K727" s="84" t="b">
        <v>0</v>
      </c>
      <c r="L727" s="84" t="b">
        <v>0</v>
      </c>
    </row>
    <row r="728" spans="1:12" ht="15">
      <c r="A728" s="84" t="s">
        <v>222</v>
      </c>
      <c r="B728" s="84" t="s">
        <v>1327</v>
      </c>
      <c r="C728" s="84">
        <v>2</v>
      </c>
      <c r="D728" s="122">
        <v>0.011005703690980077</v>
      </c>
      <c r="E728" s="122">
        <v>1.161368002234975</v>
      </c>
      <c r="F728" s="84" t="s">
        <v>1233</v>
      </c>
      <c r="G728" s="84" t="b">
        <v>0</v>
      </c>
      <c r="H728" s="84" t="b">
        <v>0</v>
      </c>
      <c r="I728" s="84" t="b">
        <v>0</v>
      </c>
      <c r="J728" s="84" t="b">
        <v>0</v>
      </c>
      <c r="K728" s="84" t="b">
        <v>0</v>
      </c>
      <c r="L728" s="84" t="b">
        <v>0</v>
      </c>
    </row>
    <row r="729" spans="1:12" ht="15">
      <c r="A729" s="84" t="s">
        <v>1309</v>
      </c>
      <c r="B729" s="84" t="s">
        <v>1310</v>
      </c>
      <c r="C729" s="84">
        <v>23</v>
      </c>
      <c r="D729" s="122">
        <v>0</v>
      </c>
      <c r="E729" s="122">
        <v>0.9238294729901809</v>
      </c>
      <c r="F729" s="84" t="s">
        <v>1234</v>
      </c>
      <c r="G729" s="84" t="b">
        <v>0</v>
      </c>
      <c r="H729" s="84" t="b">
        <v>0</v>
      </c>
      <c r="I729" s="84" t="b">
        <v>0</v>
      </c>
      <c r="J729" s="84" t="b">
        <v>0</v>
      </c>
      <c r="K729" s="84" t="b">
        <v>0</v>
      </c>
      <c r="L729" s="84" t="b">
        <v>0</v>
      </c>
    </row>
    <row r="730" spans="1:12" ht="15">
      <c r="A730" s="84" t="s">
        <v>1310</v>
      </c>
      <c r="B730" s="84" t="s">
        <v>1331</v>
      </c>
      <c r="C730" s="84">
        <v>4</v>
      </c>
      <c r="D730" s="122">
        <v>0.01406792304980797</v>
      </c>
      <c r="E730" s="122">
        <v>0.7637656593686504</v>
      </c>
      <c r="F730" s="84" t="s">
        <v>1234</v>
      </c>
      <c r="G730" s="84" t="b">
        <v>0</v>
      </c>
      <c r="H730" s="84" t="b">
        <v>0</v>
      </c>
      <c r="I730" s="84" t="b">
        <v>0</v>
      </c>
      <c r="J730" s="84" t="b">
        <v>0</v>
      </c>
      <c r="K730" s="84" t="b">
        <v>0</v>
      </c>
      <c r="L730" s="84" t="b">
        <v>0</v>
      </c>
    </row>
    <row r="731" spans="1:12" ht="15">
      <c r="A731" s="84" t="s">
        <v>1310</v>
      </c>
      <c r="B731" s="84" t="s">
        <v>1334</v>
      </c>
      <c r="C731" s="84">
        <v>3</v>
      </c>
      <c r="D731" s="122">
        <v>0.012286202518026812</v>
      </c>
      <c r="E731" s="122">
        <v>1.0068037080549448</v>
      </c>
      <c r="F731" s="84" t="s">
        <v>1234</v>
      </c>
      <c r="G731" s="84" t="b">
        <v>0</v>
      </c>
      <c r="H731" s="84" t="b">
        <v>0</v>
      </c>
      <c r="I731" s="84" t="b">
        <v>0</v>
      </c>
      <c r="J731" s="84" t="b">
        <v>0</v>
      </c>
      <c r="K731" s="84" t="b">
        <v>0</v>
      </c>
      <c r="L731" s="84" t="b">
        <v>0</v>
      </c>
    </row>
    <row r="732" spans="1:12" ht="15">
      <c r="A732" s="84" t="s">
        <v>1334</v>
      </c>
      <c r="B732" s="84" t="s">
        <v>1335</v>
      </c>
      <c r="C732" s="84">
        <v>3</v>
      </c>
      <c r="D732" s="122">
        <v>0.012286202518026812</v>
      </c>
      <c r="E732" s="122">
        <v>1.8084360542881113</v>
      </c>
      <c r="F732" s="84" t="s">
        <v>1234</v>
      </c>
      <c r="G732" s="84" t="b">
        <v>0</v>
      </c>
      <c r="H732" s="84" t="b">
        <v>0</v>
      </c>
      <c r="I732" s="84" t="b">
        <v>0</v>
      </c>
      <c r="J732" s="84" t="b">
        <v>0</v>
      </c>
      <c r="K732" s="84" t="b">
        <v>0</v>
      </c>
      <c r="L732" s="84" t="b">
        <v>0</v>
      </c>
    </row>
    <row r="733" spans="1:12" ht="15">
      <c r="A733" s="84" t="s">
        <v>1335</v>
      </c>
      <c r="B733" s="84" t="s">
        <v>1318</v>
      </c>
      <c r="C733" s="84">
        <v>3</v>
      </c>
      <c r="D733" s="122">
        <v>0.012286202518026812</v>
      </c>
      <c r="E733" s="122">
        <v>1.50740605862413</v>
      </c>
      <c r="F733" s="84" t="s">
        <v>1234</v>
      </c>
      <c r="G733" s="84" t="b">
        <v>0</v>
      </c>
      <c r="H733" s="84" t="b">
        <v>0</v>
      </c>
      <c r="I733" s="84" t="b">
        <v>0</v>
      </c>
      <c r="J733" s="84" t="b">
        <v>0</v>
      </c>
      <c r="K733" s="84" t="b">
        <v>0</v>
      </c>
      <c r="L733" s="84" t="b">
        <v>0</v>
      </c>
    </row>
    <row r="734" spans="1:12" ht="15">
      <c r="A734" s="84" t="s">
        <v>1318</v>
      </c>
      <c r="B734" s="84" t="s">
        <v>1669</v>
      </c>
      <c r="C734" s="84">
        <v>3</v>
      </c>
      <c r="D734" s="122">
        <v>0.012286202518026812</v>
      </c>
      <c r="E734" s="122">
        <v>1.50740605862413</v>
      </c>
      <c r="F734" s="84" t="s">
        <v>1234</v>
      </c>
      <c r="G734" s="84" t="b">
        <v>0</v>
      </c>
      <c r="H734" s="84" t="b">
        <v>0</v>
      </c>
      <c r="I734" s="84" t="b">
        <v>0</v>
      </c>
      <c r="J734" s="84" t="b">
        <v>0</v>
      </c>
      <c r="K734" s="84" t="b">
        <v>0</v>
      </c>
      <c r="L734" s="84" t="b">
        <v>0</v>
      </c>
    </row>
    <row r="735" spans="1:12" ht="15">
      <c r="A735" s="84" t="s">
        <v>1669</v>
      </c>
      <c r="B735" s="84" t="s">
        <v>1557</v>
      </c>
      <c r="C735" s="84">
        <v>3</v>
      </c>
      <c r="D735" s="122">
        <v>0.012286202518026812</v>
      </c>
      <c r="E735" s="122">
        <v>1.8084360542881113</v>
      </c>
      <c r="F735" s="84" t="s">
        <v>1234</v>
      </c>
      <c r="G735" s="84" t="b">
        <v>0</v>
      </c>
      <c r="H735" s="84" t="b">
        <v>0</v>
      </c>
      <c r="I735" s="84" t="b">
        <v>0</v>
      </c>
      <c r="J735" s="84" t="b">
        <v>0</v>
      </c>
      <c r="K735" s="84" t="b">
        <v>0</v>
      </c>
      <c r="L735" s="84" t="b">
        <v>0</v>
      </c>
    </row>
    <row r="736" spans="1:12" ht="15">
      <c r="A736" s="84" t="s">
        <v>1557</v>
      </c>
      <c r="B736" s="84" t="s">
        <v>1724</v>
      </c>
      <c r="C736" s="84">
        <v>3</v>
      </c>
      <c r="D736" s="122">
        <v>0.012286202518026812</v>
      </c>
      <c r="E736" s="122">
        <v>1.8084360542881113</v>
      </c>
      <c r="F736" s="84" t="s">
        <v>1234</v>
      </c>
      <c r="G736" s="84" t="b">
        <v>0</v>
      </c>
      <c r="H736" s="84" t="b">
        <v>0</v>
      </c>
      <c r="I736" s="84" t="b">
        <v>0</v>
      </c>
      <c r="J736" s="84" t="b">
        <v>0</v>
      </c>
      <c r="K736" s="84" t="b">
        <v>0</v>
      </c>
      <c r="L736" s="84" t="b">
        <v>0</v>
      </c>
    </row>
    <row r="737" spans="1:12" ht="15">
      <c r="A737" s="84" t="s">
        <v>1724</v>
      </c>
      <c r="B737" s="84" t="s">
        <v>1725</v>
      </c>
      <c r="C737" s="84">
        <v>3</v>
      </c>
      <c r="D737" s="122">
        <v>0.012286202518026812</v>
      </c>
      <c r="E737" s="122">
        <v>1.8084360542881113</v>
      </c>
      <c r="F737" s="84" t="s">
        <v>1234</v>
      </c>
      <c r="G737" s="84" t="b">
        <v>0</v>
      </c>
      <c r="H737" s="84" t="b">
        <v>0</v>
      </c>
      <c r="I737" s="84" t="b">
        <v>0</v>
      </c>
      <c r="J737" s="84" t="b">
        <v>0</v>
      </c>
      <c r="K737" s="84" t="b">
        <v>0</v>
      </c>
      <c r="L737" s="84" t="b">
        <v>0</v>
      </c>
    </row>
    <row r="738" spans="1:12" ht="15">
      <c r="A738" s="84" t="s">
        <v>1573</v>
      </c>
      <c r="B738" s="84" t="s">
        <v>1309</v>
      </c>
      <c r="C738" s="84">
        <v>3</v>
      </c>
      <c r="D738" s="122">
        <v>0.012286202518026812</v>
      </c>
      <c r="E738" s="122">
        <v>0.9633380142738546</v>
      </c>
      <c r="F738" s="84" t="s">
        <v>1234</v>
      </c>
      <c r="G738" s="84" t="b">
        <v>0</v>
      </c>
      <c r="H738" s="84" t="b">
        <v>0</v>
      </c>
      <c r="I738" s="84" t="b">
        <v>0</v>
      </c>
      <c r="J738" s="84" t="b">
        <v>0</v>
      </c>
      <c r="K738" s="84" t="b">
        <v>0</v>
      </c>
      <c r="L738" s="84" t="b">
        <v>0</v>
      </c>
    </row>
    <row r="739" spans="1:12" ht="15">
      <c r="A739" s="84" t="s">
        <v>1581</v>
      </c>
      <c r="B739" s="84" t="s">
        <v>1309</v>
      </c>
      <c r="C739" s="84">
        <v>3</v>
      </c>
      <c r="D739" s="122">
        <v>0.012286202518026812</v>
      </c>
      <c r="E739" s="122">
        <v>0.9633380142738546</v>
      </c>
      <c r="F739" s="84" t="s">
        <v>1234</v>
      </c>
      <c r="G739" s="84" t="b">
        <v>0</v>
      </c>
      <c r="H739" s="84" t="b">
        <v>0</v>
      </c>
      <c r="I739" s="84" t="b">
        <v>0</v>
      </c>
      <c r="J739" s="84" t="b">
        <v>0</v>
      </c>
      <c r="K739" s="84" t="b">
        <v>0</v>
      </c>
      <c r="L739" s="84" t="b">
        <v>0</v>
      </c>
    </row>
    <row r="740" spans="1:12" ht="15">
      <c r="A740" s="84" t="s">
        <v>1591</v>
      </c>
      <c r="B740" s="84" t="s">
        <v>1726</v>
      </c>
      <c r="C740" s="84">
        <v>3</v>
      </c>
      <c r="D740" s="122">
        <v>0.012286202518026812</v>
      </c>
      <c r="E740" s="122">
        <v>1.8084360542881113</v>
      </c>
      <c r="F740" s="84" t="s">
        <v>1234</v>
      </c>
      <c r="G740" s="84" t="b">
        <v>0</v>
      </c>
      <c r="H740" s="84" t="b">
        <v>0</v>
      </c>
      <c r="I740" s="84" t="b">
        <v>0</v>
      </c>
      <c r="J740" s="84" t="b">
        <v>0</v>
      </c>
      <c r="K740" s="84" t="b">
        <v>0</v>
      </c>
      <c r="L740" s="84" t="b">
        <v>0</v>
      </c>
    </row>
    <row r="741" spans="1:12" ht="15">
      <c r="A741" s="84" t="s">
        <v>1726</v>
      </c>
      <c r="B741" s="84" t="s">
        <v>1309</v>
      </c>
      <c r="C741" s="84">
        <v>3</v>
      </c>
      <c r="D741" s="122">
        <v>0.012286202518026812</v>
      </c>
      <c r="E741" s="122">
        <v>0.9633380142738546</v>
      </c>
      <c r="F741" s="84" t="s">
        <v>1234</v>
      </c>
      <c r="G741" s="84" t="b">
        <v>0</v>
      </c>
      <c r="H741" s="84" t="b">
        <v>0</v>
      </c>
      <c r="I741" s="84" t="b">
        <v>0</v>
      </c>
      <c r="J741" s="84" t="b">
        <v>0</v>
      </c>
      <c r="K741" s="84" t="b">
        <v>0</v>
      </c>
      <c r="L741" s="84" t="b">
        <v>0</v>
      </c>
    </row>
    <row r="742" spans="1:12" ht="15">
      <c r="A742" s="84" t="s">
        <v>1310</v>
      </c>
      <c r="B742" s="84" t="s">
        <v>1571</v>
      </c>
      <c r="C742" s="84">
        <v>3</v>
      </c>
      <c r="D742" s="122">
        <v>0.012286202518026812</v>
      </c>
      <c r="E742" s="122">
        <v>1.0068037080549448</v>
      </c>
      <c r="F742" s="84" t="s">
        <v>1234</v>
      </c>
      <c r="G742" s="84" t="b">
        <v>0</v>
      </c>
      <c r="H742" s="84" t="b">
        <v>0</v>
      </c>
      <c r="I742" s="84" t="b">
        <v>0</v>
      </c>
      <c r="J742" s="84" t="b">
        <v>0</v>
      </c>
      <c r="K742" s="84" t="b">
        <v>0</v>
      </c>
      <c r="L742" s="84" t="b">
        <v>0</v>
      </c>
    </row>
    <row r="743" spans="1:12" ht="15">
      <c r="A743" s="84" t="s">
        <v>1571</v>
      </c>
      <c r="B743" s="84" t="s">
        <v>1727</v>
      </c>
      <c r="C743" s="84">
        <v>3</v>
      </c>
      <c r="D743" s="122">
        <v>0.012286202518026812</v>
      </c>
      <c r="E743" s="122">
        <v>1.8084360542881113</v>
      </c>
      <c r="F743" s="84" t="s">
        <v>1234</v>
      </c>
      <c r="G743" s="84" t="b">
        <v>0</v>
      </c>
      <c r="H743" s="84" t="b">
        <v>0</v>
      </c>
      <c r="I743" s="84" t="b">
        <v>0</v>
      </c>
      <c r="J743" s="84" t="b">
        <v>0</v>
      </c>
      <c r="K743" s="84" t="b">
        <v>0</v>
      </c>
      <c r="L743" s="84" t="b">
        <v>0</v>
      </c>
    </row>
    <row r="744" spans="1:12" ht="15">
      <c r="A744" s="84" t="s">
        <v>1727</v>
      </c>
      <c r="B744" s="84" t="s">
        <v>1331</v>
      </c>
      <c r="C744" s="84">
        <v>3</v>
      </c>
      <c r="D744" s="122">
        <v>0.012286202518026812</v>
      </c>
      <c r="E744" s="122">
        <v>1.440459268993517</v>
      </c>
      <c r="F744" s="84" t="s">
        <v>1234</v>
      </c>
      <c r="G744" s="84" t="b">
        <v>0</v>
      </c>
      <c r="H744" s="84" t="b">
        <v>0</v>
      </c>
      <c r="I744" s="84" t="b">
        <v>0</v>
      </c>
      <c r="J744" s="84" t="b">
        <v>0</v>
      </c>
      <c r="K744" s="84" t="b">
        <v>0</v>
      </c>
      <c r="L744" s="84" t="b">
        <v>0</v>
      </c>
    </row>
    <row r="745" spans="1:12" ht="15">
      <c r="A745" s="84" t="s">
        <v>1331</v>
      </c>
      <c r="B745" s="84" t="s">
        <v>1566</v>
      </c>
      <c r="C745" s="84">
        <v>3</v>
      </c>
      <c r="D745" s="122">
        <v>0.012286202518026812</v>
      </c>
      <c r="E745" s="122">
        <v>1.3824673220158301</v>
      </c>
      <c r="F745" s="84" t="s">
        <v>1234</v>
      </c>
      <c r="G745" s="84" t="b">
        <v>0</v>
      </c>
      <c r="H745" s="84" t="b">
        <v>0</v>
      </c>
      <c r="I745" s="84" t="b">
        <v>0</v>
      </c>
      <c r="J745" s="84" t="b">
        <v>0</v>
      </c>
      <c r="K745" s="84" t="b">
        <v>0</v>
      </c>
      <c r="L745" s="84" t="b">
        <v>0</v>
      </c>
    </row>
    <row r="746" spans="1:12" ht="15">
      <c r="A746" s="84" t="s">
        <v>1566</v>
      </c>
      <c r="B746" s="84" t="s">
        <v>1332</v>
      </c>
      <c r="C746" s="84">
        <v>3</v>
      </c>
      <c r="D746" s="122">
        <v>0.012286202518026812</v>
      </c>
      <c r="E746" s="122">
        <v>1.6834973176798114</v>
      </c>
      <c r="F746" s="84" t="s">
        <v>1234</v>
      </c>
      <c r="G746" s="84" t="b">
        <v>0</v>
      </c>
      <c r="H746" s="84" t="b">
        <v>0</v>
      </c>
      <c r="I746" s="84" t="b">
        <v>0</v>
      </c>
      <c r="J746" s="84" t="b">
        <v>0</v>
      </c>
      <c r="K746" s="84" t="b">
        <v>0</v>
      </c>
      <c r="L746" s="84" t="b">
        <v>0</v>
      </c>
    </row>
    <row r="747" spans="1:12" ht="15">
      <c r="A747" s="84" t="s">
        <v>1332</v>
      </c>
      <c r="B747" s="84" t="s">
        <v>1318</v>
      </c>
      <c r="C747" s="84">
        <v>3</v>
      </c>
      <c r="D747" s="122">
        <v>0.012286202518026812</v>
      </c>
      <c r="E747" s="122">
        <v>1.2855573090077739</v>
      </c>
      <c r="F747" s="84" t="s">
        <v>1234</v>
      </c>
      <c r="G747" s="84" t="b">
        <v>0</v>
      </c>
      <c r="H747" s="84" t="b">
        <v>0</v>
      </c>
      <c r="I747" s="84" t="b">
        <v>0</v>
      </c>
      <c r="J747" s="84" t="b">
        <v>0</v>
      </c>
      <c r="K747" s="84" t="b">
        <v>0</v>
      </c>
      <c r="L747" s="84" t="b">
        <v>0</v>
      </c>
    </row>
    <row r="748" spans="1:12" ht="15">
      <c r="A748" s="84" t="s">
        <v>1318</v>
      </c>
      <c r="B748" s="84" t="s">
        <v>1728</v>
      </c>
      <c r="C748" s="84">
        <v>3</v>
      </c>
      <c r="D748" s="122">
        <v>0.012286202518026812</v>
      </c>
      <c r="E748" s="122">
        <v>1.50740605862413</v>
      </c>
      <c r="F748" s="84" t="s">
        <v>1234</v>
      </c>
      <c r="G748" s="84" t="b">
        <v>0</v>
      </c>
      <c r="H748" s="84" t="b">
        <v>0</v>
      </c>
      <c r="I748" s="84" t="b">
        <v>0</v>
      </c>
      <c r="J748" s="84" t="b">
        <v>0</v>
      </c>
      <c r="K748" s="84" t="b">
        <v>0</v>
      </c>
      <c r="L748" s="84" t="b">
        <v>0</v>
      </c>
    </row>
    <row r="749" spans="1:12" ht="15">
      <c r="A749" s="84" t="s">
        <v>1333</v>
      </c>
      <c r="B749" s="84" t="s">
        <v>1309</v>
      </c>
      <c r="C749" s="84">
        <v>2</v>
      </c>
      <c r="D749" s="122">
        <v>0.009821276299570476</v>
      </c>
      <c r="E749" s="122">
        <v>0.7872467552181733</v>
      </c>
      <c r="F749" s="84" t="s">
        <v>1234</v>
      </c>
      <c r="G749" s="84" t="b">
        <v>0</v>
      </c>
      <c r="H749" s="84" t="b">
        <v>0</v>
      </c>
      <c r="I749" s="84" t="b">
        <v>0</v>
      </c>
      <c r="J749" s="84" t="b">
        <v>0</v>
      </c>
      <c r="K749" s="84" t="b">
        <v>0</v>
      </c>
      <c r="L749" s="84" t="b">
        <v>0</v>
      </c>
    </row>
    <row r="750" spans="1:12" ht="15">
      <c r="A750" s="84" t="s">
        <v>1614</v>
      </c>
      <c r="B750" s="84" t="s">
        <v>1906</v>
      </c>
      <c r="C750" s="84">
        <v>2</v>
      </c>
      <c r="D750" s="122">
        <v>0.009821276299570476</v>
      </c>
      <c r="E750" s="122">
        <v>1.9845273133437926</v>
      </c>
      <c r="F750" s="84" t="s">
        <v>1234</v>
      </c>
      <c r="G750" s="84" t="b">
        <v>0</v>
      </c>
      <c r="H750" s="84" t="b">
        <v>0</v>
      </c>
      <c r="I750" s="84" t="b">
        <v>0</v>
      </c>
      <c r="J750" s="84" t="b">
        <v>0</v>
      </c>
      <c r="K750" s="84" t="b">
        <v>0</v>
      </c>
      <c r="L750" s="84" t="b">
        <v>0</v>
      </c>
    </row>
    <row r="751" spans="1:12" ht="15">
      <c r="A751" s="84" t="s">
        <v>1906</v>
      </c>
      <c r="B751" s="84" t="s">
        <v>1907</v>
      </c>
      <c r="C751" s="84">
        <v>2</v>
      </c>
      <c r="D751" s="122">
        <v>0.009821276299570476</v>
      </c>
      <c r="E751" s="122">
        <v>1.9845273133437926</v>
      </c>
      <c r="F751" s="84" t="s">
        <v>1234</v>
      </c>
      <c r="G751" s="84" t="b">
        <v>0</v>
      </c>
      <c r="H751" s="84" t="b">
        <v>0</v>
      </c>
      <c r="I751" s="84" t="b">
        <v>0</v>
      </c>
      <c r="J751" s="84" t="b">
        <v>0</v>
      </c>
      <c r="K751" s="84" t="b">
        <v>0</v>
      </c>
      <c r="L751" s="84" t="b">
        <v>0</v>
      </c>
    </row>
    <row r="752" spans="1:12" ht="15">
      <c r="A752" s="84" t="s">
        <v>1907</v>
      </c>
      <c r="B752" s="84" t="s">
        <v>1606</v>
      </c>
      <c r="C752" s="84">
        <v>2</v>
      </c>
      <c r="D752" s="122">
        <v>0.009821276299570476</v>
      </c>
      <c r="E752" s="122">
        <v>1.9845273133437926</v>
      </c>
      <c r="F752" s="84" t="s">
        <v>1234</v>
      </c>
      <c r="G752" s="84" t="b">
        <v>0</v>
      </c>
      <c r="H752" s="84" t="b">
        <v>0</v>
      </c>
      <c r="I752" s="84" t="b">
        <v>0</v>
      </c>
      <c r="J752" s="84" t="b">
        <v>0</v>
      </c>
      <c r="K752" s="84" t="b">
        <v>0</v>
      </c>
      <c r="L752" s="84" t="b">
        <v>0</v>
      </c>
    </row>
    <row r="753" spans="1:12" ht="15">
      <c r="A753" s="84" t="s">
        <v>1606</v>
      </c>
      <c r="B753" s="84" t="s">
        <v>1309</v>
      </c>
      <c r="C753" s="84">
        <v>2</v>
      </c>
      <c r="D753" s="122">
        <v>0.009821276299570476</v>
      </c>
      <c r="E753" s="122">
        <v>0.9633380142738546</v>
      </c>
      <c r="F753" s="84" t="s">
        <v>1234</v>
      </c>
      <c r="G753" s="84" t="b">
        <v>0</v>
      </c>
      <c r="H753" s="84" t="b">
        <v>0</v>
      </c>
      <c r="I753" s="84" t="b">
        <v>0</v>
      </c>
      <c r="J753" s="84" t="b">
        <v>0</v>
      </c>
      <c r="K753" s="84" t="b">
        <v>0</v>
      </c>
      <c r="L753" s="84" t="b">
        <v>0</v>
      </c>
    </row>
    <row r="754" spans="1:12" ht="15">
      <c r="A754" s="84" t="s">
        <v>1310</v>
      </c>
      <c r="B754" s="84" t="s">
        <v>1636</v>
      </c>
      <c r="C754" s="84">
        <v>2</v>
      </c>
      <c r="D754" s="122">
        <v>0.009821276299570476</v>
      </c>
      <c r="E754" s="122">
        <v>1.0068037080549448</v>
      </c>
      <c r="F754" s="84" t="s">
        <v>1234</v>
      </c>
      <c r="G754" s="84" t="b">
        <v>0</v>
      </c>
      <c r="H754" s="84" t="b">
        <v>0</v>
      </c>
      <c r="I754" s="84" t="b">
        <v>0</v>
      </c>
      <c r="J754" s="84" t="b">
        <v>0</v>
      </c>
      <c r="K754" s="84" t="b">
        <v>0</v>
      </c>
      <c r="L754" s="84" t="b">
        <v>0</v>
      </c>
    </row>
    <row r="755" spans="1:12" ht="15">
      <c r="A755" s="84" t="s">
        <v>1636</v>
      </c>
      <c r="B755" s="84" t="s">
        <v>1562</v>
      </c>
      <c r="C755" s="84">
        <v>2</v>
      </c>
      <c r="D755" s="122">
        <v>0.009821276299570476</v>
      </c>
      <c r="E755" s="122">
        <v>1.9845273133437926</v>
      </c>
      <c r="F755" s="84" t="s">
        <v>1234</v>
      </c>
      <c r="G755" s="84" t="b">
        <v>0</v>
      </c>
      <c r="H755" s="84" t="b">
        <v>0</v>
      </c>
      <c r="I755" s="84" t="b">
        <v>0</v>
      </c>
      <c r="J755" s="84" t="b">
        <v>0</v>
      </c>
      <c r="K755" s="84" t="b">
        <v>0</v>
      </c>
      <c r="L755" s="84" t="b">
        <v>0</v>
      </c>
    </row>
    <row r="756" spans="1:12" ht="15">
      <c r="A756" s="84" t="s">
        <v>1562</v>
      </c>
      <c r="B756" s="84" t="s">
        <v>1908</v>
      </c>
      <c r="C756" s="84">
        <v>2</v>
      </c>
      <c r="D756" s="122">
        <v>0.009821276299570476</v>
      </c>
      <c r="E756" s="122">
        <v>1.9845273133437926</v>
      </c>
      <c r="F756" s="84" t="s">
        <v>1234</v>
      </c>
      <c r="G756" s="84" t="b">
        <v>0</v>
      </c>
      <c r="H756" s="84" t="b">
        <v>0</v>
      </c>
      <c r="I756" s="84" t="b">
        <v>0</v>
      </c>
      <c r="J756" s="84" t="b">
        <v>0</v>
      </c>
      <c r="K756" s="84" t="b">
        <v>0</v>
      </c>
      <c r="L756" s="84" t="b">
        <v>0</v>
      </c>
    </row>
    <row r="757" spans="1:12" ht="15">
      <c r="A757" s="84" t="s">
        <v>1730</v>
      </c>
      <c r="B757" s="84" t="s">
        <v>1564</v>
      </c>
      <c r="C757" s="84">
        <v>2</v>
      </c>
      <c r="D757" s="122">
        <v>0.009821276299570476</v>
      </c>
      <c r="E757" s="122">
        <v>1.9845273133437926</v>
      </c>
      <c r="F757" s="84" t="s">
        <v>1234</v>
      </c>
      <c r="G757" s="84" t="b">
        <v>0</v>
      </c>
      <c r="H757" s="84" t="b">
        <v>0</v>
      </c>
      <c r="I757" s="84" t="b">
        <v>0</v>
      </c>
      <c r="J757" s="84" t="b">
        <v>0</v>
      </c>
      <c r="K757" s="84" t="b">
        <v>0</v>
      </c>
      <c r="L757" s="84" t="b">
        <v>0</v>
      </c>
    </row>
    <row r="758" spans="1:12" ht="15">
      <c r="A758" s="84" t="s">
        <v>1564</v>
      </c>
      <c r="B758" s="84" t="s">
        <v>1581</v>
      </c>
      <c r="C758" s="84">
        <v>2</v>
      </c>
      <c r="D758" s="122">
        <v>0.009821276299570476</v>
      </c>
      <c r="E758" s="122">
        <v>1.9845273133437926</v>
      </c>
      <c r="F758" s="84" t="s">
        <v>1234</v>
      </c>
      <c r="G758" s="84" t="b">
        <v>0</v>
      </c>
      <c r="H758" s="84" t="b">
        <v>0</v>
      </c>
      <c r="I758" s="84" t="b">
        <v>0</v>
      </c>
      <c r="J758" s="84" t="b">
        <v>0</v>
      </c>
      <c r="K758" s="84" t="b">
        <v>0</v>
      </c>
      <c r="L758" s="84" t="b">
        <v>0</v>
      </c>
    </row>
    <row r="759" spans="1:12" ht="15">
      <c r="A759" s="84" t="s">
        <v>1331</v>
      </c>
      <c r="B759" s="84" t="s">
        <v>1610</v>
      </c>
      <c r="C759" s="84">
        <v>2</v>
      </c>
      <c r="D759" s="122">
        <v>0.009821276299570476</v>
      </c>
      <c r="E759" s="122">
        <v>1.3824673220158301</v>
      </c>
      <c r="F759" s="84" t="s">
        <v>1234</v>
      </c>
      <c r="G759" s="84" t="b">
        <v>0</v>
      </c>
      <c r="H759" s="84" t="b">
        <v>0</v>
      </c>
      <c r="I759" s="84" t="b">
        <v>0</v>
      </c>
      <c r="J759" s="84" t="b">
        <v>0</v>
      </c>
      <c r="K759" s="84" t="b">
        <v>0</v>
      </c>
      <c r="L759" s="84" t="b">
        <v>0</v>
      </c>
    </row>
    <row r="760" spans="1:12" ht="15">
      <c r="A760" s="84" t="s">
        <v>1610</v>
      </c>
      <c r="B760" s="84" t="s">
        <v>1559</v>
      </c>
      <c r="C760" s="84">
        <v>2</v>
      </c>
      <c r="D760" s="122">
        <v>0.009821276299570476</v>
      </c>
      <c r="E760" s="122">
        <v>1.8084360542881113</v>
      </c>
      <c r="F760" s="84" t="s">
        <v>1234</v>
      </c>
      <c r="G760" s="84" t="b">
        <v>0</v>
      </c>
      <c r="H760" s="84" t="b">
        <v>0</v>
      </c>
      <c r="I760" s="84" t="b">
        <v>0</v>
      </c>
      <c r="J760" s="84" t="b">
        <v>0</v>
      </c>
      <c r="K760" s="84" t="b">
        <v>0</v>
      </c>
      <c r="L760" s="84" t="b">
        <v>0</v>
      </c>
    </row>
    <row r="761" spans="1:12" ht="15">
      <c r="A761" s="84" t="s">
        <v>1559</v>
      </c>
      <c r="B761" s="84" t="s">
        <v>1731</v>
      </c>
      <c r="C761" s="84">
        <v>2</v>
      </c>
      <c r="D761" s="122">
        <v>0.009821276299570476</v>
      </c>
      <c r="E761" s="122">
        <v>1.8084360542881113</v>
      </c>
      <c r="F761" s="84" t="s">
        <v>1234</v>
      </c>
      <c r="G761" s="84" t="b">
        <v>0</v>
      </c>
      <c r="H761" s="84" t="b">
        <v>0</v>
      </c>
      <c r="I761" s="84" t="b">
        <v>0</v>
      </c>
      <c r="J761" s="84" t="b">
        <v>0</v>
      </c>
      <c r="K761" s="84" t="b">
        <v>0</v>
      </c>
      <c r="L761" s="84" t="b">
        <v>0</v>
      </c>
    </row>
    <row r="762" spans="1:12" ht="15">
      <c r="A762" s="84" t="s">
        <v>1909</v>
      </c>
      <c r="B762" s="84" t="s">
        <v>1311</v>
      </c>
      <c r="C762" s="84">
        <v>2</v>
      </c>
      <c r="D762" s="122">
        <v>0.009821276299570476</v>
      </c>
      <c r="E762" s="122">
        <v>1.6834973176798114</v>
      </c>
      <c r="F762" s="84" t="s">
        <v>1234</v>
      </c>
      <c r="G762" s="84" t="b">
        <v>0</v>
      </c>
      <c r="H762" s="84" t="b">
        <v>0</v>
      </c>
      <c r="I762" s="84" t="b">
        <v>0</v>
      </c>
      <c r="J762" s="84" t="b">
        <v>0</v>
      </c>
      <c r="K762" s="84" t="b">
        <v>0</v>
      </c>
      <c r="L762" s="84" t="b">
        <v>0</v>
      </c>
    </row>
    <row r="763" spans="1:12" ht="15">
      <c r="A763" s="84" t="s">
        <v>1311</v>
      </c>
      <c r="B763" s="84" t="s">
        <v>1588</v>
      </c>
      <c r="C763" s="84">
        <v>2</v>
      </c>
      <c r="D763" s="122">
        <v>0.009821276299570476</v>
      </c>
      <c r="E763" s="122">
        <v>1.50740605862413</v>
      </c>
      <c r="F763" s="84" t="s">
        <v>1234</v>
      </c>
      <c r="G763" s="84" t="b">
        <v>0</v>
      </c>
      <c r="H763" s="84" t="b">
        <v>0</v>
      </c>
      <c r="I763" s="84" t="b">
        <v>0</v>
      </c>
      <c r="J763" s="84" t="b">
        <v>0</v>
      </c>
      <c r="K763" s="84" t="b">
        <v>0</v>
      </c>
      <c r="L763" s="84" t="b">
        <v>0</v>
      </c>
    </row>
    <row r="764" spans="1:12" ht="15">
      <c r="A764" s="84" t="s">
        <v>1588</v>
      </c>
      <c r="B764" s="84" t="s">
        <v>1910</v>
      </c>
      <c r="C764" s="84">
        <v>2</v>
      </c>
      <c r="D764" s="122">
        <v>0.009821276299570476</v>
      </c>
      <c r="E764" s="122">
        <v>1.8084360542881113</v>
      </c>
      <c r="F764" s="84" t="s">
        <v>1234</v>
      </c>
      <c r="G764" s="84" t="b">
        <v>0</v>
      </c>
      <c r="H764" s="84" t="b">
        <v>0</v>
      </c>
      <c r="I764" s="84" t="b">
        <v>0</v>
      </c>
      <c r="J764" s="84" t="b">
        <v>0</v>
      </c>
      <c r="K764" s="84" t="b">
        <v>0</v>
      </c>
      <c r="L764" s="84" t="b">
        <v>0</v>
      </c>
    </row>
    <row r="765" spans="1:12" ht="15">
      <c r="A765" s="84" t="s">
        <v>1910</v>
      </c>
      <c r="B765" s="84" t="s">
        <v>1729</v>
      </c>
      <c r="C765" s="84">
        <v>2</v>
      </c>
      <c r="D765" s="122">
        <v>0.009821276299570476</v>
      </c>
      <c r="E765" s="122">
        <v>1.8084360542881113</v>
      </c>
      <c r="F765" s="84" t="s">
        <v>1234</v>
      </c>
      <c r="G765" s="84" t="b">
        <v>0</v>
      </c>
      <c r="H765" s="84" t="b">
        <v>0</v>
      </c>
      <c r="I765" s="84" t="b">
        <v>0</v>
      </c>
      <c r="J765" s="84" t="b">
        <v>0</v>
      </c>
      <c r="K765" s="84" t="b">
        <v>0</v>
      </c>
      <c r="L765" s="84" t="b">
        <v>0</v>
      </c>
    </row>
    <row r="766" spans="1:12" ht="15">
      <c r="A766" s="84" t="s">
        <v>1729</v>
      </c>
      <c r="B766" s="84" t="s">
        <v>1309</v>
      </c>
      <c r="C766" s="84">
        <v>2</v>
      </c>
      <c r="D766" s="122">
        <v>0.009821276299570476</v>
      </c>
      <c r="E766" s="122">
        <v>0.7872467552181733</v>
      </c>
      <c r="F766" s="84" t="s">
        <v>1234</v>
      </c>
      <c r="G766" s="84" t="b">
        <v>0</v>
      </c>
      <c r="H766" s="84" t="b">
        <v>0</v>
      </c>
      <c r="I766" s="84" t="b">
        <v>0</v>
      </c>
      <c r="J766" s="84" t="b">
        <v>0</v>
      </c>
      <c r="K766" s="84" t="b">
        <v>0</v>
      </c>
      <c r="L766" s="84" t="b">
        <v>0</v>
      </c>
    </row>
    <row r="767" spans="1:12" ht="15">
      <c r="A767" s="84" t="s">
        <v>1296</v>
      </c>
      <c r="B767" s="84" t="s">
        <v>1312</v>
      </c>
      <c r="C767" s="84">
        <v>2</v>
      </c>
      <c r="D767" s="122">
        <v>0</v>
      </c>
      <c r="E767" s="122">
        <v>1.1249387366083</v>
      </c>
      <c r="F767" s="84" t="s">
        <v>1235</v>
      </c>
      <c r="G767" s="84" t="b">
        <v>0</v>
      </c>
      <c r="H767" s="84" t="b">
        <v>0</v>
      </c>
      <c r="I767" s="84" t="b">
        <v>0</v>
      </c>
      <c r="J767" s="84" t="b">
        <v>0</v>
      </c>
      <c r="K767" s="84" t="b">
        <v>0</v>
      </c>
      <c r="L767" s="84" t="b">
        <v>0</v>
      </c>
    </row>
    <row r="768" spans="1:12" ht="15">
      <c r="A768" s="84" t="s">
        <v>1312</v>
      </c>
      <c r="B768" s="84" t="s">
        <v>1315</v>
      </c>
      <c r="C768" s="84">
        <v>2</v>
      </c>
      <c r="D768" s="122">
        <v>0</v>
      </c>
      <c r="E768" s="122">
        <v>1.301029995663981</v>
      </c>
      <c r="F768" s="84" t="s">
        <v>1235</v>
      </c>
      <c r="G768" s="84" t="b">
        <v>0</v>
      </c>
      <c r="H768" s="84" t="b">
        <v>0</v>
      </c>
      <c r="I768" s="84" t="b">
        <v>0</v>
      </c>
      <c r="J768" s="84" t="b">
        <v>0</v>
      </c>
      <c r="K768" s="84" t="b">
        <v>0</v>
      </c>
      <c r="L768" s="84" t="b">
        <v>0</v>
      </c>
    </row>
    <row r="769" spans="1:12" ht="15">
      <c r="A769" s="84" t="s">
        <v>1315</v>
      </c>
      <c r="B769" s="84" t="s">
        <v>1337</v>
      </c>
      <c r="C769" s="84">
        <v>2</v>
      </c>
      <c r="D769" s="122">
        <v>0</v>
      </c>
      <c r="E769" s="122">
        <v>1.301029995663981</v>
      </c>
      <c r="F769" s="84" t="s">
        <v>1235</v>
      </c>
      <c r="G769" s="84" t="b">
        <v>0</v>
      </c>
      <c r="H769" s="84" t="b">
        <v>0</v>
      </c>
      <c r="I769" s="84" t="b">
        <v>0</v>
      </c>
      <c r="J769" s="84" t="b">
        <v>0</v>
      </c>
      <c r="K769" s="84" t="b">
        <v>0</v>
      </c>
      <c r="L769" s="84" t="b">
        <v>0</v>
      </c>
    </row>
    <row r="770" spans="1:12" ht="15">
      <c r="A770" s="84" t="s">
        <v>1337</v>
      </c>
      <c r="B770" s="84" t="s">
        <v>1338</v>
      </c>
      <c r="C770" s="84">
        <v>2</v>
      </c>
      <c r="D770" s="122">
        <v>0</v>
      </c>
      <c r="E770" s="122">
        <v>1.301029995663981</v>
      </c>
      <c r="F770" s="84" t="s">
        <v>1235</v>
      </c>
      <c r="G770" s="84" t="b">
        <v>0</v>
      </c>
      <c r="H770" s="84" t="b">
        <v>0</v>
      </c>
      <c r="I770" s="84" t="b">
        <v>0</v>
      </c>
      <c r="J770" s="84" t="b">
        <v>0</v>
      </c>
      <c r="K770" s="84" t="b">
        <v>0</v>
      </c>
      <c r="L770" s="84" t="b">
        <v>0</v>
      </c>
    </row>
    <row r="771" spans="1:12" ht="15">
      <c r="A771" s="84" t="s">
        <v>1338</v>
      </c>
      <c r="B771" s="84" t="s">
        <v>1339</v>
      </c>
      <c r="C771" s="84">
        <v>2</v>
      </c>
      <c r="D771" s="122">
        <v>0</v>
      </c>
      <c r="E771" s="122">
        <v>1.301029995663981</v>
      </c>
      <c r="F771" s="84" t="s">
        <v>1235</v>
      </c>
      <c r="G771" s="84" t="b">
        <v>0</v>
      </c>
      <c r="H771" s="84" t="b">
        <v>0</v>
      </c>
      <c r="I771" s="84" t="b">
        <v>0</v>
      </c>
      <c r="J771" s="84" t="b">
        <v>0</v>
      </c>
      <c r="K771" s="84" t="b">
        <v>0</v>
      </c>
      <c r="L771" s="84" t="b">
        <v>0</v>
      </c>
    </row>
    <row r="772" spans="1:12" ht="15">
      <c r="A772" s="84" t="s">
        <v>1339</v>
      </c>
      <c r="B772" s="84" t="s">
        <v>1340</v>
      </c>
      <c r="C772" s="84">
        <v>2</v>
      </c>
      <c r="D772" s="122">
        <v>0</v>
      </c>
      <c r="E772" s="122">
        <v>1.301029995663981</v>
      </c>
      <c r="F772" s="84" t="s">
        <v>1235</v>
      </c>
      <c r="G772" s="84" t="b">
        <v>0</v>
      </c>
      <c r="H772" s="84" t="b">
        <v>0</v>
      </c>
      <c r="I772" s="84" t="b">
        <v>0</v>
      </c>
      <c r="J772" s="84" t="b">
        <v>0</v>
      </c>
      <c r="K772" s="84" t="b">
        <v>0</v>
      </c>
      <c r="L772" s="84" t="b">
        <v>0</v>
      </c>
    </row>
    <row r="773" spans="1:12" ht="15">
      <c r="A773" s="84" t="s">
        <v>1340</v>
      </c>
      <c r="B773" s="84" t="s">
        <v>564</v>
      </c>
      <c r="C773" s="84">
        <v>2</v>
      </c>
      <c r="D773" s="122">
        <v>0</v>
      </c>
      <c r="E773" s="122">
        <v>1.301029995663981</v>
      </c>
      <c r="F773" s="84" t="s">
        <v>1235</v>
      </c>
      <c r="G773" s="84" t="b">
        <v>0</v>
      </c>
      <c r="H773" s="84" t="b">
        <v>0</v>
      </c>
      <c r="I773" s="84" t="b">
        <v>0</v>
      </c>
      <c r="J773" s="84" t="b">
        <v>0</v>
      </c>
      <c r="K773" s="84" t="b">
        <v>0</v>
      </c>
      <c r="L773" s="84" t="b">
        <v>0</v>
      </c>
    </row>
    <row r="774" spans="1:12" ht="15">
      <c r="A774" s="84" t="s">
        <v>564</v>
      </c>
      <c r="B774" s="84" t="s">
        <v>1341</v>
      </c>
      <c r="C774" s="84">
        <v>2</v>
      </c>
      <c r="D774" s="122">
        <v>0</v>
      </c>
      <c r="E774" s="122">
        <v>1.301029995663981</v>
      </c>
      <c r="F774" s="84" t="s">
        <v>1235</v>
      </c>
      <c r="G774" s="84" t="b">
        <v>0</v>
      </c>
      <c r="H774" s="84" t="b">
        <v>0</v>
      </c>
      <c r="I774" s="84" t="b">
        <v>0</v>
      </c>
      <c r="J774" s="84" t="b">
        <v>0</v>
      </c>
      <c r="K774" s="84" t="b">
        <v>0</v>
      </c>
      <c r="L774" s="84" t="b">
        <v>0</v>
      </c>
    </row>
    <row r="775" spans="1:12" ht="15">
      <c r="A775" s="84" t="s">
        <v>1341</v>
      </c>
      <c r="B775" s="84" t="s">
        <v>1914</v>
      </c>
      <c r="C775" s="84">
        <v>2</v>
      </c>
      <c r="D775" s="122">
        <v>0</v>
      </c>
      <c r="E775" s="122">
        <v>1.301029995663981</v>
      </c>
      <c r="F775" s="84" t="s">
        <v>1235</v>
      </c>
      <c r="G775" s="84" t="b">
        <v>0</v>
      </c>
      <c r="H775" s="84" t="b">
        <v>0</v>
      </c>
      <c r="I775" s="84" t="b">
        <v>0</v>
      </c>
      <c r="J775" s="84" t="b">
        <v>0</v>
      </c>
      <c r="K775" s="84" t="b">
        <v>0</v>
      </c>
      <c r="L775" s="84" t="b">
        <v>0</v>
      </c>
    </row>
    <row r="776" spans="1:12" ht="15">
      <c r="A776" s="84" t="s">
        <v>1914</v>
      </c>
      <c r="B776" s="84" t="s">
        <v>1309</v>
      </c>
      <c r="C776" s="84">
        <v>2</v>
      </c>
      <c r="D776" s="122">
        <v>0</v>
      </c>
      <c r="E776" s="122">
        <v>1.301029995663981</v>
      </c>
      <c r="F776" s="84" t="s">
        <v>1235</v>
      </c>
      <c r="G776" s="84" t="b">
        <v>0</v>
      </c>
      <c r="H776" s="84" t="b">
        <v>0</v>
      </c>
      <c r="I776" s="84" t="b">
        <v>0</v>
      </c>
      <c r="J776" s="84" t="b">
        <v>0</v>
      </c>
      <c r="K776" s="84" t="b">
        <v>0</v>
      </c>
      <c r="L776" s="84" t="b">
        <v>0</v>
      </c>
    </row>
    <row r="777" spans="1:12" ht="15">
      <c r="A777" s="84" t="s">
        <v>1309</v>
      </c>
      <c r="B777" s="84" t="s">
        <v>1310</v>
      </c>
      <c r="C777" s="84">
        <v>2</v>
      </c>
      <c r="D777" s="122">
        <v>0</v>
      </c>
      <c r="E777" s="122">
        <v>1.301029995663981</v>
      </c>
      <c r="F777" s="84" t="s">
        <v>1235</v>
      </c>
      <c r="G777" s="84" t="b">
        <v>0</v>
      </c>
      <c r="H777" s="84" t="b">
        <v>0</v>
      </c>
      <c r="I777" s="84" t="b">
        <v>0</v>
      </c>
      <c r="J777" s="84" t="b">
        <v>0</v>
      </c>
      <c r="K777" s="84" t="b">
        <v>0</v>
      </c>
      <c r="L777" s="84" t="b">
        <v>0</v>
      </c>
    </row>
    <row r="778" spans="1:12" ht="15">
      <c r="A778" s="84" t="s">
        <v>1310</v>
      </c>
      <c r="B778" s="84" t="s">
        <v>1557</v>
      </c>
      <c r="C778" s="84">
        <v>2</v>
      </c>
      <c r="D778" s="122">
        <v>0</v>
      </c>
      <c r="E778" s="122">
        <v>1.301029995663981</v>
      </c>
      <c r="F778" s="84" t="s">
        <v>1235</v>
      </c>
      <c r="G778" s="84" t="b">
        <v>0</v>
      </c>
      <c r="H778" s="84" t="b">
        <v>0</v>
      </c>
      <c r="I778" s="84" t="b">
        <v>0</v>
      </c>
      <c r="J778" s="84" t="b">
        <v>0</v>
      </c>
      <c r="K778" s="84" t="b">
        <v>0</v>
      </c>
      <c r="L778" s="84" t="b">
        <v>0</v>
      </c>
    </row>
    <row r="779" spans="1:12" ht="15">
      <c r="A779" s="84" t="s">
        <v>1557</v>
      </c>
      <c r="B779" s="84" t="s">
        <v>1915</v>
      </c>
      <c r="C779" s="84">
        <v>2</v>
      </c>
      <c r="D779" s="122">
        <v>0</v>
      </c>
      <c r="E779" s="122">
        <v>1.301029995663981</v>
      </c>
      <c r="F779" s="84" t="s">
        <v>1235</v>
      </c>
      <c r="G779" s="84" t="b">
        <v>0</v>
      </c>
      <c r="H779" s="84" t="b">
        <v>0</v>
      </c>
      <c r="I779" s="84" t="b">
        <v>0</v>
      </c>
      <c r="J779" s="84" t="b">
        <v>0</v>
      </c>
      <c r="K779" s="84" t="b">
        <v>0</v>
      </c>
      <c r="L779" s="84" t="b">
        <v>0</v>
      </c>
    </row>
    <row r="780" spans="1:12" ht="15">
      <c r="A780" s="84" t="s">
        <v>1915</v>
      </c>
      <c r="B780" s="84" t="s">
        <v>1316</v>
      </c>
      <c r="C780" s="84">
        <v>2</v>
      </c>
      <c r="D780" s="122">
        <v>0</v>
      </c>
      <c r="E780" s="122">
        <v>1.301029995663981</v>
      </c>
      <c r="F780" s="84" t="s">
        <v>1235</v>
      </c>
      <c r="G780" s="84" t="b">
        <v>0</v>
      </c>
      <c r="H780" s="84" t="b">
        <v>0</v>
      </c>
      <c r="I780" s="84" t="b">
        <v>0</v>
      </c>
      <c r="J780" s="84" t="b">
        <v>0</v>
      </c>
      <c r="K780" s="84" t="b">
        <v>0</v>
      </c>
      <c r="L780" s="84" t="b">
        <v>0</v>
      </c>
    </row>
    <row r="781" spans="1:12" ht="15">
      <c r="A781" s="84" t="s">
        <v>1316</v>
      </c>
      <c r="B781" s="84" t="s">
        <v>1723</v>
      </c>
      <c r="C781" s="84">
        <v>2</v>
      </c>
      <c r="D781" s="122">
        <v>0</v>
      </c>
      <c r="E781" s="122">
        <v>1.301029995663981</v>
      </c>
      <c r="F781" s="84" t="s">
        <v>1235</v>
      </c>
      <c r="G781" s="84" t="b">
        <v>0</v>
      </c>
      <c r="H781" s="84" t="b">
        <v>0</v>
      </c>
      <c r="I781" s="84" t="b">
        <v>0</v>
      </c>
      <c r="J781" s="84" t="b">
        <v>0</v>
      </c>
      <c r="K781" s="84" t="b">
        <v>0</v>
      </c>
      <c r="L781" s="84" t="b">
        <v>0</v>
      </c>
    </row>
    <row r="782" spans="1:12" ht="15">
      <c r="A782" s="84" t="s">
        <v>1723</v>
      </c>
      <c r="B782" s="84" t="s">
        <v>1319</v>
      </c>
      <c r="C782" s="84">
        <v>2</v>
      </c>
      <c r="D782" s="122">
        <v>0</v>
      </c>
      <c r="E782" s="122">
        <v>1.301029995663981</v>
      </c>
      <c r="F782" s="84" t="s">
        <v>1235</v>
      </c>
      <c r="G782" s="84" t="b">
        <v>0</v>
      </c>
      <c r="H782" s="84" t="b">
        <v>0</v>
      </c>
      <c r="I782" s="84" t="b">
        <v>0</v>
      </c>
      <c r="J782" s="84" t="b">
        <v>0</v>
      </c>
      <c r="K782" s="84" t="b">
        <v>0</v>
      </c>
      <c r="L782" s="84" t="b">
        <v>0</v>
      </c>
    </row>
    <row r="783" spans="1:12" ht="15">
      <c r="A783" s="84" t="s">
        <v>1322</v>
      </c>
      <c r="B783" s="84" t="s">
        <v>1344</v>
      </c>
      <c r="C783" s="84">
        <v>2</v>
      </c>
      <c r="D783" s="122">
        <v>0</v>
      </c>
      <c r="E783" s="122">
        <v>1.021189299069938</v>
      </c>
      <c r="F783" s="84" t="s">
        <v>1237</v>
      </c>
      <c r="G783" s="84" t="b">
        <v>0</v>
      </c>
      <c r="H783" s="84" t="b">
        <v>0</v>
      </c>
      <c r="I783" s="84" t="b">
        <v>0</v>
      </c>
      <c r="J783" s="84" t="b">
        <v>0</v>
      </c>
      <c r="K783" s="84" t="b">
        <v>0</v>
      </c>
      <c r="L783" s="84" t="b">
        <v>0</v>
      </c>
    </row>
    <row r="784" spans="1:12" ht="15">
      <c r="A784" s="84" t="s">
        <v>1344</v>
      </c>
      <c r="B784" s="84" t="s">
        <v>1345</v>
      </c>
      <c r="C784" s="84">
        <v>2</v>
      </c>
      <c r="D784" s="122">
        <v>0</v>
      </c>
      <c r="E784" s="122">
        <v>1.021189299069938</v>
      </c>
      <c r="F784" s="84" t="s">
        <v>1237</v>
      </c>
      <c r="G784" s="84" t="b">
        <v>0</v>
      </c>
      <c r="H784" s="84" t="b">
        <v>0</v>
      </c>
      <c r="I784" s="84" t="b">
        <v>0</v>
      </c>
      <c r="J784" s="84" t="b">
        <v>0</v>
      </c>
      <c r="K784" s="84" t="b">
        <v>0</v>
      </c>
      <c r="L784" s="84" t="b">
        <v>0</v>
      </c>
    </row>
    <row r="785" spans="1:12" ht="15">
      <c r="A785" s="84" t="s">
        <v>1345</v>
      </c>
      <c r="B785" s="84" t="s">
        <v>1346</v>
      </c>
      <c r="C785" s="84">
        <v>2</v>
      </c>
      <c r="D785" s="122">
        <v>0</v>
      </c>
      <c r="E785" s="122">
        <v>1.021189299069938</v>
      </c>
      <c r="F785" s="84" t="s">
        <v>1237</v>
      </c>
      <c r="G785" s="84" t="b">
        <v>0</v>
      </c>
      <c r="H785" s="84" t="b">
        <v>0</v>
      </c>
      <c r="I785" s="84" t="b">
        <v>0</v>
      </c>
      <c r="J785" s="84" t="b">
        <v>0</v>
      </c>
      <c r="K785" s="84" t="b">
        <v>0</v>
      </c>
      <c r="L785" s="84" t="b">
        <v>0</v>
      </c>
    </row>
    <row r="786" spans="1:12" ht="15">
      <c r="A786" s="84" t="s">
        <v>1346</v>
      </c>
      <c r="B786" s="84" t="s">
        <v>1347</v>
      </c>
      <c r="C786" s="84">
        <v>2</v>
      </c>
      <c r="D786" s="122">
        <v>0</v>
      </c>
      <c r="E786" s="122">
        <v>1.021189299069938</v>
      </c>
      <c r="F786" s="84" t="s">
        <v>1237</v>
      </c>
      <c r="G786" s="84" t="b">
        <v>0</v>
      </c>
      <c r="H786" s="84" t="b">
        <v>0</v>
      </c>
      <c r="I786" s="84" t="b">
        <v>0</v>
      </c>
      <c r="J786" s="84" t="b">
        <v>0</v>
      </c>
      <c r="K786" s="84" t="b">
        <v>0</v>
      </c>
      <c r="L786" s="84" t="b">
        <v>0</v>
      </c>
    </row>
    <row r="787" spans="1:12" ht="15">
      <c r="A787" s="84" t="s">
        <v>1347</v>
      </c>
      <c r="B787" s="84" t="s">
        <v>1348</v>
      </c>
      <c r="C787" s="84">
        <v>2</v>
      </c>
      <c r="D787" s="122">
        <v>0</v>
      </c>
      <c r="E787" s="122">
        <v>1.021189299069938</v>
      </c>
      <c r="F787" s="84" t="s">
        <v>1237</v>
      </c>
      <c r="G787" s="84" t="b">
        <v>0</v>
      </c>
      <c r="H787" s="84" t="b">
        <v>0</v>
      </c>
      <c r="I787" s="84" t="b">
        <v>0</v>
      </c>
      <c r="J787" s="84" t="b">
        <v>0</v>
      </c>
      <c r="K787" s="84" t="b">
        <v>0</v>
      </c>
      <c r="L787" s="84" t="b">
        <v>0</v>
      </c>
    </row>
    <row r="788" spans="1:12" ht="15">
      <c r="A788" s="84" t="s">
        <v>1348</v>
      </c>
      <c r="B788" s="84" t="s">
        <v>1349</v>
      </c>
      <c r="C788" s="84">
        <v>2</v>
      </c>
      <c r="D788" s="122">
        <v>0</v>
      </c>
      <c r="E788" s="122">
        <v>1.021189299069938</v>
      </c>
      <c r="F788" s="84" t="s">
        <v>1237</v>
      </c>
      <c r="G788" s="84" t="b">
        <v>0</v>
      </c>
      <c r="H788" s="84" t="b">
        <v>0</v>
      </c>
      <c r="I788" s="84" t="b">
        <v>0</v>
      </c>
      <c r="J788" s="84" t="b">
        <v>0</v>
      </c>
      <c r="K788" s="84" t="b">
        <v>0</v>
      </c>
      <c r="L788" s="84" t="b">
        <v>0</v>
      </c>
    </row>
    <row r="789" spans="1:12" ht="15">
      <c r="A789" s="84" t="s">
        <v>1349</v>
      </c>
      <c r="B789" s="84" t="s">
        <v>1350</v>
      </c>
      <c r="C789" s="84">
        <v>2</v>
      </c>
      <c r="D789" s="122">
        <v>0</v>
      </c>
      <c r="E789" s="122">
        <v>1.021189299069938</v>
      </c>
      <c r="F789" s="84" t="s">
        <v>1237</v>
      </c>
      <c r="G789" s="84" t="b">
        <v>0</v>
      </c>
      <c r="H789" s="84" t="b">
        <v>0</v>
      </c>
      <c r="I789" s="84" t="b">
        <v>0</v>
      </c>
      <c r="J789" s="84" t="b">
        <v>0</v>
      </c>
      <c r="K789" s="84" t="b">
        <v>0</v>
      </c>
      <c r="L789" s="84" t="b">
        <v>0</v>
      </c>
    </row>
    <row r="790" spans="1:12" ht="15">
      <c r="A790" s="84" t="s">
        <v>1350</v>
      </c>
      <c r="B790" s="84" t="s">
        <v>1351</v>
      </c>
      <c r="C790" s="84">
        <v>2</v>
      </c>
      <c r="D790" s="122">
        <v>0</v>
      </c>
      <c r="E790" s="122">
        <v>1.021189299069938</v>
      </c>
      <c r="F790" s="84" t="s">
        <v>1237</v>
      </c>
      <c r="G790" s="84" t="b">
        <v>0</v>
      </c>
      <c r="H790" s="84" t="b">
        <v>0</v>
      </c>
      <c r="I790" s="84" t="b">
        <v>0</v>
      </c>
      <c r="J790" s="84" t="b">
        <v>0</v>
      </c>
      <c r="K790" s="84" t="b">
        <v>0</v>
      </c>
      <c r="L790" s="84" t="b">
        <v>0</v>
      </c>
    </row>
    <row r="791" spans="1:12" ht="15">
      <c r="A791" s="84" t="s">
        <v>1351</v>
      </c>
      <c r="B791" s="84" t="s">
        <v>1309</v>
      </c>
      <c r="C791" s="84">
        <v>2</v>
      </c>
      <c r="D791" s="122">
        <v>0</v>
      </c>
      <c r="E791" s="122">
        <v>1.021189299069938</v>
      </c>
      <c r="F791" s="84" t="s">
        <v>1237</v>
      </c>
      <c r="G791" s="84" t="b">
        <v>0</v>
      </c>
      <c r="H791" s="84" t="b">
        <v>0</v>
      </c>
      <c r="I791" s="84" t="b">
        <v>0</v>
      </c>
      <c r="J791" s="84" t="b">
        <v>0</v>
      </c>
      <c r="K791" s="84" t="b">
        <v>0</v>
      </c>
      <c r="L791" s="84" t="b">
        <v>0</v>
      </c>
    </row>
    <row r="792" spans="1:12" ht="15">
      <c r="A792" s="84" t="s">
        <v>1309</v>
      </c>
      <c r="B792" s="84" t="s">
        <v>1310</v>
      </c>
      <c r="C792" s="84">
        <v>2</v>
      </c>
      <c r="D792" s="122">
        <v>0</v>
      </c>
      <c r="E792" s="122">
        <v>1.021189299069938</v>
      </c>
      <c r="F792" s="84" t="s">
        <v>1237</v>
      </c>
      <c r="G792" s="84" t="b">
        <v>0</v>
      </c>
      <c r="H792" s="84" t="b">
        <v>0</v>
      </c>
      <c r="I792" s="84" t="b">
        <v>0</v>
      </c>
      <c r="J792" s="84" t="b">
        <v>0</v>
      </c>
      <c r="K792" s="84" t="b">
        <v>0</v>
      </c>
      <c r="L792"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1230</v>
      </c>
      <c r="BB2" s="13" t="s">
        <v>1246</v>
      </c>
      <c r="BC2" s="13" t="s">
        <v>1247</v>
      </c>
      <c r="BD2" s="117" t="s">
        <v>1940</v>
      </c>
      <c r="BE2" s="117" t="s">
        <v>1941</v>
      </c>
      <c r="BF2" s="117" t="s">
        <v>1942</v>
      </c>
      <c r="BG2" s="117" t="s">
        <v>1943</v>
      </c>
      <c r="BH2" s="117" t="s">
        <v>1944</v>
      </c>
      <c r="BI2" s="117" t="s">
        <v>1945</v>
      </c>
      <c r="BJ2" s="117" t="s">
        <v>1946</v>
      </c>
      <c r="BK2" s="117" t="s">
        <v>1947</v>
      </c>
      <c r="BL2" s="117" t="s">
        <v>1948</v>
      </c>
    </row>
    <row r="3" spans="1:64" ht="15" customHeight="1">
      <c r="A3" s="64" t="s">
        <v>212</v>
      </c>
      <c r="B3" s="64" t="s">
        <v>216</v>
      </c>
      <c r="C3" s="65"/>
      <c r="D3" s="66"/>
      <c r="E3" s="67"/>
      <c r="F3" s="68"/>
      <c r="G3" s="65"/>
      <c r="H3" s="69"/>
      <c r="I3" s="70"/>
      <c r="J3" s="70"/>
      <c r="K3" s="34" t="s">
        <v>65</v>
      </c>
      <c r="L3" s="71">
        <v>3</v>
      </c>
      <c r="M3" s="71"/>
      <c r="N3" s="72"/>
      <c r="O3" s="78" t="s">
        <v>247</v>
      </c>
      <c r="P3" s="80">
        <v>43409.62310185185</v>
      </c>
      <c r="Q3" s="78" t="s">
        <v>249</v>
      </c>
      <c r="R3" s="78"/>
      <c r="S3" s="78"/>
      <c r="T3" s="78"/>
      <c r="U3" s="78"/>
      <c r="V3" s="83" t="s">
        <v>595</v>
      </c>
      <c r="W3" s="80">
        <v>43409.62310185185</v>
      </c>
      <c r="X3" s="83" t="s">
        <v>613</v>
      </c>
      <c r="Y3" s="78"/>
      <c r="Z3" s="78"/>
      <c r="AA3" s="84" t="s">
        <v>768</v>
      </c>
      <c r="AB3" s="78"/>
      <c r="AC3" s="78" t="b">
        <v>0</v>
      </c>
      <c r="AD3" s="78">
        <v>0</v>
      </c>
      <c r="AE3" s="84" t="s">
        <v>924</v>
      </c>
      <c r="AF3" s="78" t="b">
        <v>0</v>
      </c>
      <c r="AG3" s="78" t="s">
        <v>926</v>
      </c>
      <c r="AH3" s="78"/>
      <c r="AI3" s="84" t="s">
        <v>924</v>
      </c>
      <c r="AJ3" s="78" t="b">
        <v>0</v>
      </c>
      <c r="AK3" s="78">
        <v>1</v>
      </c>
      <c r="AL3" s="84" t="s">
        <v>774</v>
      </c>
      <c r="AM3" s="78" t="s">
        <v>927</v>
      </c>
      <c r="AN3" s="78" t="b">
        <v>0</v>
      </c>
      <c r="AO3" s="84" t="s">
        <v>774</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v>0</v>
      </c>
      <c r="BE3" s="49">
        <v>0</v>
      </c>
      <c r="BF3" s="48">
        <v>0</v>
      </c>
      <c r="BG3" s="49">
        <v>0</v>
      </c>
      <c r="BH3" s="48">
        <v>0</v>
      </c>
      <c r="BI3" s="49">
        <v>0</v>
      </c>
      <c r="BJ3" s="48">
        <v>22</v>
      </c>
      <c r="BK3" s="49">
        <v>100</v>
      </c>
      <c r="BL3" s="48">
        <v>22</v>
      </c>
    </row>
    <row r="4" spans="1:64" ht="15" customHeight="1">
      <c r="A4" s="64" t="s">
        <v>213</v>
      </c>
      <c r="B4" s="64" t="s">
        <v>213</v>
      </c>
      <c r="C4" s="65"/>
      <c r="D4" s="66"/>
      <c r="E4" s="67"/>
      <c r="F4" s="68"/>
      <c r="G4" s="65"/>
      <c r="H4" s="69"/>
      <c r="I4" s="70"/>
      <c r="J4" s="70"/>
      <c r="K4" s="34" t="s">
        <v>65</v>
      </c>
      <c r="L4" s="77">
        <v>4</v>
      </c>
      <c r="M4" s="77"/>
      <c r="N4" s="72"/>
      <c r="O4" s="79" t="s">
        <v>176</v>
      </c>
      <c r="P4" s="81">
        <v>43411.30979166667</v>
      </c>
      <c r="Q4" s="79" t="s">
        <v>250</v>
      </c>
      <c r="R4" s="82" t="s">
        <v>400</v>
      </c>
      <c r="S4" s="79" t="s">
        <v>535</v>
      </c>
      <c r="T4" s="79"/>
      <c r="U4" s="82" t="s">
        <v>569</v>
      </c>
      <c r="V4" s="82" t="s">
        <v>569</v>
      </c>
      <c r="W4" s="81">
        <v>43411.30979166667</v>
      </c>
      <c r="X4" s="82" t="s">
        <v>614</v>
      </c>
      <c r="Y4" s="79"/>
      <c r="Z4" s="79"/>
      <c r="AA4" s="85" t="s">
        <v>769</v>
      </c>
      <c r="AB4" s="79"/>
      <c r="AC4" s="79" t="b">
        <v>0</v>
      </c>
      <c r="AD4" s="79">
        <v>0</v>
      </c>
      <c r="AE4" s="85" t="s">
        <v>924</v>
      </c>
      <c r="AF4" s="79" t="b">
        <v>0</v>
      </c>
      <c r="AG4" s="79" t="s">
        <v>926</v>
      </c>
      <c r="AH4" s="79"/>
      <c r="AI4" s="85" t="s">
        <v>924</v>
      </c>
      <c r="AJ4" s="79" t="b">
        <v>0</v>
      </c>
      <c r="AK4" s="79">
        <v>1</v>
      </c>
      <c r="AL4" s="85" t="s">
        <v>924</v>
      </c>
      <c r="AM4" s="79" t="s">
        <v>928</v>
      </c>
      <c r="AN4" s="79" t="b">
        <v>0</v>
      </c>
      <c r="AO4" s="85" t="s">
        <v>769</v>
      </c>
      <c r="AP4" s="79" t="s">
        <v>176</v>
      </c>
      <c r="AQ4" s="79">
        <v>0</v>
      </c>
      <c r="AR4" s="79">
        <v>0</v>
      </c>
      <c r="AS4" s="79"/>
      <c r="AT4" s="79"/>
      <c r="AU4" s="79"/>
      <c r="AV4" s="79"/>
      <c r="AW4" s="79"/>
      <c r="AX4" s="79"/>
      <c r="AY4" s="79"/>
      <c r="AZ4" s="79"/>
      <c r="BA4">
        <v>1</v>
      </c>
      <c r="BB4" s="78" t="str">
        <f>REPLACE(INDEX(GroupVertices[Group],MATCH(Edges24[[#This Row],[Vertex 1]],GroupVertices[Vertex],0)),1,1,"")</f>
        <v>7</v>
      </c>
      <c r="BC4" s="78" t="str">
        <f>REPLACE(INDEX(GroupVertices[Group],MATCH(Edges24[[#This Row],[Vertex 2]],GroupVertices[Vertex],0)),1,1,"")</f>
        <v>7</v>
      </c>
      <c r="BD4" s="48">
        <v>0</v>
      </c>
      <c r="BE4" s="49">
        <v>0</v>
      </c>
      <c r="BF4" s="48">
        <v>0</v>
      </c>
      <c r="BG4" s="49">
        <v>0</v>
      </c>
      <c r="BH4" s="48">
        <v>0</v>
      </c>
      <c r="BI4" s="49">
        <v>0</v>
      </c>
      <c r="BJ4" s="48">
        <v>11</v>
      </c>
      <c r="BK4" s="49">
        <v>100</v>
      </c>
      <c r="BL4" s="48">
        <v>11</v>
      </c>
    </row>
    <row r="5" spans="1:64" ht="15">
      <c r="A5" s="64" t="s">
        <v>214</v>
      </c>
      <c r="B5" s="64" t="s">
        <v>213</v>
      </c>
      <c r="C5" s="65"/>
      <c r="D5" s="66"/>
      <c r="E5" s="67"/>
      <c r="F5" s="68"/>
      <c r="G5" s="65"/>
      <c r="H5" s="69"/>
      <c r="I5" s="70"/>
      <c r="J5" s="70"/>
      <c r="K5" s="34" t="s">
        <v>65</v>
      </c>
      <c r="L5" s="77">
        <v>5</v>
      </c>
      <c r="M5" s="77"/>
      <c r="N5" s="72"/>
      <c r="O5" s="79" t="s">
        <v>247</v>
      </c>
      <c r="P5" s="81">
        <v>43411.31010416667</v>
      </c>
      <c r="Q5" s="79" t="s">
        <v>251</v>
      </c>
      <c r="R5" s="82" t="s">
        <v>400</v>
      </c>
      <c r="S5" s="79" t="s">
        <v>535</v>
      </c>
      <c r="T5" s="79"/>
      <c r="U5" s="82" t="s">
        <v>569</v>
      </c>
      <c r="V5" s="82" t="s">
        <v>569</v>
      </c>
      <c r="W5" s="81">
        <v>43411.31010416667</v>
      </c>
      <c r="X5" s="82" t="s">
        <v>615</v>
      </c>
      <c r="Y5" s="79"/>
      <c r="Z5" s="79"/>
      <c r="AA5" s="85" t="s">
        <v>770</v>
      </c>
      <c r="AB5" s="79"/>
      <c r="AC5" s="79" t="b">
        <v>0</v>
      </c>
      <c r="AD5" s="79">
        <v>0</v>
      </c>
      <c r="AE5" s="85" t="s">
        <v>924</v>
      </c>
      <c r="AF5" s="79" t="b">
        <v>0</v>
      </c>
      <c r="AG5" s="79" t="s">
        <v>926</v>
      </c>
      <c r="AH5" s="79"/>
      <c r="AI5" s="85" t="s">
        <v>924</v>
      </c>
      <c r="AJ5" s="79" t="b">
        <v>0</v>
      </c>
      <c r="AK5" s="79">
        <v>1</v>
      </c>
      <c r="AL5" s="85" t="s">
        <v>769</v>
      </c>
      <c r="AM5" s="79" t="s">
        <v>928</v>
      </c>
      <c r="AN5" s="79" t="b">
        <v>0</v>
      </c>
      <c r="AO5" s="85" t="s">
        <v>769</v>
      </c>
      <c r="AP5" s="79" t="s">
        <v>176</v>
      </c>
      <c r="AQ5" s="79">
        <v>0</v>
      </c>
      <c r="AR5" s="79">
        <v>0</v>
      </c>
      <c r="AS5" s="79"/>
      <c r="AT5" s="79"/>
      <c r="AU5" s="79"/>
      <c r="AV5" s="79"/>
      <c r="AW5" s="79"/>
      <c r="AX5" s="79"/>
      <c r="AY5" s="79"/>
      <c r="AZ5" s="79"/>
      <c r="BA5">
        <v>1</v>
      </c>
      <c r="BB5" s="78" t="str">
        <f>REPLACE(INDEX(GroupVertices[Group],MATCH(Edges24[[#This Row],[Vertex 1]],GroupVertices[Vertex],0)),1,1,"")</f>
        <v>7</v>
      </c>
      <c r="BC5" s="78" t="str">
        <f>REPLACE(INDEX(GroupVertices[Group],MATCH(Edges24[[#This Row],[Vertex 2]],GroupVertices[Vertex],0)),1,1,"")</f>
        <v>7</v>
      </c>
      <c r="BD5" s="48">
        <v>0</v>
      </c>
      <c r="BE5" s="49">
        <v>0</v>
      </c>
      <c r="BF5" s="48">
        <v>0</v>
      </c>
      <c r="BG5" s="49">
        <v>0</v>
      </c>
      <c r="BH5" s="48">
        <v>0</v>
      </c>
      <c r="BI5" s="49">
        <v>0</v>
      </c>
      <c r="BJ5" s="48">
        <v>13</v>
      </c>
      <c r="BK5" s="49">
        <v>100</v>
      </c>
      <c r="BL5" s="48">
        <v>13</v>
      </c>
    </row>
    <row r="6" spans="1:64" ht="15">
      <c r="A6" s="64" t="s">
        <v>215</v>
      </c>
      <c r="B6" s="64" t="s">
        <v>216</v>
      </c>
      <c r="C6" s="65"/>
      <c r="D6" s="66"/>
      <c r="E6" s="67"/>
      <c r="F6" s="68"/>
      <c r="G6" s="65"/>
      <c r="H6" s="69"/>
      <c r="I6" s="70"/>
      <c r="J6" s="70"/>
      <c r="K6" s="34" t="s">
        <v>65</v>
      </c>
      <c r="L6" s="77">
        <v>6</v>
      </c>
      <c r="M6" s="77"/>
      <c r="N6" s="72"/>
      <c r="O6" s="79" t="s">
        <v>247</v>
      </c>
      <c r="P6" s="81">
        <v>43410.369675925926</v>
      </c>
      <c r="Q6" s="79" t="s">
        <v>252</v>
      </c>
      <c r="R6" s="79"/>
      <c r="S6" s="79"/>
      <c r="T6" s="79"/>
      <c r="U6" s="79"/>
      <c r="V6" s="82" t="s">
        <v>596</v>
      </c>
      <c r="W6" s="81">
        <v>43410.369675925926</v>
      </c>
      <c r="X6" s="82" t="s">
        <v>616</v>
      </c>
      <c r="Y6" s="79"/>
      <c r="Z6" s="79"/>
      <c r="AA6" s="85" t="s">
        <v>771</v>
      </c>
      <c r="AB6" s="79"/>
      <c r="AC6" s="79" t="b">
        <v>0</v>
      </c>
      <c r="AD6" s="79">
        <v>0</v>
      </c>
      <c r="AE6" s="85" t="s">
        <v>924</v>
      </c>
      <c r="AF6" s="79" t="b">
        <v>0</v>
      </c>
      <c r="AG6" s="79" t="s">
        <v>926</v>
      </c>
      <c r="AH6" s="79"/>
      <c r="AI6" s="85" t="s">
        <v>924</v>
      </c>
      <c r="AJ6" s="79" t="b">
        <v>0</v>
      </c>
      <c r="AK6" s="79">
        <v>1</v>
      </c>
      <c r="AL6" s="85" t="s">
        <v>783</v>
      </c>
      <c r="AM6" s="79" t="s">
        <v>929</v>
      </c>
      <c r="AN6" s="79" t="b">
        <v>0</v>
      </c>
      <c r="AO6" s="85" t="s">
        <v>783</v>
      </c>
      <c r="AP6" s="79" t="s">
        <v>176</v>
      </c>
      <c r="AQ6" s="79">
        <v>0</v>
      </c>
      <c r="AR6" s="79">
        <v>0</v>
      </c>
      <c r="AS6" s="79"/>
      <c r="AT6" s="79"/>
      <c r="AU6" s="79"/>
      <c r="AV6" s="79"/>
      <c r="AW6" s="79"/>
      <c r="AX6" s="79"/>
      <c r="AY6" s="79"/>
      <c r="AZ6" s="79"/>
      <c r="BA6">
        <v>3</v>
      </c>
      <c r="BB6" s="78" t="str">
        <f>REPLACE(INDEX(GroupVertices[Group],MATCH(Edges24[[#This Row],[Vertex 1]],GroupVertices[Vertex],0)),1,1,"")</f>
        <v>2</v>
      </c>
      <c r="BC6" s="78" t="str">
        <f>REPLACE(INDEX(GroupVertices[Group],MATCH(Edges24[[#This Row],[Vertex 2]],GroupVertices[Vertex],0)),1,1,"")</f>
        <v>2</v>
      </c>
      <c r="BD6" s="48">
        <v>0</v>
      </c>
      <c r="BE6" s="49">
        <v>0</v>
      </c>
      <c r="BF6" s="48">
        <v>0</v>
      </c>
      <c r="BG6" s="49">
        <v>0</v>
      </c>
      <c r="BH6" s="48">
        <v>0</v>
      </c>
      <c r="BI6" s="49">
        <v>0</v>
      </c>
      <c r="BJ6" s="48">
        <v>25</v>
      </c>
      <c r="BK6" s="49">
        <v>100</v>
      </c>
      <c r="BL6" s="48">
        <v>25</v>
      </c>
    </row>
    <row r="7" spans="1:64" ht="15">
      <c r="A7" s="64" t="s">
        <v>215</v>
      </c>
      <c r="B7" s="64" t="s">
        <v>216</v>
      </c>
      <c r="C7" s="65"/>
      <c r="D7" s="66"/>
      <c r="E7" s="67"/>
      <c r="F7" s="68"/>
      <c r="G7" s="65"/>
      <c r="H7" s="69"/>
      <c r="I7" s="70"/>
      <c r="J7" s="70"/>
      <c r="K7" s="34" t="s">
        <v>65</v>
      </c>
      <c r="L7" s="77">
        <v>7</v>
      </c>
      <c r="M7" s="77"/>
      <c r="N7" s="72"/>
      <c r="O7" s="79" t="s">
        <v>247</v>
      </c>
      <c r="P7" s="81">
        <v>43410.88425925926</v>
      </c>
      <c r="Q7" s="79" t="s">
        <v>253</v>
      </c>
      <c r="R7" s="79"/>
      <c r="S7" s="79"/>
      <c r="T7" s="79"/>
      <c r="U7" s="79"/>
      <c r="V7" s="82" t="s">
        <v>596</v>
      </c>
      <c r="W7" s="81">
        <v>43410.88425925926</v>
      </c>
      <c r="X7" s="82" t="s">
        <v>617</v>
      </c>
      <c r="Y7" s="79"/>
      <c r="Z7" s="79"/>
      <c r="AA7" s="85" t="s">
        <v>772</v>
      </c>
      <c r="AB7" s="79"/>
      <c r="AC7" s="79" t="b">
        <v>0</v>
      </c>
      <c r="AD7" s="79">
        <v>0</v>
      </c>
      <c r="AE7" s="85" t="s">
        <v>924</v>
      </c>
      <c r="AF7" s="79" t="b">
        <v>0</v>
      </c>
      <c r="AG7" s="79" t="s">
        <v>926</v>
      </c>
      <c r="AH7" s="79"/>
      <c r="AI7" s="85" t="s">
        <v>924</v>
      </c>
      <c r="AJ7" s="79" t="b">
        <v>0</v>
      </c>
      <c r="AK7" s="79">
        <v>1</v>
      </c>
      <c r="AL7" s="85" t="s">
        <v>784</v>
      </c>
      <c r="AM7" s="79" t="s">
        <v>929</v>
      </c>
      <c r="AN7" s="79" t="b">
        <v>0</v>
      </c>
      <c r="AO7" s="85" t="s">
        <v>784</v>
      </c>
      <c r="AP7" s="79" t="s">
        <v>176</v>
      </c>
      <c r="AQ7" s="79">
        <v>0</v>
      </c>
      <c r="AR7" s="79">
        <v>0</v>
      </c>
      <c r="AS7" s="79"/>
      <c r="AT7" s="79"/>
      <c r="AU7" s="79"/>
      <c r="AV7" s="79"/>
      <c r="AW7" s="79"/>
      <c r="AX7" s="79"/>
      <c r="AY7" s="79"/>
      <c r="AZ7" s="79"/>
      <c r="BA7">
        <v>3</v>
      </c>
      <c r="BB7" s="78" t="str">
        <f>REPLACE(INDEX(GroupVertices[Group],MATCH(Edges24[[#This Row],[Vertex 1]],GroupVertices[Vertex],0)),1,1,"")</f>
        <v>2</v>
      </c>
      <c r="BC7" s="78" t="str">
        <f>REPLACE(INDEX(GroupVertices[Group],MATCH(Edges24[[#This Row],[Vertex 2]],GroupVertices[Vertex],0)),1,1,"")</f>
        <v>2</v>
      </c>
      <c r="BD7" s="48">
        <v>0</v>
      </c>
      <c r="BE7" s="49">
        <v>0</v>
      </c>
      <c r="BF7" s="48">
        <v>0</v>
      </c>
      <c r="BG7" s="49">
        <v>0</v>
      </c>
      <c r="BH7" s="48">
        <v>0</v>
      </c>
      <c r="BI7" s="49">
        <v>0</v>
      </c>
      <c r="BJ7" s="48">
        <v>24</v>
      </c>
      <c r="BK7" s="49">
        <v>100</v>
      </c>
      <c r="BL7" s="48">
        <v>24</v>
      </c>
    </row>
    <row r="8" spans="1:64" ht="15">
      <c r="A8" s="64" t="s">
        <v>215</v>
      </c>
      <c r="B8" s="64" t="s">
        <v>216</v>
      </c>
      <c r="C8" s="65"/>
      <c r="D8" s="66"/>
      <c r="E8" s="67"/>
      <c r="F8" s="68"/>
      <c r="G8" s="65"/>
      <c r="H8" s="69"/>
      <c r="I8" s="70"/>
      <c r="J8" s="70"/>
      <c r="K8" s="34" t="s">
        <v>65</v>
      </c>
      <c r="L8" s="77">
        <v>8</v>
      </c>
      <c r="M8" s="77"/>
      <c r="N8" s="72"/>
      <c r="O8" s="79" t="s">
        <v>247</v>
      </c>
      <c r="P8" s="81">
        <v>43415.62416666667</v>
      </c>
      <c r="Q8" s="79" t="s">
        <v>254</v>
      </c>
      <c r="R8" s="79"/>
      <c r="S8" s="79"/>
      <c r="T8" s="79"/>
      <c r="U8" s="79"/>
      <c r="V8" s="82" t="s">
        <v>596</v>
      </c>
      <c r="W8" s="81">
        <v>43415.62416666667</v>
      </c>
      <c r="X8" s="82" t="s">
        <v>618</v>
      </c>
      <c r="Y8" s="79"/>
      <c r="Z8" s="79"/>
      <c r="AA8" s="85" t="s">
        <v>773</v>
      </c>
      <c r="AB8" s="79"/>
      <c r="AC8" s="79" t="b">
        <v>0</v>
      </c>
      <c r="AD8" s="79">
        <v>0</v>
      </c>
      <c r="AE8" s="85" t="s">
        <v>924</v>
      </c>
      <c r="AF8" s="79" t="b">
        <v>0</v>
      </c>
      <c r="AG8" s="79" t="s">
        <v>926</v>
      </c>
      <c r="AH8" s="79"/>
      <c r="AI8" s="85" t="s">
        <v>924</v>
      </c>
      <c r="AJ8" s="79" t="b">
        <v>0</v>
      </c>
      <c r="AK8" s="79">
        <v>3</v>
      </c>
      <c r="AL8" s="85" t="s">
        <v>785</v>
      </c>
      <c r="AM8" s="79" t="s">
        <v>929</v>
      </c>
      <c r="AN8" s="79" t="b">
        <v>0</v>
      </c>
      <c r="AO8" s="85" t="s">
        <v>785</v>
      </c>
      <c r="AP8" s="79" t="s">
        <v>176</v>
      </c>
      <c r="AQ8" s="79">
        <v>0</v>
      </c>
      <c r="AR8" s="79">
        <v>0</v>
      </c>
      <c r="AS8" s="79"/>
      <c r="AT8" s="79"/>
      <c r="AU8" s="79"/>
      <c r="AV8" s="79"/>
      <c r="AW8" s="79"/>
      <c r="AX8" s="79"/>
      <c r="AY8" s="79"/>
      <c r="AZ8" s="79"/>
      <c r="BA8">
        <v>3</v>
      </c>
      <c r="BB8" s="78" t="str">
        <f>REPLACE(INDEX(GroupVertices[Group],MATCH(Edges24[[#This Row],[Vertex 1]],GroupVertices[Vertex],0)),1,1,"")</f>
        <v>2</v>
      </c>
      <c r="BC8" s="78" t="str">
        <f>REPLACE(INDEX(GroupVertices[Group],MATCH(Edges24[[#This Row],[Vertex 2]],GroupVertices[Vertex],0)),1,1,"")</f>
        <v>2</v>
      </c>
      <c r="BD8" s="48">
        <v>0</v>
      </c>
      <c r="BE8" s="49">
        <v>0</v>
      </c>
      <c r="BF8" s="48">
        <v>0</v>
      </c>
      <c r="BG8" s="49">
        <v>0</v>
      </c>
      <c r="BH8" s="48">
        <v>0</v>
      </c>
      <c r="BI8" s="49">
        <v>0</v>
      </c>
      <c r="BJ8" s="48">
        <v>26</v>
      </c>
      <c r="BK8" s="49">
        <v>100</v>
      </c>
      <c r="BL8" s="48">
        <v>26</v>
      </c>
    </row>
    <row r="9" spans="1:64" ht="15">
      <c r="A9" s="64" t="s">
        <v>216</v>
      </c>
      <c r="B9" s="64" t="s">
        <v>239</v>
      </c>
      <c r="C9" s="65"/>
      <c r="D9" s="66"/>
      <c r="E9" s="67"/>
      <c r="F9" s="68"/>
      <c r="G9" s="65"/>
      <c r="H9" s="69"/>
      <c r="I9" s="70"/>
      <c r="J9" s="70"/>
      <c r="K9" s="34" t="s">
        <v>65</v>
      </c>
      <c r="L9" s="77">
        <v>9</v>
      </c>
      <c r="M9" s="77"/>
      <c r="N9" s="72"/>
      <c r="O9" s="79" t="s">
        <v>247</v>
      </c>
      <c r="P9" s="81">
        <v>43409.62262731481</v>
      </c>
      <c r="Q9" s="79" t="s">
        <v>255</v>
      </c>
      <c r="R9" s="82" t="s">
        <v>401</v>
      </c>
      <c r="S9" s="79" t="s">
        <v>536</v>
      </c>
      <c r="T9" s="79"/>
      <c r="U9" s="82" t="s">
        <v>570</v>
      </c>
      <c r="V9" s="82" t="s">
        <v>570</v>
      </c>
      <c r="W9" s="81">
        <v>43409.62262731481</v>
      </c>
      <c r="X9" s="82" t="s">
        <v>619</v>
      </c>
      <c r="Y9" s="79"/>
      <c r="Z9" s="79"/>
      <c r="AA9" s="85" t="s">
        <v>774</v>
      </c>
      <c r="AB9" s="79"/>
      <c r="AC9" s="79" t="b">
        <v>0</v>
      </c>
      <c r="AD9" s="79">
        <v>1</v>
      </c>
      <c r="AE9" s="85" t="s">
        <v>924</v>
      </c>
      <c r="AF9" s="79" t="b">
        <v>0</v>
      </c>
      <c r="AG9" s="79" t="s">
        <v>926</v>
      </c>
      <c r="AH9" s="79"/>
      <c r="AI9" s="85" t="s">
        <v>924</v>
      </c>
      <c r="AJ9" s="79" t="b">
        <v>0</v>
      </c>
      <c r="AK9" s="79">
        <v>1</v>
      </c>
      <c r="AL9" s="85" t="s">
        <v>924</v>
      </c>
      <c r="AM9" s="79" t="s">
        <v>928</v>
      </c>
      <c r="AN9" s="79" t="b">
        <v>0</v>
      </c>
      <c r="AO9" s="85" t="s">
        <v>774</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v>0</v>
      </c>
      <c r="BE9" s="49">
        <v>0</v>
      </c>
      <c r="BF9" s="48">
        <v>0</v>
      </c>
      <c r="BG9" s="49">
        <v>0</v>
      </c>
      <c r="BH9" s="48">
        <v>0</v>
      </c>
      <c r="BI9" s="49">
        <v>0</v>
      </c>
      <c r="BJ9" s="48">
        <v>34</v>
      </c>
      <c r="BK9" s="49">
        <v>100</v>
      </c>
      <c r="BL9" s="48">
        <v>34</v>
      </c>
    </row>
    <row r="10" spans="1:64" ht="15">
      <c r="A10" s="64" t="s">
        <v>217</v>
      </c>
      <c r="B10" s="64" t="s">
        <v>216</v>
      </c>
      <c r="C10" s="65"/>
      <c r="D10" s="66"/>
      <c r="E10" s="67"/>
      <c r="F10" s="68"/>
      <c r="G10" s="65"/>
      <c r="H10" s="69"/>
      <c r="I10" s="70"/>
      <c r="J10" s="70"/>
      <c r="K10" s="34" t="s">
        <v>65</v>
      </c>
      <c r="L10" s="77">
        <v>10</v>
      </c>
      <c r="M10" s="77"/>
      <c r="N10" s="72"/>
      <c r="O10" s="79" t="s">
        <v>247</v>
      </c>
      <c r="P10" s="81">
        <v>43416.34232638889</v>
      </c>
      <c r="Q10" s="79" t="s">
        <v>254</v>
      </c>
      <c r="R10" s="79"/>
      <c r="S10" s="79"/>
      <c r="T10" s="79"/>
      <c r="U10" s="79"/>
      <c r="V10" s="82" t="s">
        <v>597</v>
      </c>
      <c r="W10" s="81">
        <v>43416.34232638889</v>
      </c>
      <c r="X10" s="82" t="s">
        <v>620</v>
      </c>
      <c r="Y10" s="79"/>
      <c r="Z10" s="79"/>
      <c r="AA10" s="85" t="s">
        <v>775</v>
      </c>
      <c r="AB10" s="79"/>
      <c r="AC10" s="79" t="b">
        <v>0</v>
      </c>
      <c r="AD10" s="79">
        <v>0</v>
      </c>
      <c r="AE10" s="85" t="s">
        <v>924</v>
      </c>
      <c r="AF10" s="79" t="b">
        <v>0</v>
      </c>
      <c r="AG10" s="79" t="s">
        <v>926</v>
      </c>
      <c r="AH10" s="79"/>
      <c r="AI10" s="85" t="s">
        <v>924</v>
      </c>
      <c r="AJ10" s="79" t="b">
        <v>0</v>
      </c>
      <c r="AK10" s="79">
        <v>4</v>
      </c>
      <c r="AL10" s="85" t="s">
        <v>785</v>
      </c>
      <c r="AM10" s="79" t="s">
        <v>930</v>
      </c>
      <c r="AN10" s="79" t="b">
        <v>0</v>
      </c>
      <c r="AO10" s="85" t="s">
        <v>785</v>
      </c>
      <c r="AP10" s="79" t="s">
        <v>176</v>
      </c>
      <c r="AQ10" s="79">
        <v>0</v>
      </c>
      <c r="AR10" s="79">
        <v>0</v>
      </c>
      <c r="AS10" s="79"/>
      <c r="AT10" s="79"/>
      <c r="AU10" s="79"/>
      <c r="AV10" s="79"/>
      <c r="AW10" s="79"/>
      <c r="AX10" s="79"/>
      <c r="AY10" s="79"/>
      <c r="AZ10" s="79"/>
      <c r="BA10">
        <v>2</v>
      </c>
      <c r="BB10" s="78" t="str">
        <f>REPLACE(INDEX(GroupVertices[Group],MATCH(Edges24[[#This Row],[Vertex 1]],GroupVertices[Vertex],0)),1,1,"")</f>
        <v>2</v>
      </c>
      <c r="BC10" s="78" t="str">
        <f>REPLACE(INDEX(GroupVertices[Group],MATCH(Edges24[[#This Row],[Vertex 2]],GroupVertices[Vertex],0)),1,1,"")</f>
        <v>2</v>
      </c>
      <c r="BD10" s="48">
        <v>0</v>
      </c>
      <c r="BE10" s="49">
        <v>0</v>
      </c>
      <c r="BF10" s="48">
        <v>0</v>
      </c>
      <c r="BG10" s="49">
        <v>0</v>
      </c>
      <c r="BH10" s="48">
        <v>0</v>
      </c>
      <c r="BI10" s="49">
        <v>0</v>
      </c>
      <c r="BJ10" s="48">
        <v>26</v>
      </c>
      <c r="BK10" s="49">
        <v>100</v>
      </c>
      <c r="BL10" s="48">
        <v>26</v>
      </c>
    </row>
    <row r="11" spans="1:64" ht="15">
      <c r="A11" s="64" t="s">
        <v>217</v>
      </c>
      <c r="B11" s="64" t="s">
        <v>216</v>
      </c>
      <c r="C11" s="65"/>
      <c r="D11" s="66"/>
      <c r="E11" s="67"/>
      <c r="F11" s="68"/>
      <c r="G11" s="65"/>
      <c r="H11" s="69"/>
      <c r="I11" s="70"/>
      <c r="J11" s="70"/>
      <c r="K11" s="34" t="s">
        <v>65</v>
      </c>
      <c r="L11" s="77">
        <v>11</v>
      </c>
      <c r="M11" s="77"/>
      <c r="N11" s="72"/>
      <c r="O11" s="79" t="s">
        <v>247</v>
      </c>
      <c r="P11" s="81">
        <v>43418.25189814815</v>
      </c>
      <c r="Q11" s="79" t="s">
        <v>256</v>
      </c>
      <c r="R11" s="79"/>
      <c r="S11" s="79"/>
      <c r="T11" s="79"/>
      <c r="U11" s="79"/>
      <c r="V11" s="82" t="s">
        <v>597</v>
      </c>
      <c r="W11" s="81">
        <v>43418.25189814815</v>
      </c>
      <c r="X11" s="82" t="s">
        <v>621</v>
      </c>
      <c r="Y11" s="79"/>
      <c r="Z11" s="79"/>
      <c r="AA11" s="85" t="s">
        <v>776</v>
      </c>
      <c r="AB11" s="79"/>
      <c r="AC11" s="79" t="b">
        <v>0</v>
      </c>
      <c r="AD11" s="79">
        <v>0</v>
      </c>
      <c r="AE11" s="85" t="s">
        <v>924</v>
      </c>
      <c r="AF11" s="79" t="b">
        <v>0</v>
      </c>
      <c r="AG11" s="79" t="s">
        <v>926</v>
      </c>
      <c r="AH11" s="79"/>
      <c r="AI11" s="85" t="s">
        <v>924</v>
      </c>
      <c r="AJ11" s="79" t="b">
        <v>0</v>
      </c>
      <c r="AK11" s="79">
        <v>1</v>
      </c>
      <c r="AL11" s="85" t="s">
        <v>786</v>
      </c>
      <c r="AM11" s="79" t="s">
        <v>930</v>
      </c>
      <c r="AN11" s="79" t="b">
        <v>0</v>
      </c>
      <c r="AO11" s="85" t="s">
        <v>786</v>
      </c>
      <c r="AP11" s="79" t="s">
        <v>176</v>
      </c>
      <c r="AQ11" s="79">
        <v>0</v>
      </c>
      <c r="AR11" s="79">
        <v>0</v>
      </c>
      <c r="AS11" s="79"/>
      <c r="AT11" s="79"/>
      <c r="AU11" s="79"/>
      <c r="AV11" s="79"/>
      <c r="AW11" s="79"/>
      <c r="AX11" s="79"/>
      <c r="AY11" s="79"/>
      <c r="AZ11" s="79"/>
      <c r="BA11">
        <v>2</v>
      </c>
      <c r="BB11" s="78" t="str">
        <f>REPLACE(INDEX(GroupVertices[Group],MATCH(Edges24[[#This Row],[Vertex 1]],GroupVertices[Vertex],0)),1,1,"")</f>
        <v>2</v>
      </c>
      <c r="BC11" s="78" t="str">
        <f>REPLACE(INDEX(GroupVertices[Group],MATCH(Edges24[[#This Row],[Vertex 2]],GroupVertices[Vertex],0)),1,1,"")</f>
        <v>2</v>
      </c>
      <c r="BD11" s="48">
        <v>0</v>
      </c>
      <c r="BE11" s="49">
        <v>0</v>
      </c>
      <c r="BF11" s="48">
        <v>0</v>
      </c>
      <c r="BG11" s="49">
        <v>0</v>
      </c>
      <c r="BH11" s="48">
        <v>0</v>
      </c>
      <c r="BI11" s="49">
        <v>0</v>
      </c>
      <c r="BJ11" s="48">
        <v>25</v>
      </c>
      <c r="BK11" s="49">
        <v>100</v>
      </c>
      <c r="BL11" s="48">
        <v>25</v>
      </c>
    </row>
    <row r="12" spans="1:64" ht="15">
      <c r="A12" s="64" t="s">
        <v>218</v>
      </c>
      <c r="B12" s="64" t="s">
        <v>218</v>
      </c>
      <c r="C12" s="65"/>
      <c r="D12" s="66"/>
      <c r="E12" s="67"/>
      <c r="F12" s="68"/>
      <c r="G12" s="65"/>
      <c r="H12" s="69"/>
      <c r="I12" s="70"/>
      <c r="J12" s="70"/>
      <c r="K12" s="34" t="s">
        <v>65</v>
      </c>
      <c r="L12" s="77">
        <v>12</v>
      </c>
      <c r="M12" s="77"/>
      <c r="N12" s="72"/>
      <c r="O12" s="79" t="s">
        <v>176</v>
      </c>
      <c r="P12" s="81">
        <v>43420.57542824074</v>
      </c>
      <c r="Q12" s="79" t="s">
        <v>257</v>
      </c>
      <c r="R12" s="82" t="s">
        <v>402</v>
      </c>
      <c r="S12" s="79" t="s">
        <v>537</v>
      </c>
      <c r="T12" s="79"/>
      <c r="U12" s="79"/>
      <c r="V12" s="82" t="s">
        <v>598</v>
      </c>
      <c r="W12" s="81">
        <v>43420.57542824074</v>
      </c>
      <c r="X12" s="82" t="s">
        <v>622</v>
      </c>
      <c r="Y12" s="79"/>
      <c r="Z12" s="79"/>
      <c r="AA12" s="85" t="s">
        <v>777</v>
      </c>
      <c r="AB12" s="79"/>
      <c r="AC12" s="79" t="b">
        <v>0</v>
      </c>
      <c r="AD12" s="79">
        <v>1</v>
      </c>
      <c r="AE12" s="85" t="s">
        <v>924</v>
      </c>
      <c r="AF12" s="79" t="b">
        <v>0</v>
      </c>
      <c r="AG12" s="79" t="s">
        <v>926</v>
      </c>
      <c r="AH12" s="79"/>
      <c r="AI12" s="85" t="s">
        <v>924</v>
      </c>
      <c r="AJ12" s="79" t="b">
        <v>0</v>
      </c>
      <c r="AK12" s="79">
        <v>0</v>
      </c>
      <c r="AL12" s="85" t="s">
        <v>924</v>
      </c>
      <c r="AM12" s="79" t="s">
        <v>928</v>
      </c>
      <c r="AN12" s="79" t="b">
        <v>0</v>
      </c>
      <c r="AO12" s="85" t="s">
        <v>777</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0</v>
      </c>
      <c r="BE12" s="49">
        <v>0</v>
      </c>
      <c r="BF12" s="48">
        <v>0</v>
      </c>
      <c r="BG12" s="49">
        <v>0</v>
      </c>
      <c r="BH12" s="48">
        <v>0</v>
      </c>
      <c r="BI12" s="49">
        <v>0</v>
      </c>
      <c r="BJ12" s="48">
        <v>10</v>
      </c>
      <c r="BK12" s="49">
        <v>100</v>
      </c>
      <c r="BL12" s="48">
        <v>10</v>
      </c>
    </row>
    <row r="13" spans="1:64" ht="15">
      <c r="A13" s="64" t="s">
        <v>219</v>
      </c>
      <c r="B13" s="64" t="s">
        <v>240</v>
      </c>
      <c r="C13" s="65"/>
      <c r="D13" s="66"/>
      <c r="E13" s="67"/>
      <c r="F13" s="68"/>
      <c r="G13" s="65"/>
      <c r="H13" s="69"/>
      <c r="I13" s="70"/>
      <c r="J13" s="70"/>
      <c r="K13" s="34" t="s">
        <v>65</v>
      </c>
      <c r="L13" s="77">
        <v>13</v>
      </c>
      <c r="M13" s="77"/>
      <c r="N13" s="72"/>
      <c r="O13" s="79" t="s">
        <v>247</v>
      </c>
      <c r="P13" s="81">
        <v>43421.617847222224</v>
      </c>
      <c r="Q13" s="79" t="s">
        <v>258</v>
      </c>
      <c r="R13" s="79"/>
      <c r="S13" s="79"/>
      <c r="T13" s="79" t="s">
        <v>542</v>
      </c>
      <c r="U13" s="82" t="s">
        <v>571</v>
      </c>
      <c r="V13" s="82" t="s">
        <v>571</v>
      </c>
      <c r="W13" s="81">
        <v>43421.617847222224</v>
      </c>
      <c r="X13" s="82" t="s">
        <v>623</v>
      </c>
      <c r="Y13" s="79"/>
      <c r="Z13" s="79"/>
      <c r="AA13" s="85" t="s">
        <v>778</v>
      </c>
      <c r="AB13" s="79"/>
      <c r="AC13" s="79" t="b">
        <v>0</v>
      </c>
      <c r="AD13" s="79">
        <v>4</v>
      </c>
      <c r="AE13" s="85" t="s">
        <v>924</v>
      </c>
      <c r="AF13" s="79" t="b">
        <v>0</v>
      </c>
      <c r="AG13" s="79" t="s">
        <v>926</v>
      </c>
      <c r="AH13" s="79"/>
      <c r="AI13" s="85" t="s">
        <v>924</v>
      </c>
      <c r="AJ13" s="79" t="b">
        <v>0</v>
      </c>
      <c r="AK13" s="79">
        <v>1</v>
      </c>
      <c r="AL13" s="85" t="s">
        <v>924</v>
      </c>
      <c r="AM13" s="79" t="s">
        <v>931</v>
      </c>
      <c r="AN13" s="79" t="b">
        <v>0</v>
      </c>
      <c r="AO13" s="85" t="s">
        <v>778</v>
      </c>
      <c r="AP13" s="79" t="s">
        <v>176</v>
      </c>
      <c r="AQ13" s="79">
        <v>0</v>
      </c>
      <c r="AR13" s="79">
        <v>0</v>
      </c>
      <c r="AS13" s="79"/>
      <c r="AT13" s="79"/>
      <c r="AU13" s="79"/>
      <c r="AV13" s="79"/>
      <c r="AW13" s="79"/>
      <c r="AX13" s="79"/>
      <c r="AY13" s="79"/>
      <c r="AZ13" s="79"/>
      <c r="BA13">
        <v>1</v>
      </c>
      <c r="BB13" s="78" t="str">
        <f>REPLACE(INDEX(GroupVertices[Group],MATCH(Edges24[[#This Row],[Vertex 1]],GroupVertices[Vertex],0)),1,1,"")</f>
        <v>5</v>
      </c>
      <c r="BC13" s="78" t="str">
        <f>REPLACE(INDEX(GroupVertices[Group],MATCH(Edges24[[#This Row],[Vertex 2]],GroupVertices[Vertex],0)),1,1,"")</f>
        <v>5</v>
      </c>
      <c r="BD13" s="48"/>
      <c r="BE13" s="49"/>
      <c r="BF13" s="48"/>
      <c r="BG13" s="49"/>
      <c r="BH13" s="48"/>
      <c r="BI13" s="49"/>
      <c r="BJ13" s="48"/>
      <c r="BK13" s="49"/>
      <c r="BL13" s="48"/>
    </row>
    <row r="14" spans="1:64" ht="15">
      <c r="A14" s="64" t="s">
        <v>220</v>
      </c>
      <c r="B14" s="64" t="s">
        <v>219</v>
      </c>
      <c r="C14" s="65"/>
      <c r="D14" s="66"/>
      <c r="E14" s="67"/>
      <c r="F14" s="68"/>
      <c r="G14" s="65"/>
      <c r="H14" s="69"/>
      <c r="I14" s="70"/>
      <c r="J14" s="70"/>
      <c r="K14" s="34" t="s">
        <v>65</v>
      </c>
      <c r="L14" s="77">
        <v>15</v>
      </c>
      <c r="M14" s="77"/>
      <c r="N14" s="72"/>
      <c r="O14" s="79" t="s">
        <v>247</v>
      </c>
      <c r="P14" s="81">
        <v>43421.710324074076</v>
      </c>
      <c r="Q14" s="79" t="s">
        <v>259</v>
      </c>
      <c r="R14" s="79"/>
      <c r="S14" s="79"/>
      <c r="T14" s="79"/>
      <c r="U14" s="79"/>
      <c r="V14" s="82" t="s">
        <v>599</v>
      </c>
      <c r="W14" s="81">
        <v>43421.710324074076</v>
      </c>
      <c r="X14" s="82" t="s">
        <v>624</v>
      </c>
      <c r="Y14" s="79"/>
      <c r="Z14" s="79"/>
      <c r="AA14" s="85" t="s">
        <v>779</v>
      </c>
      <c r="AB14" s="79"/>
      <c r="AC14" s="79" t="b">
        <v>0</v>
      </c>
      <c r="AD14" s="79">
        <v>0</v>
      </c>
      <c r="AE14" s="85" t="s">
        <v>924</v>
      </c>
      <c r="AF14" s="79" t="b">
        <v>0</v>
      </c>
      <c r="AG14" s="79" t="s">
        <v>926</v>
      </c>
      <c r="AH14" s="79"/>
      <c r="AI14" s="85" t="s">
        <v>924</v>
      </c>
      <c r="AJ14" s="79" t="b">
        <v>0</v>
      </c>
      <c r="AK14" s="79">
        <v>1</v>
      </c>
      <c r="AL14" s="85" t="s">
        <v>778</v>
      </c>
      <c r="AM14" s="79" t="s">
        <v>927</v>
      </c>
      <c r="AN14" s="79" t="b">
        <v>0</v>
      </c>
      <c r="AO14" s="85" t="s">
        <v>778</v>
      </c>
      <c r="AP14" s="79" t="s">
        <v>176</v>
      </c>
      <c r="AQ14" s="79">
        <v>0</v>
      </c>
      <c r="AR14" s="79">
        <v>0</v>
      </c>
      <c r="AS14" s="79"/>
      <c r="AT14" s="79"/>
      <c r="AU14" s="79"/>
      <c r="AV14" s="79"/>
      <c r="AW14" s="79"/>
      <c r="AX14" s="79"/>
      <c r="AY14" s="79"/>
      <c r="AZ14" s="79"/>
      <c r="BA14">
        <v>1</v>
      </c>
      <c r="BB14" s="78" t="str">
        <f>REPLACE(INDEX(GroupVertices[Group],MATCH(Edges24[[#This Row],[Vertex 1]],GroupVertices[Vertex],0)),1,1,"")</f>
        <v>5</v>
      </c>
      <c r="BC14" s="78" t="str">
        <f>REPLACE(INDEX(GroupVertices[Group],MATCH(Edges24[[#This Row],[Vertex 2]],GroupVertices[Vertex],0)),1,1,"")</f>
        <v>5</v>
      </c>
      <c r="BD14" s="48">
        <v>0</v>
      </c>
      <c r="BE14" s="49">
        <v>0</v>
      </c>
      <c r="BF14" s="48">
        <v>0</v>
      </c>
      <c r="BG14" s="49">
        <v>0</v>
      </c>
      <c r="BH14" s="48">
        <v>0</v>
      </c>
      <c r="BI14" s="49">
        <v>0</v>
      </c>
      <c r="BJ14" s="48">
        <v>23</v>
      </c>
      <c r="BK14" s="49">
        <v>100</v>
      </c>
      <c r="BL14" s="48">
        <v>23</v>
      </c>
    </row>
    <row r="15" spans="1:64" ht="15">
      <c r="A15" s="64" t="s">
        <v>221</v>
      </c>
      <c r="B15" s="64" t="s">
        <v>242</v>
      </c>
      <c r="C15" s="65"/>
      <c r="D15" s="66"/>
      <c r="E15" s="67"/>
      <c r="F15" s="68"/>
      <c r="G15" s="65"/>
      <c r="H15" s="69"/>
      <c r="I15" s="70"/>
      <c r="J15" s="70"/>
      <c r="K15" s="34" t="s">
        <v>65</v>
      </c>
      <c r="L15" s="77">
        <v>16</v>
      </c>
      <c r="M15" s="77"/>
      <c r="N15" s="72"/>
      <c r="O15" s="79" t="s">
        <v>247</v>
      </c>
      <c r="P15" s="81">
        <v>43421.735300925924</v>
      </c>
      <c r="Q15" s="79" t="s">
        <v>260</v>
      </c>
      <c r="R15" s="79"/>
      <c r="S15" s="79"/>
      <c r="T15" s="79" t="s">
        <v>543</v>
      </c>
      <c r="U15" s="79"/>
      <c r="V15" s="82" t="s">
        <v>600</v>
      </c>
      <c r="W15" s="81">
        <v>43421.735300925924</v>
      </c>
      <c r="X15" s="82" t="s">
        <v>625</v>
      </c>
      <c r="Y15" s="79"/>
      <c r="Z15" s="79"/>
      <c r="AA15" s="85" t="s">
        <v>780</v>
      </c>
      <c r="AB15" s="79"/>
      <c r="AC15" s="79" t="b">
        <v>0</v>
      </c>
      <c r="AD15" s="79">
        <v>0</v>
      </c>
      <c r="AE15" s="85" t="s">
        <v>924</v>
      </c>
      <c r="AF15" s="79" t="b">
        <v>0</v>
      </c>
      <c r="AG15" s="79" t="s">
        <v>926</v>
      </c>
      <c r="AH15" s="79"/>
      <c r="AI15" s="85" t="s">
        <v>924</v>
      </c>
      <c r="AJ15" s="79" t="b">
        <v>0</v>
      </c>
      <c r="AK15" s="79">
        <v>2</v>
      </c>
      <c r="AL15" s="85" t="s">
        <v>781</v>
      </c>
      <c r="AM15" s="79" t="s">
        <v>927</v>
      </c>
      <c r="AN15" s="79" t="b">
        <v>0</v>
      </c>
      <c r="AO15" s="85" t="s">
        <v>781</v>
      </c>
      <c r="AP15" s="79" t="s">
        <v>176</v>
      </c>
      <c r="AQ15" s="79">
        <v>0</v>
      </c>
      <c r="AR15" s="79">
        <v>0</v>
      </c>
      <c r="AS15" s="79"/>
      <c r="AT15" s="79"/>
      <c r="AU15" s="79"/>
      <c r="AV15" s="79"/>
      <c r="AW15" s="79"/>
      <c r="AX15" s="79"/>
      <c r="AY15" s="79"/>
      <c r="AZ15" s="79"/>
      <c r="BA15">
        <v>1</v>
      </c>
      <c r="BB15" s="78" t="str">
        <f>REPLACE(INDEX(GroupVertices[Group],MATCH(Edges24[[#This Row],[Vertex 1]],GroupVertices[Vertex],0)),1,1,"")</f>
        <v>3</v>
      </c>
      <c r="BC15" s="78" t="str">
        <f>REPLACE(INDEX(GroupVertices[Group],MATCH(Edges24[[#This Row],[Vertex 2]],GroupVertices[Vertex],0)),1,1,"")</f>
        <v>3</v>
      </c>
      <c r="BD15" s="48"/>
      <c r="BE15" s="49"/>
      <c r="BF15" s="48"/>
      <c r="BG15" s="49"/>
      <c r="BH15" s="48"/>
      <c r="BI15" s="49"/>
      <c r="BJ15" s="48"/>
      <c r="BK15" s="49"/>
      <c r="BL15" s="48"/>
    </row>
    <row r="16" spans="1:64" ht="15">
      <c r="A16" s="64" t="s">
        <v>222</v>
      </c>
      <c r="B16" s="64" t="s">
        <v>242</v>
      </c>
      <c r="C16" s="65"/>
      <c r="D16" s="66"/>
      <c r="E16" s="67"/>
      <c r="F16" s="68"/>
      <c r="G16" s="65"/>
      <c r="H16" s="69"/>
      <c r="I16" s="70"/>
      <c r="J16" s="70"/>
      <c r="K16" s="34" t="s">
        <v>65</v>
      </c>
      <c r="L16" s="77">
        <v>21</v>
      </c>
      <c r="M16" s="77"/>
      <c r="N16" s="72"/>
      <c r="O16" s="79" t="s">
        <v>247</v>
      </c>
      <c r="P16" s="81">
        <v>43421.65956018519</v>
      </c>
      <c r="Q16" s="79" t="s">
        <v>261</v>
      </c>
      <c r="R16" s="79"/>
      <c r="S16" s="79"/>
      <c r="T16" s="79" t="s">
        <v>543</v>
      </c>
      <c r="U16" s="82" t="s">
        <v>572</v>
      </c>
      <c r="V16" s="82" t="s">
        <v>572</v>
      </c>
      <c r="W16" s="81">
        <v>43421.65956018519</v>
      </c>
      <c r="X16" s="82" t="s">
        <v>626</v>
      </c>
      <c r="Y16" s="79"/>
      <c r="Z16" s="79"/>
      <c r="AA16" s="85" t="s">
        <v>781</v>
      </c>
      <c r="AB16" s="79"/>
      <c r="AC16" s="79" t="b">
        <v>0</v>
      </c>
      <c r="AD16" s="79">
        <v>7</v>
      </c>
      <c r="AE16" s="85" t="s">
        <v>924</v>
      </c>
      <c r="AF16" s="79" t="b">
        <v>0</v>
      </c>
      <c r="AG16" s="79" t="s">
        <v>926</v>
      </c>
      <c r="AH16" s="79"/>
      <c r="AI16" s="85" t="s">
        <v>924</v>
      </c>
      <c r="AJ16" s="79" t="b">
        <v>0</v>
      </c>
      <c r="AK16" s="79">
        <v>2</v>
      </c>
      <c r="AL16" s="85" t="s">
        <v>924</v>
      </c>
      <c r="AM16" s="79" t="s">
        <v>931</v>
      </c>
      <c r="AN16" s="79" t="b">
        <v>0</v>
      </c>
      <c r="AO16" s="85" t="s">
        <v>781</v>
      </c>
      <c r="AP16" s="79" t="s">
        <v>176</v>
      </c>
      <c r="AQ16" s="79">
        <v>0</v>
      </c>
      <c r="AR16" s="79">
        <v>0</v>
      </c>
      <c r="AS16" s="79" t="s">
        <v>937</v>
      </c>
      <c r="AT16" s="79" t="s">
        <v>938</v>
      </c>
      <c r="AU16" s="79" t="s">
        <v>939</v>
      </c>
      <c r="AV16" s="79" t="s">
        <v>940</v>
      </c>
      <c r="AW16" s="79" t="s">
        <v>941</v>
      </c>
      <c r="AX16" s="79" t="s">
        <v>942</v>
      </c>
      <c r="AY16" s="79" t="s">
        <v>943</v>
      </c>
      <c r="AZ16" s="82" t="s">
        <v>944</v>
      </c>
      <c r="BA16">
        <v>1</v>
      </c>
      <c r="BB16" s="78" t="str">
        <f>REPLACE(INDEX(GroupVertices[Group],MATCH(Edges24[[#This Row],[Vertex 1]],GroupVertices[Vertex],0)),1,1,"")</f>
        <v>3</v>
      </c>
      <c r="BC16" s="78" t="str">
        <f>REPLACE(INDEX(GroupVertices[Group],MATCH(Edges24[[#This Row],[Vertex 2]],GroupVertices[Vertex],0)),1,1,"")</f>
        <v>3</v>
      </c>
      <c r="BD16" s="48"/>
      <c r="BE16" s="49"/>
      <c r="BF16" s="48"/>
      <c r="BG16" s="49"/>
      <c r="BH16" s="48"/>
      <c r="BI16" s="49"/>
      <c r="BJ16" s="48"/>
      <c r="BK16" s="49"/>
      <c r="BL16" s="48"/>
    </row>
    <row r="17" spans="1:64" ht="15">
      <c r="A17" s="64" t="s">
        <v>223</v>
      </c>
      <c r="B17" s="64" t="s">
        <v>242</v>
      </c>
      <c r="C17" s="65"/>
      <c r="D17" s="66"/>
      <c r="E17" s="67"/>
      <c r="F17" s="68"/>
      <c r="G17" s="65"/>
      <c r="H17" s="69"/>
      <c r="I17" s="70"/>
      <c r="J17" s="70"/>
      <c r="K17" s="34" t="s">
        <v>65</v>
      </c>
      <c r="L17" s="77">
        <v>22</v>
      </c>
      <c r="M17" s="77"/>
      <c r="N17" s="72"/>
      <c r="O17" s="79" t="s">
        <v>247</v>
      </c>
      <c r="P17" s="81">
        <v>43421.762025462966</v>
      </c>
      <c r="Q17" s="79" t="s">
        <v>260</v>
      </c>
      <c r="R17" s="79"/>
      <c r="S17" s="79"/>
      <c r="T17" s="79" t="s">
        <v>543</v>
      </c>
      <c r="U17" s="79"/>
      <c r="V17" s="82" t="s">
        <v>601</v>
      </c>
      <c r="W17" s="81">
        <v>43421.762025462966</v>
      </c>
      <c r="X17" s="82" t="s">
        <v>627</v>
      </c>
      <c r="Y17" s="79"/>
      <c r="Z17" s="79"/>
      <c r="AA17" s="85" t="s">
        <v>782</v>
      </c>
      <c r="AB17" s="79"/>
      <c r="AC17" s="79" t="b">
        <v>0</v>
      </c>
      <c r="AD17" s="79">
        <v>0</v>
      </c>
      <c r="AE17" s="85" t="s">
        <v>924</v>
      </c>
      <c r="AF17" s="79" t="b">
        <v>0</v>
      </c>
      <c r="AG17" s="79" t="s">
        <v>926</v>
      </c>
      <c r="AH17" s="79"/>
      <c r="AI17" s="85" t="s">
        <v>924</v>
      </c>
      <c r="AJ17" s="79" t="b">
        <v>0</v>
      </c>
      <c r="AK17" s="79">
        <v>2</v>
      </c>
      <c r="AL17" s="85" t="s">
        <v>781</v>
      </c>
      <c r="AM17" s="79" t="s">
        <v>927</v>
      </c>
      <c r="AN17" s="79" t="b">
        <v>0</v>
      </c>
      <c r="AO17" s="85" t="s">
        <v>781</v>
      </c>
      <c r="AP17" s="79" t="s">
        <v>176</v>
      </c>
      <c r="AQ17" s="79">
        <v>0</v>
      </c>
      <c r="AR17" s="79">
        <v>0</v>
      </c>
      <c r="AS17" s="79"/>
      <c r="AT17" s="79"/>
      <c r="AU17" s="79"/>
      <c r="AV17" s="79"/>
      <c r="AW17" s="79"/>
      <c r="AX17" s="79"/>
      <c r="AY17" s="79"/>
      <c r="AZ17" s="79"/>
      <c r="BA17">
        <v>1</v>
      </c>
      <c r="BB17" s="78" t="str">
        <f>REPLACE(INDEX(GroupVertices[Group],MATCH(Edges24[[#This Row],[Vertex 1]],GroupVertices[Vertex],0)),1,1,"")</f>
        <v>3</v>
      </c>
      <c r="BC17" s="78" t="str">
        <f>REPLACE(INDEX(GroupVertices[Group],MATCH(Edges24[[#This Row],[Vertex 2]],GroupVertices[Vertex],0)),1,1,"")</f>
        <v>3</v>
      </c>
      <c r="BD17" s="48"/>
      <c r="BE17" s="49"/>
      <c r="BF17" s="48"/>
      <c r="BG17" s="49"/>
      <c r="BH17" s="48"/>
      <c r="BI17" s="49"/>
      <c r="BJ17" s="48"/>
      <c r="BK17" s="49"/>
      <c r="BL17" s="48"/>
    </row>
    <row r="18" spans="1:64" ht="15">
      <c r="A18" s="64" t="s">
        <v>216</v>
      </c>
      <c r="B18" s="64" t="s">
        <v>216</v>
      </c>
      <c r="C18" s="65"/>
      <c r="D18" s="66"/>
      <c r="E18" s="67"/>
      <c r="F18" s="68"/>
      <c r="G18" s="65"/>
      <c r="H18" s="69"/>
      <c r="I18" s="70"/>
      <c r="J18" s="70"/>
      <c r="K18" s="34" t="s">
        <v>65</v>
      </c>
      <c r="L18" s="77">
        <v>29</v>
      </c>
      <c r="M18" s="77"/>
      <c r="N18" s="72"/>
      <c r="O18" s="79" t="s">
        <v>176</v>
      </c>
      <c r="P18" s="81">
        <v>43410.32670138889</v>
      </c>
      <c r="Q18" s="79" t="s">
        <v>262</v>
      </c>
      <c r="R18" s="82" t="s">
        <v>403</v>
      </c>
      <c r="S18" s="79" t="s">
        <v>536</v>
      </c>
      <c r="T18" s="79"/>
      <c r="U18" s="79"/>
      <c r="V18" s="82" t="s">
        <v>602</v>
      </c>
      <c r="W18" s="81">
        <v>43410.32670138889</v>
      </c>
      <c r="X18" s="82" t="s">
        <v>628</v>
      </c>
      <c r="Y18" s="79"/>
      <c r="Z18" s="79"/>
      <c r="AA18" s="85" t="s">
        <v>783</v>
      </c>
      <c r="AB18" s="79"/>
      <c r="AC18" s="79" t="b">
        <v>0</v>
      </c>
      <c r="AD18" s="79">
        <v>1</v>
      </c>
      <c r="AE18" s="85" t="s">
        <v>924</v>
      </c>
      <c r="AF18" s="79" t="b">
        <v>0</v>
      </c>
      <c r="AG18" s="79" t="s">
        <v>926</v>
      </c>
      <c r="AH18" s="79"/>
      <c r="AI18" s="85" t="s">
        <v>924</v>
      </c>
      <c r="AJ18" s="79" t="b">
        <v>0</v>
      </c>
      <c r="AK18" s="79">
        <v>1</v>
      </c>
      <c r="AL18" s="85" t="s">
        <v>924</v>
      </c>
      <c r="AM18" s="79" t="s">
        <v>928</v>
      </c>
      <c r="AN18" s="79" t="b">
        <v>0</v>
      </c>
      <c r="AO18" s="85" t="s">
        <v>783</v>
      </c>
      <c r="AP18" s="79" t="s">
        <v>176</v>
      </c>
      <c r="AQ18" s="79">
        <v>0</v>
      </c>
      <c r="AR18" s="79">
        <v>0</v>
      </c>
      <c r="AS18" s="79"/>
      <c r="AT18" s="79"/>
      <c r="AU18" s="79"/>
      <c r="AV18" s="79"/>
      <c r="AW18" s="79"/>
      <c r="AX18" s="79"/>
      <c r="AY18" s="79"/>
      <c r="AZ18" s="79"/>
      <c r="BA18">
        <v>4</v>
      </c>
      <c r="BB18" s="78" t="str">
        <f>REPLACE(INDEX(GroupVertices[Group],MATCH(Edges24[[#This Row],[Vertex 1]],GroupVertices[Vertex],0)),1,1,"")</f>
        <v>2</v>
      </c>
      <c r="BC18" s="78" t="str">
        <f>REPLACE(INDEX(GroupVertices[Group],MATCH(Edges24[[#This Row],[Vertex 2]],GroupVertices[Vertex],0)),1,1,"")</f>
        <v>2</v>
      </c>
      <c r="BD18" s="48">
        <v>0</v>
      </c>
      <c r="BE18" s="49">
        <v>0</v>
      </c>
      <c r="BF18" s="48">
        <v>0</v>
      </c>
      <c r="BG18" s="49">
        <v>0</v>
      </c>
      <c r="BH18" s="48">
        <v>0</v>
      </c>
      <c r="BI18" s="49">
        <v>0</v>
      </c>
      <c r="BJ18" s="48">
        <v>34</v>
      </c>
      <c r="BK18" s="49">
        <v>100</v>
      </c>
      <c r="BL18" s="48">
        <v>34</v>
      </c>
    </row>
    <row r="19" spans="1:64" ht="15">
      <c r="A19" s="64" t="s">
        <v>216</v>
      </c>
      <c r="B19" s="64" t="s">
        <v>216</v>
      </c>
      <c r="C19" s="65"/>
      <c r="D19" s="66"/>
      <c r="E19" s="67"/>
      <c r="F19" s="68"/>
      <c r="G19" s="65"/>
      <c r="H19" s="69"/>
      <c r="I19" s="70"/>
      <c r="J19" s="70"/>
      <c r="K19" s="34" t="s">
        <v>65</v>
      </c>
      <c r="L19" s="77">
        <v>30</v>
      </c>
      <c r="M19" s="77"/>
      <c r="N19" s="72"/>
      <c r="O19" s="79" t="s">
        <v>176</v>
      </c>
      <c r="P19" s="81">
        <v>43410.81706018518</v>
      </c>
      <c r="Q19" s="79" t="s">
        <v>263</v>
      </c>
      <c r="R19" s="82" t="s">
        <v>404</v>
      </c>
      <c r="S19" s="79" t="s">
        <v>536</v>
      </c>
      <c r="T19" s="79"/>
      <c r="U19" s="79"/>
      <c r="V19" s="82" t="s">
        <v>602</v>
      </c>
      <c r="W19" s="81">
        <v>43410.81706018518</v>
      </c>
      <c r="X19" s="82" t="s">
        <v>629</v>
      </c>
      <c r="Y19" s="79"/>
      <c r="Z19" s="79"/>
      <c r="AA19" s="85" t="s">
        <v>784</v>
      </c>
      <c r="AB19" s="79"/>
      <c r="AC19" s="79" t="b">
        <v>0</v>
      </c>
      <c r="AD19" s="79">
        <v>2</v>
      </c>
      <c r="AE19" s="85" t="s">
        <v>924</v>
      </c>
      <c r="AF19" s="79" t="b">
        <v>0</v>
      </c>
      <c r="AG19" s="79" t="s">
        <v>926</v>
      </c>
      <c r="AH19" s="79"/>
      <c r="AI19" s="85" t="s">
        <v>924</v>
      </c>
      <c r="AJ19" s="79" t="b">
        <v>0</v>
      </c>
      <c r="AK19" s="79">
        <v>1</v>
      </c>
      <c r="AL19" s="85" t="s">
        <v>924</v>
      </c>
      <c r="AM19" s="79" t="s">
        <v>931</v>
      </c>
      <c r="AN19" s="79" t="b">
        <v>0</v>
      </c>
      <c r="AO19" s="85" t="s">
        <v>784</v>
      </c>
      <c r="AP19" s="79" t="s">
        <v>176</v>
      </c>
      <c r="AQ19" s="79">
        <v>0</v>
      </c>
      <c r="AR19" s="79">
        <v>0</v>
      </c>
      <c r="AS19" s="79"/>
      <c r="AT19" s="79"/>
      <c r="AU19" s="79"/>
      <c r="AV19" s="79"/>
      <c r="AW19" s="79"/>
      <c r="AX19" s="79"/>
      <c r="AY19" s="79"/>
      <c r="AZ19" s="79"/>
      <c r="BA19">
        <v>4</v>
      </c>
      <c r="BB19" s="78" t="str">
        <f>REPLACE(INDEX(GroupVertices[Group],MATCH(Edges24[[#This Row],[Vertex 1]],GroupVertices[Vertex],0)),1,1,"")</f>
        <v>2</v>
      </c>
      <c r="BC19" s="78" t="str">
        <f>REPLACE(INDEX(GroupVertices[Group],MATCH(Edges24[[#This Row],[Vertex 2]],GroupVertices[Vertex],0)),1,1,"")</f>
        <v>2</v>
      </c>
      <c r="BD19" s="48">
        <v>0</v>
      </c>
      <c r="BE19" s="49">
        <v>0</v>
      </c>
      <c r="BF19" s="48">
        <v>0</v>
      </c>
      <c r="BG19" s="49">
        <v>0</v>
      </c>
      <c r="BH19" s="48">
        <v>0</v>
      </c>
      <c r="BI19" s="49">
        <v>0</v>
      </c>
      <c r="BJ19" s="48">
        <v>30</v>
      </c>
      <c r="BK19" s="49">
        <v>100</v>
      </c>
      <c r="BL19" s="48">
        <v>30</v>
      </c>
    </row>
    <row r="20" spans="1:64" ht="15">
      <c r="A20" s="64" t="s">
        <v>216</v>
      </c>
      <c r="B20" s="64" t="s">
        <v>216</v>
      </c>
      <c r="C20" s="65"/>
      <c r="D20" s="66"/>
      <c r="E20" s="67"/>
      <c r="F20" s="68"/>
      <c r="G20" s="65"/>
      <c r="H20" s="69"/>
      <c r="I20" s="70"/>
      <c r="J20" s="70"/>
      <c r="K20" s="34" t="s">
        <v>65</v>
      </c>
      <c r="L20" s="77">
        <v>31</v>
      </c>
      <c r="M20" s="77"/>
      <c r="N20" s="72"/>
      <c r="O20" s="79" t="s">
        <v>176</v>
      </c>
      <c r="P20" s="81">
        <v>43415.601875</v>
      </c>
      <c r="Q20" s="79" t="s">
        <v>264</v>
      </c>
      <c r="R20" s="82" t="s">
        <v>405</v>
      </c>
      <c r="S20" s="79" t="s">
        <v>536</v>
      </c>
      <c r="T20" s="79"/>
      <c r="U20" s="82" t="s">
        <v>573</v>
      </c>
      <c r="V20" s="82" t="s">
        <v>573</v>
      </c>
      <c r="W20" s="81">
        <v>43415.601875</v>
      </c>
      <c r="X20" s="82" t="s">
        <v>630</v>
      </c>
      <c r="Y20" s="79"/>
      <c r="Z20" s="79"/>
      <c r="AA20" s="85" t="s">
        <v>785</v>
      </c>
      <c r="AB20" s="79"/>
      <c r="AC20" s="79" t="b">
        <v>0</v>
      </c>
      <c r="AD20" s="79">
        <v>5</v>
      </c>
      <c r="AE20" s="85" t="s">
        <v>924</v>
      </c>
      <c r="AF20" s="79" t="b">
        <v>0</v>
      </c>
      <c r="AG20" s="79" t="s">
        <v>926</v>
      </c>
      <c r="AH20" s="79"/>
      <c r="AI20" s="85" t="s">
        <v>924</v>
      </c>
      <c r="AJ20" s="79" t="b">
        <v>0</v>
      </c>
      <c r="AK20" s="79">
        <v>3</v>
      </c>
      <c r="AL20" s="85" t="s">
        <v>924</v>
      </c>
      <c r="AM20" s="79" t="s">
        <v>928</v>
      </c>
      <c r="AN20" s="79" t="b">
        <v>0</v>
      </c>
      <c r="AO20" s="85" t="s">
        <v>785</v>
      </c>
      <c r="AP20" s="79" t="s">
        <v>176</v>
      </c>
      <c r="AQ20" s="79">
        <v>0</v>
      </c>
      <c r="AR20" s="79">
        <v>0</v>
      </c>
      <c r="AS20" s="79"/>
      <c r="AT20" s="79"/>
      <c r="AU20" s="79"/>
      <c r="AV20" s="79"/>
      <c r="AW20" s="79"/>
      <c r="AX20" s="79"/>
      <c r="AY20" s="79"/>
      <c r="AZ20" s="79"/>
      <c r="BA20">
        <v>4</v>
      </c>
      <c r="BB20" s="78" t="str">
        <f>REPLACE(INDEX(GroupVertices[Group],MATCH(Edges24[[#This Row],[Vertex 1]],GroupVertices[Vertex],0)),1,1,"")</f>
        <v>2</v>
      </c>
      <c r="BC20" s="78" t="str">
        <f>REPLACE(INDEX(GroupVertices[Group],MATCH(Edges24[[#This Row],[Vertex 2]],GroupVertices[Vertex],0)),1,1,"")</f>
        <v>2</v>
      </c>
      <c r="BD20" s="48">
        <v>0</v>
      </c>
      <c r="BE20" s="49">
        <v>0</v>
      </c>
      <c r="BF20" s="48">
        <v>0</v>
      </c>
      <c r="BG20" s="49">
        <v>0</v>
      </c>
      <c r="BH20" s="48">
        <v>0</v>
      </c>
      <c r="BI20" s="49">
        <v>0</v>
      </c>
      <c r="BJ20" s="48">
        <v>24</v>
      </c>
      <c r="BK20" s="49">
        <v>100</v>
      </c>
      <c r="BL20" s="48">
        <v>24</v>
      </c>
    </row>
    <row r="21" spans="1:64" ht="15">
      <c r="A21" s="64" t="s">
        <v>216</v>
      </c>
      <c r="B21" s="64" t="s">
        <v>216</v>
      </c>
      <c r="C21" s="65"/>
      <c r="D21" s="66"/>
      <c r="E21" s="67"/>
      <c r="F21" s="68"/>
      <c r="G21" s="65"/>
      <c r="H21" s="69"/>
      <c r="I21" s="70"/>
      <c r="J21" s="70"/>
      <c r="K21" s="34" t="s">
        <v>65</v>
      </c>
      <c r="L21" s="77">
        <v>32</v>
      </c>
      <c r="M21" s="77"/>
      <c r="N21" s="72"/>
      <c r="O21" s="79" t="s">
        <v>176</v>
      </c>
      <c r="P21" s="81">
        <v>43418.225856481484</v>
      </c>
      <c r="Q21" s="79" t="s">
        <v>265</v>
      </c>
      <c r="R21" s="82" t="s">
        <v>406</v>
      </c>
      <c r="S21" s="79" t="s">
        <v>536</v>
      </c>
      <c r="T21" s="79"/>
      <c r="U21" s="82" t="s">
        <v>574</v>
      </c>
      <c r="V21" s="82" t="s">
        <v>574</v>
      </c>
      <c r="W21" s="81">
        <v>43418.225856481484</v>
      </c>
      <c r="X21" s="82" t="s">
        <v>631</v>
      </c>
      <c r="Y21" s="79"/>
      <c r="Z21" s="79"/>
      <c r="AA21" s="85" t="s">
        <v>786</v>
      </c>
      <c r="AB21" s="79"/>
      <c r="AC21" s="79" t="b">
        <v>0</v>
      </c>
      <c r="AD21" s="79">
        <v>0</v>
      </c>
      <c r="AE21" s="85" t="s">
        <v>924</v>
      </c>
      <c r="AF21" s="79" t="b">
        <v>0</v>
      </c>
      <c r="AG21" s="79" t="s">
        <v>926</v>
      </c>
      <c r="AH21" s="79"/>
      <c r="AI21" s="85" t="s">
        <v>924</v>
      </c>
      <c r="AJ21" s="79" t="b">
        <v>0</v>
      </c>
      <c r="AK21" s="79">
        <v>1</v>
      </c>
      <c r="AL21" s="85" t="s">
        <v>924</v>
      </c>
      <c r="AM21" s="79" t="s">
        <v>932</v>
      </c>
      <c r="AN21" s="79" t="b">
        <v>0</v>
      </c>
      <c r="AO21" s="85" t="s">
        <v>786</v>
      </c>
      <c r="AP21" s="79" t="s">
        <v>176</v>
      </c>
      <c r="AQ21" s="79">
        <v>0</v>
      </c>
      <c r="AR21" s="79">
        <v>0</v>
      </c>
      <c r="AS21" s="79"/>
      <c r="AT21" s="79"/>
      <c r="AU21" s="79"/>
      <c r="AV21" s="79"/>
      <c r="AW21" s="79"/>
      <c r="AX21" s="79"/>
      <c r="AY21" s="79"/>
      <c r="AZ21" s="79"/>
      <c r="BA21">
        <v>4</v>
      </c>
      <c r="BB21" s="78" t="str">
        <f>REPLACE(INDEX(GroupVertices[Group],MATCH(Edges24[[#This Row],[Vertex 1]],GroupVertices[Vertex],0)),1,1,"")</f>
        <v>2</v>
      </c>
      <c r="BC21" s="78" t="str">
        <f>REPLACE(INDEX(GroupVertices[Group],MATCH(Edges24[[#This Row],[Vertex 2]],GroupVertices[Vertex],0)),1,1,"")</f>
        <v>2</v>
      </c>
      <c r="BD21" s="48">
        <v>0</v>
      </c>
      <c r="BE21" s="49">
        <v>0</v>
      </c>
      <c r="BF21" s="48">
        <v>0</v>
      </c>
      <c r="BG21" s="49">
        <v>0</v>
      </c>
      <c r="BH21" s="48">
        <v>0</v>
      </c>
      <c r="BI21" s="49">
        <v>0</v>
      </c>
      <c r="BJ21" s="48">
        <v>22</v>
      </c>
      <c r="BK21" s="49">
        <v>100</v>
      </c>
      <c r="BL21" s="48">
        <v>22</v>
      </c>
    </row>
    <row r="22" spans="1:64" ht="15">
      <c r="A22" s="64" t="s">
        <v>224</v>
      </c>
      <c r="B22" s="64" t="s">
        <v>216</v>
      </c>
      <c r="C22" s="65"/>
      <c r="D22" s="66"/>
      <c r="E22" s="67"/>
      <c r="F22" s="68"/>
      <c r="G22" s="65"/>
      <c r="H22" s="69"/>
      <c r="I22" s="70"/>
      <c r="J22" s="70"/>
      <c r="K22" s="34" t="s">
        <v>65</v>
      </c>
      <c r="L22" s="77">
        <v>33</v>
      </c>
      <c r="M22" s="77"/>
      <c r="N22" s="72"/>
      <c r="O22" s="79" t="s">
        <v>247</v>
      </c>
      <c r="P22" s="81">
        <v>43411.37836805556</v>
      </c>
      <c r="Q22" s="79" t="s">
        <v>253</v>
      </c>
      <c r="R22" s="79"/>
      <c r="S22" s="79"/>
      <c r="T22" s="79"/>
      <c r="U22" s="79"/>
      <c r="V22" s="82" t="s">
        <v>603</v>
      </c>
      <c r="W22" s="81">
        <v>43411.37836805556</v>
      </c>
      <c r="X22" s="82" t="s">
        <v>632</v>
      </c>
      <c r="Y22" s="79"/>
      <c r="Z22" s="79"/>
      <c r="AA22" s="85" t="s">
        <v>787</v>
      </c>
      <c r="AB22" s="79"/>
      <c r="AC22" s="79" t="b">
        <v>0</v>
      </c>
      <c r="AD22" s="79">
        <v>0</v>
      </c>
      <c r="AE22" s="85" t="s">
        <v>924</v>
      </c>
      <c r="AF22" s="79" t="b">
        <v>0</v>
      </c>
      <c r="AG22" s="79" t="s">
        <v>926</v>
      </c>
      <c r="AH22" s="79"/>
      <c r="AI22" s="85" t="s">
        <v>924</v>
      </c>
      <c r="AJ22" s="79" t="b">
        <v>0</v>
      </c>
      <c r="AK22" s="79">
        <v>2</v>
      </c>
      <c r="AL22" s="85" t="s">
        <v>784</v>
      </c>
      <c r="AM22" s="79" t="s">
        <v>931</v>
      </c>
      <c r="AN22" s="79" t="b">
        <v>0</v>
      </c>
      <c r="AO22" s="85" t="s">
        <v>784</v>
      </c>
      <c r="AP22" s="79" t="s">
        <v>176</v>
      </c>
      <c r="AQ22" s="79">
        <v>0</v>
      </c>
      <c r="AR22" s="79">
        <v>0</v>
      </c>
      <c r="AS22" s="79"/>
      <c r="AT22" s="79"/>
      <c r="AU22" s="79"/>
      <c r="AV22" s="79"/>
      <c r="AW22" s="79"/>
      <c r="AX22" s="79"/>
      <c r="AY22" s="79"/>
      <c r="AZ22" s="79"/>
      <c r="BA22">
        <v>2</v>
      </c>
      <c r="BB22" s="78" t="str">
        <f>REPLACE(INDEX(GroupVertices[Group],MATCH(Edges24[[#This Row],[Vertex 1]],GroupVertices[Vertex],0)),1,1,"")</f>
        <v>2</v>
      </c>
      <c r="BC22" s="78" t="str">
        <f>REPLACE(INDEX(GroupVertices[Group],MATCH(Edges24[[#This Row],[Vertex 2]],GroupVertices[Vertex],0)),1,1,"")</f>
        <v>2</v>
      </c>
      <c r="BD22" s="48">
        <v>0</v>
      </c>
      <c r="BE22" s="49">
        <v>0</v>
      </c>
      <c r="BF22" s="48">
        <v>0</v>
      </c>
      <c r="BG22" s="49">
        <v>0</v>
      </c>
      <c r="BH22" s="48">
        <v>0</v>
      </c>
      <c r="BI22" s="49">
        <v>0</v>
      </c>
      <c r="BJ22" s="48">
        <v>24</v>
      </c>
      <c r="BK22" s="49">
        <v>100</v>
      </c>
      <c r="BL22" s="48">
        <v>24</v>
      </c>
    </row>
    <row r="23" spans="1:64" ht="15">
      <c r="A23" s="64" t="s">
        <v>224</v>
      </c>
      <c r="B23" s="64" t="s">
        <v>216</v>
      </c>
      <c r="C23" s="65"/>
      <c r="D23" s="66"/>
      <c r="E23" s="67"/>
      <c r="F23" s="68"/>
      <c r="G23" s="65"/>
      <c r="H23" s="69"/>
      <c r="I23" s="70"/>
      <c r="J23" s="70"/>
      <c r="K23" s="34" t="s">
        <v>65</v>
      </c>
      <c r="L23" s="77">
        <v>34</v>
      </c>
      <c r="M23" s="77"/>
      <c r="N23" s="72"/>
      <c r="O23" s="79" t="s">
        <v>247</v>
      </c>
      <c r="P23" s="81">
        <v>43415.60230324074</v>
      </c>
      <c r="Q23" s="79" t="s">
        <v>254</v>
      </c>
      <c r="R23" s="79"/>
      <c r="S23" s="79"/>
      <c r="T23" s="79"/>
      <c r="U23" s="79"/>
      <c r="V23" s="82" t="s">
        <v>603</v>
      </c>
      <c r="W23" s="81">
        <v>43415.60230324074</v>
      </c>
      <c r="X23" s="82" t="s">
        <v>633</v>
      </c>
      <c r="Y23" s="79"/>
      <c r="Z23" s="79"/>
      <c r="AA23" s="85" t="s">
        <v>788</v>
      </c>
      <c r="AB23" s="79"/>
      <c r="AC23" s="79" t="b">
        <v>0</v>
      </c>
      <c r="AD23" s="79">
        <v>0</v>
      </c>
      <c r="AE23" s="85" t="s">
        <v>924</v>
      </c>
      <c r="AF23" s="79" t="b">
        <v>0</v>
      </c>
      <c r="AG23" s="79" t="s">
        <v>926</v>
      </c>
      <c r="AH23" s="79"/>
      <c r="AI23" s="85" t="s">
        <v>924</v>
      </c>
      <c r="AJ23" s="79" t="b">
        <v>0</v>
      </c>
      <c r="AK23" s="79">
        <v>3</v>
      </c>
      <c r="AL23" s="85" t="s">
        <v>785</v>
      </c>
      <c r="AM23" s="79" t="s">
        <v>928</v>
      </c>
      <c r="AN23" s="79" t="b">
        <v>0</v>
      </c>
      <c r="AO23" s="85" t="s">
        <v>785</v>
      </c>
      <c r="AP23" s="79" t="s">
        <v>176</v>
      </c>
      <c r="AQ23" s="79">
        <v>0</v>
      </c>
      <c r="AR23" s="79">
        <v>0</v>
      </c>
      <c r="AS23" s="79"/>
      <c r="AT23" s="79"/>
      <c r="AU23" s="79"/>
      <c r="AV23" s="79"/>
      <c r="AW23" s="79"/>
      <c r="AX23" s="79"/>
      <c r="AY23" s="79"/>
      <c r="AZ23" s="79"/>
      <c r="BA23">
        <v>2</v>
      </c>
      <c r="BB23" s="78" t="str">
        <f>REPLACE(INDEX(GroupVertices[Group],MATCH(Edges24[[#This Row],[Vertex 1]],GroupVertices[Vertex],0)),1,1,"")</f>
        <v>2</v>
      </c>
      <c r="BC23" s="78" t="str">
        <f>REPLACE(INDEX(GroupVertices[Group],MATCH(Edges24[[#This Row],[Vertex 2]],GroupVertices[Vertex],0)),1,1,"")</f>
        <v>2</v>
      </c>
      <c r="BD23" s="48">
        <v>0</v>
      </c>
      <c r="BE23" s="49">
        <v>0</v>
      </c>
      <c r="BF23" s="48">
        <v>0</v>
      </c>
      <c r="BG23" s="49">
        <v>0</v>
      </c>
      <c r="BH23" s="48">
        <v>0</v>
      </c>
      <c r="BI23" s="49">
        <v>0</v>
      </c>
      <c r="BJ23" s="48">
        <v>26</v>
      </c>
      <c r="BK23" s="49">
        <v>100</v>
      </c>
      <c r="BL23" s="48">
        <v>26</v>
      </c>
    </row>
    <row r="24" spans="1:64" ht="15">
      <c r="A24" s="64" t="s">
        <v>224</v>
      </c>
      <c r="B24" s="64" t="s">
        <v>245</v>
      </c>
      <c r="C24" s="65"/>
      <c r="D24" s="66"/>
      <c r="E24" s="67"/>
      <c r="F24" s="68"/>
      <c r="G24" s="65"/>
      <c r="H24" s="69"/>
      <c r="I24" s="70"/>
      <c r="J24" s="70"/>
      <c r="K24" s="34" t="s">
        <v>65</v>
      </c>
      <c r="L24" s="77">
        <v>35</v>
      </c>
      <c r="M24" s="77"/>
      <c r="N24" s="72"/>
      <c r="O24" s="79" t="s">
        <v>248</v>
      </c>
      <c r="P24" s="81">
        <v>43422.29734953704</v>
      </c>
      <c r="Q24" s="79" t="s">
        <v>266</v>
      </c>
      <c r="R24" s="82" t="s">
        <v>407</v>
      </c>
      <c r="S24" s="79" t="s">
        <v>536</v>
      </c>
      <c r="T24" s="79"/>
      <c r="U24" s="79"/>
      <c r="V24" s="82" t="s">
        <v>603</v>
      </c>
      <c r="W24" s="81">
        <v>43422.29734953704</v>
      </c>
      <c r="X24" s="82" t="s">
        <v>634</v>
      </c>
      <c r="Y24" s="79"/>
      <c r="Z24" s="79"/>
      <c r="AA24" s="85" t="s">
        <v>789</v>
      </c>
      <c r="AB24" s="85" t="s">
        <v>923</v>
      </c>
      <c r="AC24" s="79" t="b">
        <v>0</v>
      </c>
      <c r="AD24" s="79">
        <v>2</v>
      </c>
      <c r="AE24" s="85" t="s">
        <v>925</v>
      </c>
      <c r="AF24" s="79" t="b">
        <v>0</v>
      </c>
      <c r="AG24" s="79" t="s">
        <v>926</v>
      </c>
      <c r="AH24" s="79"/>
      <c r="AI24" s="85" t="s">
        <v>924</v>
      </c>
      <c r="AJ24" s="79" t="b">
        <v>0</v>
      </c>
      <c r="AK24" s="79">
        <v>0</v>
      </c>
      <c r="AL24" s="85" t="s">
        <v>924</v>
      </c>
      <c r="AM24" s="79" t="s">
        <v>932</v>
      </c>
      <c r="AN24" s="79" t="b">
        <v>0</v>
      </c>
      <c r="AO24" s="85" t="s">
        <v>923</v>
      </c>
      <c r="AP24" s="79" t="s">
        <v>176</v>
      </c>
      <c r="AQ24" s="79">
        <v>0</v>
      </c>
      <c r="AR24" s="79">
        <v>0</v>
      </c>
      <c r="AS24" s="79"/>
      <c r="AT24" s="79"/>
      <c r="AU24" s="79"/>
      <c r="AV24" s="79"/>
      <c r="AW24" s="79"/>
      <c r="AX24" s="79"/>
      <c r="AY24" s="79"/>
      <c r="AZ24" s="79"/>
      <c r="BA24">
        <v>1</v>
      </c>
      <c r="BB24" s="78" t="str">
        <f>REPLACE(INDEX(GroupVertices[Group],MATCH(Edges24[[#This Row],[Vertex 1]],GroupVertices[Vertex],0)),1,1,"")</f>
        <v>2</v>
      </c>
      <c r="BC24" s="78" t="str">
        <f>REPLACE(INDEX(GroupVertices[Group],MATCH(Edges24[[#This Row],[Vertex 2]],GroupVertices[Vertex],0)),1,1,"")</f>
        <v>2</v>
      </c>
      <c r="BD24" s="48">
        <v>0</v>
      </c>
      <c r="BE24" s="49">
        <v>0</v>
      </c>
      <c r="BF24" s="48">
        <v>0</v>
      </c>
      <c r="BG24" s="49">
        <v>0</v>
      </c>
      <c r="BH24" s="48">
        <v>0</v>
      </c>
      <c r="BI24" s="49">
        <v>0</v>
      </c>
      <c r="BJ24" s="48">
        <v>33</v>
      </c>
      <c r="BK24" s="49">
        <v>100</v>
      </c>
      <c r="BL24" s="48">
        <v>33</v>
      </c>
    </row>
    <row r="25" spans="1:64" ht="15">
      <c r="A25" s="64" t="s">
        <v>225</v>
      </c>
      <c r="B25" s="64" t="s">
        <v>246</v>
      </c>
      <c r="C25" s="65"/>
      <c r="D25" s="66"/>
      <c r="E25" s="67"/>
      <c r="F25" s="68"/>
      <c r="G25" s="65"/>
      <c r="H25" s="69"/>
      <c r="I25" s="70"/>
      <c r="J25" s="70"/>
      <c r="K25" s="34" t="s">
        <v>65</v>
      </c>
      <c r="L25" s="77">
        <v>36</v>
      </c>
      <c r="M25" s="77"/>
      <c r="N25" s="72"/>
      <c r="O25" s="79" t="s">
        <v>247</v>
      </c>
      <c r="P25" s="81">
        <v>43425.70212962963</v>
      </c>
      <c r="Q25" s="79" t="s">
        <v>267</v>
      </c>
      <c r="R25" s="79"/>
      <c r="S25" s="79"/>
      <c r="T25" s="79" t="s">
        <v>544</v>
      </c>
      <c r="U25" s="82" t="s">
        <v>575</v>
      </c>
      <c r="V25" s="82" t="s">
        <v>575</v>
      </c>
      <c r="W25" s="81">
        <v>43425.70212962963</v>
      </c>
      <c r="X25" s="82" t="s">
        <v>635</v>
      </c>
      <c r="Y25" s="79"/>
      <c r="Z25" s="79"/>
      <c r="AA25" s="85" t="s">
        <v>790</v>
      </c>
      <c r="AB25" s="79"/>
      <c r="AC25" s="79" t="b">
        <v>0</v>
      </c>
      <c r="AD25" s="79">
        <v>1</v>
      </c>
      <c r="AE25" s="85" t="s">
        <v>924</v>
      </c>
      <c r="AF25" s="79" t="b">
        <v>0</v>
      </c>
      <c r="AG25" s="79" t="s">
        <v>926</v>
      </c>
      <c r="AH25" s="79"/>
      <c r="AI25" s="85" t="s">
        <v>924</v>
      </c>
      <c r="AJ25" s="79" t="b">
        <v>0</v>
      </c>
      <c r="AK25" s="79">
        <v>0</v>
      </c>
      <c r="AL25" s="85" t="s">
        <v>924</v>
      </c>
      <c r="AM25" s="79" t="s">
        <v>927</v>
      </c>
      <c r="AN25" s="79" t="b">
        <v>0</v>
      </c>
      <c r="AO25" s="85" t="s">
        <v>790</v>
      </c>
      <c r="AP25" s="79" t="s">
        <v>176</v>
      </c>
      <c r="AQ25" s="79">
        <v>0</v>
      </c>
      <c r="AR25" s="79">
        <v>0</v>
      </c>
      <c r="AS25" s="79"/>
      <c r="AT25" s="79"/>
      <c r="AU25" s="79"/>
      <c r="AV25" s="79"/>
      <c r="AW25" s="79"/>
      <c r="AX25" s="79"/>
      <c r="AY25" s="79"/>
      <c r="AZ25" s="79"/>
      <c r="BA25">
        <v>1</v>
      </c>
      <c r="BB25" s="78" t="str">
        <f>REPLACE(INDEX(GroupVertices[Group],MATCH(Edges24[[#This Row],[Vertex 1]],GroupVertices[Vertex],0)),1,1,"")</f>
        <v>6</v>
      </c>
      <c r="BC25" s="78" t="str">
        <f>REPLACE(INDEX(GroupVertices[Group],MATCH(Edges24[[#This Row],[Vertex 2]],GroupVertices[Vertex],0)),1,1,"")</f>
        <v>6</v>
      </c>
      <c r="BD25" s="48">
        <v>0</v>
      </c>
      <c r="BE25" s="49">
        <v>0</v>
      </c>
      <c r="BF25" s="48">
        <v>0</v>
      </c>
      <c r="BG25" s="49">
        <v>0</v>
      </c>
      <c r="BH25" s="48">
        <v>0</v>
      </c>
      <c r="BI25" s="49">
        <v>0</v>
      </c>
      <c r="BJ25" s="48">
        <v>22</v>
      </c>
      <c r="BK25" s="49">
        <v>100</v>
      </c>
      <c r="BL25" s="48">
        <v>22</v>
      </c>
    </row>
    <row r="26" spans="1:64" ht="15">
      <c r="A26" s="64" t="s">
        <v>226</v>
      </c>
      <c r="B26" s="64" t="s">
        <v>235</v>
      </c>
      <c r="C26" s="65"/>
      <c r="D26" s="66"/>
      <c r="E26" s="67"/>
      <c r="F26" s="68"/>
      <c r="G26" s="65"/>
      <c r="H26" s="69"/>
      <c r="I26" s="70"/>
      <c r="J26" s="70"/>
      <c r="K26" s="34" t="s">
        <v>65</v>
      </c>
      <c r="L26" s="77">
        <v>37</v>
      </c>
      <c r="M26" s="77"/>
      <c r="N26" s="72"/>
      <c r="O26" s="79" t="s">
        <v>247</v>
      </c>
      <c r="P26" s="81">
        <v>43441.84138888889</v>
      </c>
      <c r="Q26" s="79" t="s">
        <v>268</v>
      </c>
      <c r="R26" s="82" t="s">
        <v>408</v>
      </c>
      <c r="S26" s="79" t="s">
        <v>537</v>
      </c>
      <c r="T26" s="79"/>
      <c r="U26" s="82" t="s">
        <v>576</v>
      </c>
      <c r="V26" s="82" t="s">
        <v>576</v>
      </c>
      <c r="W26" s="81">
        <v>43441.84138888889</v>
      </c>
      <c r="X26" s="82" t="s">
        <v>636</v>
      </c>
      <c r="Y26" s="79"/>
      <c r="Z26" s="79"/>
      <c r="AA26" s="85" t="s">
        <v>791</v>
      </c>
      <c r="AB26" s="79"/>
      <c r="AC26" s="79" t="b">
        <v>0</v>
      </c>
      <c r="AD26" s="79">
        <v>0</v>
      </c>
      <c r="AE26" s="85" t="s">
        <v>924</v>
      </c>
      <c r="AF26" s="79" t="b">
        <v>0</v>
      </c>
      <c r="AG26" s="79" t="s">
        <v>926</v>
      </c>
      <c r="AH26" s="79"/>
      <c r="AI26" s="85" t="s">
        <v>924</v>
      </c>
      <c r="AJ26" s="79" t="b">
        <v>0</v>
      </c>
      <c r="AK26" s="79">
        <v>1</v>
      </c>
      <c r="AL26" s="85" t="s">
        <v>812</v>
      </c>
      <c r="AM26" s="79" t="s">
        <v>927</v>
      </c>
      <c r="AN26" s="79" t="b">
        <v>0</v>
      </c>
      <c r="AO26" s="85" t="s">
        <v>812</v>
      </c>
      <c r="AP26" s="79" t="s">
        <v>176</v>
      </c>
      <c r="AQ26" s="79">
        <v>0</v>
      </c>
      <c r="AR26" s="79">
        <v>0</v>
      </c>
      <c r="AS26" s="79"/>
      <c r="AT26" s="79"/>
      <c r="AU26" s="79"/>
      <c r="AV26" s="79"/>
      <c r="AW26" s="79"/>
      <c r="AX26" s="79"/>
      <c r="AY26" s="79"/>
      <c r="AZ26" s="79"/>
      <c r="BA26">
        <v>1</v>
      </c>
      <c r="BB26" s="78" t="str">
        <f>REPLACE(INDEX(GroupVertices[Group],MATCH(Edges24[[#This Row],[Vertex 1]],GroupVertices[Vertex],0)),1,1,"")</f>
        <v>4</v>
      </c>
      <c r="BC26" s="78" t="str">
        <f>REPLACE(INDEX(GroupVertices[Group],MATCH(Edges24[[#This Row],[Vertex 2]],GroupVertices[Vertex],0)),1,1,"")</f>
        <v>4</v>
      </c>
      <c r="BD26" s="48">
        <v>0</v>
      </c>
      <c r="BE26" s="49">
        <v>0</v>
      </c>
      <c r="BF26" s="48">
        <v>0</v>
      </c>
      <c r="BG26" s="49">
        <v>0</v>
      </c>
      <c r="BH26" s="48">
        <v>0</v>
      </c>
      <c r="BI26" s="49">
        <v>0</v>
      </c>
      <c r="BJ26" s="48">
        <v>15</v>
      </c>
      <c r="BK26" s="49">
        <v>100</v>
      </c>
      <c r="BL26" s="48">
        <v>15</v>
      </c>
    </row>
    <row r="27" spans="1:64" ht="15">
      <c r="A27" s="64" t="s">
        <v>227</v>
      </c>
      <c r="B27" s="64" t="s">
        <v>227</v>
      </c>
      <c r="C27" s="65"/>
      <c r="D27" s="66"/>
      <c r="E27" s="67"/>
      <c r="F27" s="68"/>
      <c r="G27" s="65"/>
      <c r="H27" s="69"/>
      <c r="I27" s="70"/>
      <c r="J27" s="70"/>
      <c r="K27" s="34" t="s">
        <v>65</v>
      </c>
      <c r="L27" s="77">
        <v>38</v>
      </c>
      <c r="M27" s="77"/>
      <c r="N27" s="72"/>
      <c r="O27" s="79" t="s">
        <v>176</v>
      </c>
      <c r="P27" s="81">
        <v>43442.713217592594</v>
      </c>
      <c r="Q27" s="79" t="s">
        <v>269</v>
      </c>
      <c r="R27" s="82" t="s">
        <v>409</v>
      </c>
      <c r="S27" s="79" t="s">
        <v>537</v>
      </c>
      <c r="T27" s="79"/>
      <c r="U27" s="79"/>
      <c r="V27" s="82" t="s">
        <v>604</v>
      </c>
      <c r="W27" s="81">
        <v>43442.713217592594</v>
      </c>
      <c r="X27" s="82" t="s">
        <v>637</v>
      </c>
      <c r="Y27" s="79"/>
      <c r="Z27" s="79"/>
      <c r="AA27" s="85" t="s">
        <v>792</v>
      </c>
      <c r="AB27" s="79"/>
      <c r="AC27" s="79" t="b">
        <v>0</v>
      </c>
      <c r="AD27" s="79">
        <v>1</v>
      </c>
      <c r="AE27" s="85" t="s">
        <v>924</v>
      </c>
      <c r="AF27" s="79" t="b">
        <v>0</v>
      </c>
      <c r="AG27" s="79" t="s">
        <v>926</v>
      </c>
      <c r="AH27" s="79"/>
      <c r="AI27" s="85" t="s">
        <v>924</v>
      </c>
      <c r="AJ27" s="79" t="b">
        <v>0</v>
      </c>
      <c r="AK27" s="79">
        <v>0</v>
      </c>
      <c r="AL27" s="85" t="s">
        <v>924</v>
      </c>
      <c r="AM27" s="79" t="s">
        <v>928</v>
      </c>
      <c r="AN27" s="79" t="b">
        <v>0</v>
      </c>
      <c r="AO27" s="85" t="s">
        <v>792</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13</v>
      </c>
      <c r="BK27" s="49">
        <v>100</v>
      </c>
      <c r="BL27" s="48">
        <v>13</v>
      </c>
    </row>
    <row r="28" spans="1:64" ht="15">
      <c r="A28" s="64" t="s">
        <v>228</v>
      </c>
      <c r="B28" s="64" t="s">
        <v>228</v>
      </c>
      <c r="C28" s="65"/>
      <c r="D28" s="66"/>
      <c r="E28" s="67"/>
      <c r="F28" s="68"/>
      <c r="G28" s="65"/>
      <c r="H28" s="69"/>
      <c r="I28" s="70"/>
      <c r="J28" s="70"/>
      <c r="K28" s="34" t="s">
        <v>65</v>
      </c>
      <c r="L28" s="77">
        <v>39</v>
      </c>
      <c r="M28" s="77"/>
      <c r="N28" s="72"/>
      <c r="O28" s="79" t="s">
        <v>176</v>
      </c>
      <c r="P28" s="81">
        <v>43447.59726851852</v>
      </c>
      <c r="Q28" s="79" t="s">
        <v>270</v>
      </c>
      <c r="R28" s="82" t="s">
        <v>410</v>
      </c>
      <c r="S28" s="79" t="s">
        <v>537</v>
      </c>
      <c r="T28" s="79"/>
      <c r="U28" s="79"/>
      <c r="V28" s="82" t="s">
        <v>605</v>
      </c>
      <c r="W28" s="81">
        <v>43447.59726851852</v>
      </c>
      <c r="X28" s="82" t="s">
        <v>638</v>
      </c>
      <c r="Y28" s="79"/>
      <c r="Z28" s="79"/>
      <c r="AA28" s="85" t="s">
        <v>793</v>
      </c>
      <c r="AB28" s="79"/>
      <c r="AC28" s="79" t="b">
        <v>0</v>
      </c>
      <c r="AD28" s="79">
        <v>0</v>
      </c>
      <c r="AE28" s="85" t="s">
        <v>924</v>
      </c>
      <c r="AF28" s="79" t="b">
        <v>0</v>
      </c>
      <c r="AG28" s="79" t="s">
        <v>926</v>
      </c>
      <c r="AH28" s="79"/>
      <c r="AI28" s="85" t="s">
        <v>924</v>
      </c>
      <c r="AJ28" s="79" t="b">
        <v>0</v>
      </c>
      <c r="AK28" s="79">
        <v>0</v>
      </c>
      <c r="AL28" s="85" t="s">
        <v>924</v>
      </c>
      <c r="AM28" s="79" t="s">
        <v>933</v>
      </c>
      <c r="AN28" s="79" t="b">
        <v>0</v>
      </c>
      <c r="AO28" s="85" t="s">
        <v>793</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v>0</v>
      </c>
      <c r="BE28" s="49">
        <v>0</v>
      </c>
      <c r="BF28" s="48">
        <v>0</v>
      </c>
      <c r="BG28" s="49">
        <v>0</v>
      </c>
      <c r="BH28" s="48">
        <v>0</v>
      </c>
      <c r="BI28" s="49">
        <v>0</v>
      </c>
      <c r="BJ28" s="48">
        <v>44</v>
      </c>
      <c r="BK28" s="49">
        <v>100</v>
      </c>
      <c r="BL28" s="48">
        <v>44</v>
      </c>
    </row>
    <row r="29" spans="1:64" ht="15">
      <c r="A29" s="64" t="s">
        <v>229</v>
      </c>
      <c r="B29" s="64" t="s">
        <v>229</v>
      </c>
      <c r="C29" s="65"/>
      <c r="D29" s="66"/>
      <c r="E29" s="67"/>
      <c r="F29" s="68"/>
      <c r="G29" s="65"/>
      <c r="H29" s="69"/>
      <c r="I29" s="70"/>
      <c r="J29" s="70"/>
      <c r="K29" s="34" t="s">
        <v>65</v>
      </c>
      <c r="L29" s="77">
        <v>40</v>
      </c>
      <c r="M29" s="77"/>
      <c r="N29" s="72"/>
      <c r="O29" s="79" t="s">
        <v>176</v>
      </c>
      <c r="P29" s="81">
        <v>43448.33739583333</v>
      </c>
      <c r="Q29" s="79" t="s">
        <v>271</v>
      </c>
      <c r="R29" s="82" t="s">
        <v>411</v>
      </c>
      <c r="S29" s="79" t="s">
        <v>537</v>
      </c>
      <c r="T29" s="79"/>
      <c r="U29" s="79"/>
      <c r="V29" s="82" t="s">
        <v>606</v>
      </c>
      <c r="W29" s="81">
        <v>43448.33739583333</v>
      </c>
      <c r="X29" s="82" t="s">
        <v>639</v>
      </c>
      <c r="Y29" s="79"/>
      <c r="Z29" s="79"/>
      <c r="AA29" s="85" t="s">
        <v>794</v>
      </c>
      <c r="AB29" s="79"/>
      <c r="AC29" s="79" t="b">
        <v>0</v>
      </c>
      <c r="AD29" s="79">
        <v>0</v>
      </c>
      <c r="AE29" s="85" t="s">
        <v>924</v>
      </c>
      <c r="AF29" s="79" t="b">
        <v>0</v>
      </c>
      <c r="AG29" s="79" t="s">
        <v>926</v>
      </c>
      <c r="AH29" s="79"/>
      <c r="AI29" s="85" t="s">
        <v>924</v>
      </c>
      <c r="AJ29" s="79" t="b">
        <v>0</v>
      </c>
      <c r="AK29" s="79">
        <v>0</v>
      </c>
      <c r="AL29" s="85" t="s">
        <v>924</v>
      </c>
      <c r="AM29" s="79" t="s">
        <v>932</v>
      </c>
      <c r="AN29" s="79" t="b">
        <v>0</v>
      </c>
      <c r="AO29" s="85" t="s">
        <v>794</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13</v>
      </c>
      <c r="BK29" s="49">
        <v>100</v>
      </c>
      <c r="BL29" s="48">
        <v>13</v>
      </c>
    </row>
    <row r="30" spans="1:64" ht="15">
      <c r="A30" s="64" t="s">
        <v>230</v>
      </c>
      <c r="B30" s="64" t="s">
        <v>230</v>
      </c>
      <c r="C30" s="65"/>
      <c r="D30" s="66"/>
      <c r="E30" s="67"/>
      <c r="F30" s="68"/>
      <c r="G30" s="65"/>
      <c r="H30" s="69"/>
      <c r="I30" s="70"/>
      <c r="J30" s="70"/>
      <c r="K30" s="34" t="s">
        <v>65</v>
      </c>
      <c r="L30" s="77">
        <v>41</v>
      </c>
      <c r="M30" s="77"/>
      <c r="N30" s="72"/>
      <c r="O30" s="79" t="s">
        <v>176</v>
      </c>
      <c r="P30" s="81">
        <v>43450.59045138889</v>
      </c>
      <c r="Q30" s="79" t="s">
        <v>272</v>
      </c>
      <c r="R30" s="82" t="s">
        <v>412</v>
      </c>
      <c r="S30" s="79" t="s">
        <v>537</v>
      </c>
      <c r="T30" s="79" t="s">
        <v>545</v>
      </c>
      <c r="U30" s="79"/>
      <c r="V30" s="82" t="s">
        <v>607</v>
      </c>
      <c r="W30" s="81">
        <v>43450.59045138889</v>
      </c>
      <c r="X30" s="82" t="s">
        <v>640</v>
      </c>
      <c r="Y30" s="79"/>
      <c r="Z30" s="79"/>
      <c r="AA30" s="85" t="s">
        <v>795</v>
      </c>
      <c r="AB30" s="79"/>
      <c r="AC30" s="79" t="b">
        <v>0</v>
      </c>
      <c r="AD30" s="79">
        <v>0</v>
      </c>
      <c r="AE30" s="85" t="s">
        <v>924</v>
      </c>
      <c r="AF30" s="79" t="b">
        <v>0</v>
      </c>
      <c r="AG30" s="79" t="s">
        <v>926</v>
      </c>
      <c r="AH30" s="79"/>
      <c r="AI30" s="85" t="s">
        <v>924</v>
      </c>
      <c r="AJ30" s="79" t="b">
        <v>0</v>
      </c>
      <c r="AK30" s="79">
        <v>0</v>
      </c>
      <c r="AL30" s="85" t="s">
        <v>924</v>
      </c>
      <c r="AM30" s="79" t="s">
        <v>928</v>
      </c>
      <c r="AN30" s="79" t="b">
        <v>0</v>
      </c>
      <c r="AO30" s="85" t="s">
        <v>795</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9</v>
      </c>
      <c r="BK30" s="49">
        <v>100</v>
      </c>
      <c r="BL30" s="48">
        <v>9</v>
      </c>
    </row>
    <row r="31" spans="1:64" ht="15">
      <c r="A31" s="64" t="s">
        <v>231</v>
      </c>
      <c r="B31" s="64" t="s">
        <v>231</v>
      </c>
      <c r="C31" s="65"/>
      <c r="D31" s="66"/>
      <c r="E31" s="67"/>
      <c r="F31" s="68"/>
      <c r="G31" s="65"/>
      <c r="H31" s="69"/>
      <c r="I31" s="70"/>
      <c r="J31" s="70"/>
      <c r="K31" s="34" t="s">
        <v>65</v>
      </c>
      <c r="L31" s="77">
        <v>42</v>
      </c>
      <c r="M31" s="77"/>
      <c r="N31" s="72"/>
      <c r="O31" s="79" t="s">
        <v>176</v>
      </c>
      <c r="P31" s="81">
        <v>43457.73924768518</v>
      </c>
      <c r="Q31" s="79" t="s">
        <v>273</v>
      </c>
      <c r="R31" s="82" t="s">
        <v>413</v>
      </c>
      <c r="S31" s="79" t="s">
        <v>538</v>
      </c>
      <c r="T31" s="79" t="s">
        <v>546</v>
      </c>
      <c r="U31" s="79"/>
      <c r="V31" s="82" t="s">
        <v>608</v>
      </c>
      <c r="W31" s="81">
        <v>43457.73924768518</v>
      </c>
      <c r="X31" s="82" t="s">
        <v>641</v>
      </c>
      <c r="Y31" s="79"/>
      <c r="Z31" s="79"/>
      <c r="AA31" s="85" t="s">
        <v>796</v>
      </c>
      <c r="AB31" s="79"/>
      <c r="AC31" s="79" t="b">
        <v>0</v>
      </c>
      <c r="AD31" s="79">
        <v>0</v>
      </c>
      <c r="AE31" s="85" t="s">
        <v>924</v>
      </c>
      <c r="AF31" s="79" t="b">
        <v>0</v>
      </c>
      <c r="AG31" s="79" t="s">
        <v>926</v>
      </c>
      <c r="AH31" s="79"/>
      <c r="AI31" s="85" t="s">
        <v>924</v>
      </c>
      <c r="AJ31" s="79" t="b">
        <v>0</v>
      </c>
      <c r="AK31" s="79">
        <v>0</v>
      </c>
      <c r="AL31" s="85" t="s">
        <v>924</v>
      </c>
      <c r="AM31" s="79" t="s">
        <v>931</v>
      </c>
      <c r="AN31" s="79" t="b">
        <v>0</v>
      </c>
      <c r="AO31" s="85" t="s">
        <v>796</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20</v>
      </c>
      <c r="BK31" s="49">
        <v>100</v>
      </c>
      <c r="BL31" s="48">
        <v>20</v>
      </c>
    </row>
    <row r="32" spans="1:64" ht="15">
      <c r="A32" s="64" t="s">
        <v>232</v>
      </c>
      <c r="B32" s="64" t="s">
        <v>232</v>
      </c>
      <c r="C32" s="65"/>
      <c r="D32" s="66"/>
      <c r="E32" s="67"/>
      <c r="F32" s="68"/>
      <c r="G32" s="65"/>
      <c r="H32" s="69"/>
      <c r="I32" s="70"/>
      <c r="J32" s="70"/>
      <c r="K32" s="34" t="s">
        <v>65</v>
      </c>
      <c r="L32" s="77">
        <v>43</v>
      </c>
      <c r="M32" s="77"/>
      <c r="N32" s="72"/>
      <c r="O32" s="79" t="s">
        <v>176</v>
      </c>
      <c r="P32" s="81">
        <v>43416.47715277778</v>
      </c>
      <c r="Q32" s="79" t="s">
        <v>274</v>
      </c>
      <c r="R32" s="82" t="s">
        <v>414</v>
      </c>
      <c r="S32" s="79" t="s">
        <v>539</v>
      </c>
      <c r="T32" s="79" t="s">
        <v>543</v>
      </c>
      <c r="U32" s="79"/>
      <c r="V32" s="82" t="s">
        <v>609</v>
      </c>
      <c r="W32" s="81">
        <v>43416.47715277778</v>
      </c>
      <c r="X32" s="82" t="s">
        <v>642</v>
      </c>
      <c r="Y32" s="79"/>
      <c r="Z32" s="79"/>
      <c r="AA32" s="85" t="s">
        <v>797</v>
      </c>
      <c r="AB32" s="79"/>
      <c r="AC32" s="79" t="b">
        <v>0</v>
      </c>
      <c r="AD32" s="79">
        <v>0</v>
      </c>
      <c r="AE32" s="85" t="s">
        <v>924</v>
      </c>
      <c r="AF32" s="79" t="b">
        <v>0</v>
      </c>
      <c r="AG32" s="79" t="s">
        <v>926</v>
      </c>
      <c r="AH32" s="79"/>
      <c r="AI32" s="85" t="s">
        <v>924</v>
      </c>
      <c r="AJ32" s="79" t="b">
        <v>0</v>
      </c>
      <c r="AK32" s="79">
        <v>0</v>
      </c>
      <c r="AL32" s="85" t="s">
        <v>924</v>
      </c>
      <c r="AM32" s="79" t="s">
        <v>934</v>
      </c>
      <c r="AN32" s="79" t="b">
        <v>0</v>
      </c>
      <c r="AO32" s="85" t="s">
        <v>797</v>
      </c>
      <c r="AP32" s="79" t="s">
        <v>176</v>
      </c>
      <c r="AQ32" s="79">
        <v>0</v>
      </c>
      <c r="AR32" s="79">
        <v>0</v>
      </c>
      <c r="AS32" s="79"/>
      <c r="AT32" s="79"/>
      <c r="AU32" s="79"/>
      <c r="AV32" s="79"/>
      <c r="AW32" s="79"/>
      <c r="AX32" s="79"/>
      <c r="AY32" s="79"/>
      <c r="AZ32" s="79"/>
      <c r="BA32">
        <v>2</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12</v>
      </c>
      <c r="BK32" s="49">
        <v>100</v>
      </c>
      <c r="BL32" s="48">
        <v>12</v>
      </c>
    </row>
    <row r="33" spans="1:64" ht="15">
      <c r="A33" s="64" t="s">
        <v>232</v>
      </c>
      <c r="B33" s="64" t="s">
        <v>232</v>
      </c>
      <c r="C33" s="65"/>
      <c r="D33" s="66"/>
      <c r="E33" s="67"/>
      <c r="F33" s="68"/>
      <c r="G33" s="65"/>
      <c r="H33" s="69"/>
      <c r="I33" s="70"/>
      <c r="J33" s="70"/>
      <c r="K33" s="34" t="s">
        <v>65</v>
      </c>
      <c r="L33" s="77">
        <v>44</v>
      </c>
      <c r="M33" s="77"/>
      <c r="N33" s="72"/>
      <c r="O33" s="79" t="s">
        <v>176</v>
      </c>
      <c r="P33" s="81">
        <v>43467.63048611111</v>
      </c>
      <c r="Q33" s="79" t="s">
        <v>275</v>
      </c>
      <c r="R33" s="82" t="s">
        <v>415</v>
      </c>
      <c r="S33" s="79" t="s">
        <v>539</v>
      </c>
      <c r="T33" s="79" t="s">
        <v>543</v>
      </c>
      <c r="U33" s="79"/>
      <c r="V33" s="82" t="s">
        <v>609</v>
      </c>
      <c r="W33" s="81">
        <v>43467.63048611111</v>
      </c>
      <c r="X33" s="82" t="s">
        <v>643</v>
      </c>
      <c r="Y33" s="79"/>
      <c r="Z33" s="79"/>
      <c r="AA33" s="85" t="s">
        <v>798</v>
      </c>
      <c r="AB33" s="79"/>
      <c r="AC33" s="79" t="b">
        <v>0</v>
      </c>
      <c r="AD33" s="79">
        <v>0</v>
      </c>
      <c r="AE33" s="85" t="s">
        <v>924</v>
      </c>
      <c r="AF33" s="79" t="b">
        <v>0</v>
      </c>
      <c r="AG33" s="79" t="s">
        <v>926</v>
      </c>
      <c r="AH33" s="79"/>
      <c r="AI33" s="85" t="s">
        <v>924</v>
      </c>
      <c r="AJ33" s="79" t="b">
        <v>0</v>
      </c>
      <c r="AK33" s="79">
        <v>0</v>
      </c>
      <c r="AL33" s="85" t="s">
        <v>924</v>
      </c>
      <c r="AM33" s="79" t="s">
        <v>934</v>
      </c>
      <c r="AN33" s="79" t="b">
        <v>0</v>
      </c>
      <c r="AO33" s="85" t="s">
        <v>798</v>
      </c>
      <c r="AP33" s="79" t="s">
        <v>176</v>
      </c>
      <c r="AQ33" s="79">
        <v>0</v>
      </c>
      <c r="AR33" s="79">
        <v>0</v>
      </c>
      <c r="AS33" s="79"/>
      <c r="AT33" s="79"/>
      <c r="AU33" s="79"/>
      <c r="AV33" s="79"/>
      <c r="AW33" s="79"/>
      <c r="AX33" s="79"/>
      <c r="AY33" s="79"/>
      <c r="AZ33" s="79"/>
      <c r="BA33">
        <v>2</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12</v>
      </c>
      <c r="BK33" s="49">
        <v>100</v>
      </c>
      <c r="BL33" s="48">
        <v>12</v>
      </c>
    </row>
    <row r="34" spans="1:64" ht="15">
      <c r="A34" s="64" t="s">
        <v>233</v>
      </c>
      <c r="B34" s="64" t="s">
        <v>235</v>
      </c>
      <c r="C34" s="65"/>
      <c r="D34" s="66"/>
      <c r="E34" s="67"/>
      <c r="F34" s="68"/>
      <c r="G34" s="65"/>
      <c r="H34" s="69"/>
      <c r="I34" s="70"/>
      <c r="J34" s="70"/>
      <c r="K34" s="34" t="s">
        <v>65</v>
      </c>
      <c r="L34" s="77">
        <v>45</v>
      </c>
      <c r="M34" s="77"/>
      <c r="N34" s="72"/>
      <c r="O34" s="79" t="s">
        <v>247</v>
      </c>
      <c r="P34" s="81">
        <v>43451.60289351852</v>
      </c>
      <c r="Q34" s="79" t="s">
        <v>276</v>
      </c>
      <c r="R34" s="82" t="s">
        <v>416</v>
      </c>
      <c r="S34" s="79" t="s">
        <v>537</v>
      </c>
      <c r="T34" s="79"/>
      <c r="U34" s="82" t="s">
        <v>577</v>
      </c>
      <c r="V34" s="82" t="s">
        <v>577</v>
      </c>
      <c r="W34" s="81">
        <v>43451.60289351852</v>
      </c>
      <c r="X34" s="82" t="s">
        <v>644</v>
      </c>
      <c r="Y34" s="79"/>
      <c r="Z34" s="79"/>
      <c r="AA34" s="85" t="s">
        <v>799</v>
      </c>
      <c r="AB34" s="79"/>
      <c r="AC34" s="79" t="b">
        <v>0</v>
      </c>
      <c r="AD34" s="79">
        <v>0</v>
      </c>
      <c r="AE34" s="85" t="s">
        <v>924</v>
      </c>
      <c r="AF34" s="79" t="b">
        <v>0</v>
      </c>
      <c r="AG34" s="79" t="s">
        <v>926</v>
      </c>
      <c r="AH34" s="79"/>
      <c r="AI34" s="85" t="s">
        <v>924</v>
      </c>
      <c r="AJ34" s="79" t="b">
        <v>0</v>
      </c>
      <c r="AK34" s="79">
        <v>1</v>
      </c>
      <c r="AL34" s="85" t="s">
        <v>815</v>
      </c>
      <c r="AM34" s="79" t="s">
        <v>932</v>
      </c>
      <c r="AN34" s="79" t="b">
        <v>0</v>
      </c>
      <c r="AO34" s="85" t="s">
        <v>815</v>
      </c>
      <c r="AP34" s="79" t="s">
        <v>176</v>
      </c>
      <c r="AQ34" s="79">
        <v>0</v>
      </c>
      <c r="AR34" s="79">
        <v>0</v>
      </c>
      <c r="AS34" s="79"/>
      <c r="AT34" s="79"/>
      <c r="AU34" s="79"/>
      <c r="AV34" s="79"/>
      <c r="AW34" s="79"/>
      <c r="AX34" s="79"/>
      <c r="AY34" s="79"/>
      <c r="AZ34" s="79"/>
      <c r="BA34">
        <v>2</v>
      </c>
      <c r="BB34" s="78" t="str">
        <f>REPLACE(INDEX(GroupVertices[Group],MATCH(Edges24[[#This Row],[Vertex 1]],GroupVertices[Vertex],0)),1,1,"")</f>
        <v>4</v>
      </c>
      <c r="BC34" s="78" t="str">
        <f>REPLACE(INDEX(GroupVertices[Group],MATCH(Edges24[[#This Row],[Vertex 2]],GroupVertices[Vertex],0)),1,1,"")</f>
        <v>4</v>
      </c>
      <c r="BD34" s="48">
        <v>0</v>
      </c>
      <c r="BE34" s="49">
        <v>0</v>
      </c>
      <c r="BF34" s="48">
        <v>0</v>
      </c>
      <c r="BG34" s="49">
        <v>0</v>
      </c>
      <c r="BH34" s="48">
        <v>0</v>
      </c>
      <c r="BI34" s="49">
        <v>0</v>
      </c>
      <c r="BJ34" s="48">
        <v>16</v>
      </c>
      <c r="BK34" s="49">
        <v>100</v>
      </c>
      <c r="BL34" s="48">
        <v>16</v>
      </c>
    </row>
    <row r="35" spans="1:64" ht="15">
      <c r="A35" s="64" t="s">
        <v>233</v>
      </c>
      <c r="B35" s="64" t="s">
        <v>235</v>
      </c>
      <c r="C35" s="65"/>
      <c r="D35" s="66"/>
      <c r="E35" s="67"/>
      <c r="F35" s="68"/>
      <c r="G35" s="65"/>
      <c r="H35" s="69"/>
      <c r="I35" s="70"/>
      <c r="J35" s="70"/>
      <c r="K35" s="34" t="s">
        <v>65</v>
      </c>
      <c r="L35" s="77">
        <v>46</v>
      </c>
      <c r="M35" s="77"/>
      <c r="N35" s="72"/>
      <c r="O35" s="79" t="s">
        <v>247</v>
      </c>
      <c r="P35" s="81">
        <v>43478.61513888889</v>
      </c>
      <c r="Q35" s="79" t="s">
        <v>277</v>
      </c>
      <c r="R35" s="82" t="s">
        <v>417</v>
      </c>
      <c r="S35" s="79" t="s">
        <v>537</v>
      </c>
      <c r="T35" s="79"/>
      <c r="U35" s="82" t="s">
        <v>578</v>
      </c>
      <c r="V35" s="82" t="s">
        <v>578</v>
      </c>
      <c r="W35" s="81">
        <v>43478.61513888889</v>
      </c>
      <c r="X35" s="82" t="s">
        <v>645</v>
      </c>
      <c r="Y35" s="79"/>
      <c r="Z35" s="79"/>
      <c r="AA35" s="85" t="s">
        <v>800</v>
      </c>
      <c r="AB35" s="79"/>
      <c r="AC35" s="79" t="b">
        <v>0</v>
      </c>
      <c r="AD35" s="79">
        <v>0</v>
      </c>
      <c r="AE35" s="85" t="s">
        <v>924</v>
      </c>
      <c r="AF35" s="79" t="b">
        <v>0</v>
      </c>
      <c r="AG35" s="79" t="s">
        <v>926</v>
      </c>
      <c r="AH35" s="79"/>
      <c r="AI35" s="85" t="s">
        <v>924</v>
      </c>
      <c r="AJ35" s="79" t="b">
        <v>0</v>
      </c>
      <c r="AK35" s="79">
        <v>1</v>
      </c>
      <c r="AL35" s="85" t="s">
        <v>818</v>
      </c>
      <c r="AM35" s="79" t="s">
        <v>932</v>
      </c>
      <c r="AN35" s="79" t="b">
        <v>0</v>
      </c>
      <c r="AO35" s="85" t="s">
        <v>818</v>
      </c>
      <c r="AP35" s="79" t="s">
        <v>176</v>
      </c>
      <c r="AQ35" s="79">
        <v>0</v>
      </c>
      <c r="AR35" s="79">
        <v>0</v>
      </c>
      <c r="AS35" s="79"/>
      <c r="AT35" s="79"/>
      <c r="AU35" s="79"/>
      <c r="AV35" s="79"/>
      <c r="AW35" s="79"/>
      <c r="AX35" s="79"/>
      <c r="AY35" s="79"/>
      <c r="AZ35" s="79"/>
      <c r="BA35">
        <v>2</v>
      </c>
      <c r="BB35" s="78" t="str">
        <f>REPLACE(INDEX(GroupVertices[Group],MATCH(Edges24[[#This Row],[Vertex 1]],GroupVertices[Vertex],0)),1,1,"")</f>
        <v>4</v>
      </c>
      <c r="BC35" s="78" t="str">
        <f>REPLACE(INDEX(GroupVertices[Group],MATCH(Edges24[[#This Row],[Vertex 2]],GroupVertices[Vertex],0)),1,1,"")</f>
        <v>4</v>
      </c>
      <c r="BD35" s="48">
        <v>0</v>
      </c>
      <c r="BE35" s="49">
        <v>0</v>
      </c>
      <c r="BF35" s="48">
        <v>0</v>
      </c>
      <c r="BG35" s="49">
        <v>0</v>
      </c>
      <c r="BH35" s="48">
        <v>0</v>
      </c>
      <c r="BI35" s="49">
        <v>0</v>
      </c>
      <c r="BJ35" s="48">
        <v>11</v>
      </c>
      <c r="BK35" s="49">
        <v>100</v>
      </c>
      <c r="BL35" s="48">
        <v>11</v>
      </c>
    </row>
    <row r="36" spans="1:64" ht="15">
      <c r="A36" s="64" t="s">
        <v>234</v>
      </c>
      <c r="B36" s="64" t="s">
        <v>235</v>
      </c>
      <c r="C36" s="65"/>
      <c r="D36" s="66"/>
      <c r="E36" s="67"/>
      <c r="F36" s="68"/>
      <c r="G36" s="65"/>
      <c r="H36" s="69"/>
      <c r="I36" s="70"/>
      <c r="J36" s="70"/>
      <c r="K36" s="34" t="s">
        <v>65</v>
      </c>
      <c r="L36" s="77">
        <v>47</v>
      </c>
      <c r="M36" s="77"/>
      <c r="N36" s="72"/>
      <c r="O36" s="79" t="s">
        <v>247</v>
      </c>
      <c r="P36" s="81">
        <v>43409.60674768518</v>
      </c>
      <c r="Q36" s="79" t="s">
        <v>278</v>
      </c>
      <c r="R36" s="82" t="s">
        <v>418</v>
      </c>
      <c r="S36" s="79" t="s">
        <v>537</v>
      </c>
      <c r="T36" s="79"/>
      <c r="U36" s="82" t="s">
        <v>579</v>
      </c>
      <c r="V36" s="82" t="s">
        <v>579</v>
      </c>
      <c r="W36" s="81">
        <v>43409.60674768518</v>
      </c>
      <c r="X36" s="82" t="s">
        <v>646</v>
      </c>
      <c r="Y36" s="79"/>
      <c r="Z36" s="79"/>
      <c r="AA36" s="85" t="s">
        <v>801</v>
      </c>
      <c r="AB36" s="79"/>
      <c r="AC36" s="79" t="b">
        <v>0</v>
      </c>
      <c r="AD36" s="79">
        <v>0</v>
      </c>
      <c r="AE36" s="85" t="s">
        <v>924</v>
      </c>
      <c r="AF36" s="79" t="b">
        <v>0</v>
      </c>
      <c r="AG36" s="79" t="s">
        <v>926</v>
      </c>
      <c r="AH36" s="79"/>
      <c r="AI36" s="85" t="s">
        <v>924</v>
      </c>
      <c r="AJ36" s="79" t="b">
        <v>0</v>
      </c>
      <c r="AK36" s="79">
        <v>1</v>
      </c>
      <c r="AL36" s="85" t="s">
        <v>805</v>
      </c>
      <c r="AM36" s="79" t="s">
        <v>932</v>
      </c>
      <c r="AN36" s="79" t="b">
        <v>0</v>
      </c>
      <c r="AO36" s="85" t="s">
        <v>805</v>
      </c>
      <c r="AP36" s="79" t="s">
        <v>176</v>
      </c>
      <c r="AQ36" s="79">
        <v>0</v>
      </c>
      <c r="AR36" s="79">
        <v>0</v>
      </c>
      <c r="AS36" s="79"/>
      <c r="AT36" s="79"/>
      <c r="AU36" s="79"/>
      <c r="AV36" s="79"/>
      <c r="AW36" s="79"/>
      <c r="AX36" s="79"/>
      <c r="AY36" s="79"/>
      <c r="AZ36" s="79"/>
      <c r="BA36">
        <v>1</v>
      </c>
      <c r="BB36" s="78" t="str">
        <f>REPLACE(INDEX(GroupVertices[Group],MATCH(Edges24[[#This Row],[Vertex 1]],GroupVertices[Vertex],0)),1,1,"")</f>
        <v>4</v>
      </c>
      <c r="BC36" s="78" t="str">
        <f>REPLACE(INDEX(GroupVertices[Group],MATCH(Edges24[[#This Row],[Vertex 2]],GroupVertices[Vertex],0)),1,1,"")</f>
        <v>4</v>
      </c>
      <c r="BD36" s="48">
        <v>0</v>
      </c>
      <c r="BE36" s="49">
        <v>0</v>
      </c>
      <c r="BF36" s="48">
        <v>1</v>
      </c>
      <c r="BG36" s="49">
        <v>7.142857142857143</v>
      </c>
      <c r="BH36" s="48">
        <v>0</v>
      </c>
      <c r="BI36" s="49">
        <v>0</v>
      </c>
      <c r="BJ36" s="48">
        <v>13</v>
      </c>
      <c r="BK36" s="49">
        <v>92.85714285714286</v>
      </c>
      <c r="BL36" s="48">
        <v>14</v>
      </c>
    </row>
    <row r="37" spans="1:64" ht="15">
      <c r="A37" s="64" t="s">
        <v>234</v>
      </c>
      <c r="B37" s="64" t="s">
        <v>234</v>
      </c>
      <c r="C37" s="65"/>
      <c r="D37" s="66"/>
      <c r="E37" s="67"/>
      <c r="F37" s="68"/>
      <c r="G37" s="65"/>
      <c r="H37" s="69"/>
      <c r="I37" s="70"/>
      <c r="J37" s="70"/>
      <c r="K37" s="34" t="s">
        <v>65</v>
      </c>
      <c r="L37" s="77">
        <v>48</v>
      </c>
      <c r="M37" s="77"/>
      <c r="N37" s="72"/>
      <c r="O37" s="79" t="s">
        <v>176</v>
      </c>
      <c r="P37" s="81">
        <v>43451.59912037037</v>
      </c>
      <c r="Q37" s="79" t="s">
        <v>279</v>
      </c>
      <c r="R37" s="82" t="s">
        <v>419</v>
      </c>
      <c r="S37" s="79" t="s">
        <v>537</v>
      </c>
      <c r="T37" s="79"/>
      <c r="U37" s="79"/>
      <c r="V37" s="82" t="s">
        <v>610</v>
      </c>
      <c r="W37" s="81">
        <v>43451.59912037037</v>
      </c>
      <c r="X37" s="82" t="s">
        <v>647</v>
      </c>
      <c r="Y37" s="79"/>
      <c r="Z37" s="79"/>
      <c r="AA37" s="85" t="s">
        <v>802</v>
      </c>
      <c r="AB37" s="79"/>
      <c r="AC37" s="79" t="b">
        <v>0</v>
      </c>
      <c r="AD37" s="79">
        <v>0</v>
      </c>
      <c r="AE37" s="85" t="s">
        <v>924</v>
      </c>
      <c r="AF37" s="79" t="b">
        <v>0</v>
      </c>
      <c r="AG37" s="79" t="s">
        <v>926</v>
      </c>
      <c r="AH37" s="79"/>
      <c r="AI37" s="85" t="s">
        <v>924</v>
      </c>
      <c r="AJ37" s="79" t="b">
        <v>0</v>
      </c>
      <c r="AK37" s="79">
        <v>0</v>
      </c>
      <c r="AL37" s="85" t="s">
        <v>924</v>
      </c>
      <c r="AM37" s="79" t="s">
        <v>928</v>
      </c>
      <c r="AN37" s="79" t="b">
        <v>0</v>
      </c>
      <c r="AO37" s="85" t="s">
        <v>802</v>
      </c>
      <c r="AP37" s="79" t="s">
        <v>176</v>
      </c>
      <c r="AQ37" s="79">
        <v>0</v>
      </c>
      <c r="AR37" s="79">
        <v>0</v>
      </c>
      <c r="AS37" s="79"/>
      <c r="AT37" s="79"/>
      <c r="AU37" s="79"/>
      <c r="AV37" s="79"/>
      <c r="AW37" s="79"/>
      <c r="AX37" s="79"/>
      <c r="AY37" s="79"/>
      <c r="AZ37" s="79"/>
      <c r="BA37">
        <v>2</v>
      </c>
      <c r="BB37" s="78" t="str">
        <f>REPLACE(INDEX(GroupVertices[Group],MATCH(Edges24[[#This Row],[Vertex 1]],GroupVertices[Vertex],0)),1,1,"")</f>
        <v>4</v>
      </c>
      <c r="BC37" s="78" t="str">
        <f>REPLACE(INDEX(GroupVertices[Group],MATCH(Edges24[[#This Row],[Vertex 2]],GroupVertices[Vertex],0)),1,1,"")</f>
        <v>4</v>
      </c>
      <c r="BD37" s="48">
        <v>0</v>
      </c>
      <c r="BE37" s="49">
        <v>0</v>
      </c>
      <c r="BF37" s="48">
        <v>0</v>
      </c>
      <c r="BG37" s="49">
        <v>0</v>
      </c>
      <c r="BH37" s="48">
        <v>0</v>
      </c>
      <c r="BI37" s="49">
        <v>0</v>
      </c>
      <c r="BJ37" s="48">
        <v>14</v>
      </c>
      <c r="BK37" s="49">
        <v>100</v>
      </c>
      <c r="BL37" s="48">
        <v>14</v>
      </c>
    </row>
    <row r="38" spans="1:64" ht="15">
      <c r="A38" s="64" t="s">
        <v>234</v>
      </c>
      <c r="B38" s="64" t="s">
        <v>234</v>
      </c>
      <c r="C38" s="65"/>
      <c r="D38" s="66"/>
      <c r="E38" s="67"/>
      <c r="F38" s="68"/>
      <c r="G38" s="65"/>
      <c r="H38" s="69"/>
      <c r="I38" s="70"/>
      <c r="J38" s="70"/>
      <c r="K38" s="34" t="s">
        <v>65</v>
      </c>
      <c r="L38" s="77">
        <v>49</v>
      </c>
      <c r="M38" s="77"/>
      <c r="N38" s="72"/>
      <c r="O38" s="79" t="s">
        <v>176</v>
      </c>
      <c r="P38" s="81">
        <v>43479.63313657408</v>
      </c>
      <c r="Q38" s="79" t="s">
        <v>280</v>
      </c>
      <c r="R38" s="82" t="s">
        <v>420</v>
      </c>
      <c r="S38" s="79" t="s">
        <v>537</v>
      </c>
      <c r="T38" s="79"/>
      <c r="U38" s="79"/>
      <c r="V38" s="82" t="s">
        <v>610</v>
      </c>
      <c r="W38" s="81">
        <v>43479.63313657408</v>
      </c>
      <c r="X38" s="82" t="s">
        <v>648</v>
      </c>
      <c r="Y38" s="79"/>
      <c r="Z38" s="79"/>
      <c r="AA38" s="85" t="s">
        <v>803</v>
      </c>
      <c r="AB38" s="79"/>
      <c r="AC38" s="79" t="b">
        <v>0</v>
      </c>
      <c r="AD38" s="79">
        <v>0</v>
      </c>
      <c r="AE38" s="85" t="s">
        <v>924</v>
      </c>
      <c r="AF38" s="79" t="b">
        <v>0</v>
      </c>
      <c r="AG38" s="79" t="s">
        <v>926</v>
      </c>
      <c r="AH38" s="79"/>
      <c r="AI38" s="85" t="s">
        <v>924</v>
      </c>
      <c r="AJ38" s="79" t="b">
        <v>0</v>
      </c>
      <c r="AK38" s="79">
        <v>0</v>
      </c>
      <c r="AL38" s="85" t="s">
        <v>924</v>
      </c>
      <c r="AM38" s="79" t="s">
        <v>932</v>
      </c>
      <c r="AN38" s="79" t="b">
        <v>0</v>
      </c>
      <c r="AO38" s="85" t="s">
        <v>803</v>
      </c>
      <c r="AP38" s="79" t="s">
        <v>176</v>
      </c>
      <c r="AQ38" s="79">
        <v>0</v>
      </c>
      <c r="AR38" s="79">
        <v>0</v>
      </c>
      <c r="AS38" s="79"/>
      <c r="AT38" s="79"/>
      <c r="AU38" s="79"/>
      <c r="AV38" s="79"/>
      <c r="AW38" s="79"/>
      <c r="AX38" s="79"/>
      <c r="AY38" s="79"/>
      <c r="AZ38" s="79"/>
      <c r="BA38">
        <v>2</v>
      </c>
      <c r="BB38" s="78" t="str">
        <f>REPLACE(INDEX(GroupVertices[Group],MATCH(Edges24[[#This Row],[Vertex 1]],GroupVertices[Vertex],0)),1,1,"")</f>
        <v>4</v>
      </c>
      <c r="BC38" s="78" t="str">
        <f>REPLACE(INDEX(GroupVertices[Group],MATCH(Edges24[[#This Row],[Vertex 2]],GroupVertices[Vertex],0)),1,1,"")</f>
        <v>4</v>
      </c>
      <c r="BD38" s="48">
        <v>0</v>
      </c>
      <c r="BE38" s="49">
        <v>0</v>
      </c>
      <c r="BF38" s="48">
        <v>0</v>
      </c>
      <c r="BG38" s="49">
        <v>0</v>
      </c>
      <c r="BH38" s="48">
        <v>0</v>
      </c>
      <c r="BI38" s="49">
        <v>0</v>
      </c>
      <c r="BJ38" s="48">
        <v>12</v>
      </c>
      <c r="BK38" s="49">
        <v>100</v>
      </c>
      <c r="BL38" s="48">
        <v>12</v>
      </c>
    </row>
    <row r="39" spans="1:64" ht="15">
      <c r="A39" s="64" t="s">
        <v>235</v>
      </c>
      <c r="B39" s="64" t="s">
        <v>235</v>
      </c>
      <c r="C39" s="65"/>
      <c r="D39" s="66"/>
      <c r="E39" s="67"/>
      <c r="F39" s="68"/>
      <c r="G39" s="65"/>
      <c r="H39" s="69"/>
      <c r="I39" s="70"/>
      <c r="J39" s="70"/>
      <c r="K39" s="34" t="s">
        <v>65</v>
      </c>
      <c r="L39" s="77">
        <v>50</v>
      </c>
      <c r="M39" s="77"/>
      <c r="N39" s="72"/>
      <c r="O39" s="79" t="s">
        <v>176</v>
      </c>
      <c r="P39" s="81">
        <v>43407.66680555556</v>
      </c>
      <c r="Q39" s="79" t="s">
        <v>281</v>
      </c>
      <c r="R39" s="82" t="s">
        <v>421</v>
      </c>
      <c r="S39" s="79" t="s">
        <v>537</v>
      </c>
      <c r="T39" s="79"/>
      <c r="U39" s="82" t="s">
        <v>580</v>
      </c>
      <c r="V39" s="82" t="s">
        <v>580</v>
      </c>
      <c r="W39" s="81">
        <v>43407.66680555556</v>
      </c>
      <c r="X39" s="82" t="s">
        <v>649</v>
      </c>
      <c r="Y39" s="79"/>
      <c r="Z39" s="79"/>
      <c r="AA39" s="85" t="s">
        <v>804</v>
      </c>
      <c r="AB39" s="79"/>
      <c r="AC39" s="79" t="b">
        <v>0</v>
      </c>
      <c r="AD39" s="79">
        <v>0</v>
      </c>
      <c r="AE39" s="85" t="s">
        <v>924</v>
      </c>
      <c r="AF39" s="79" t="b">
        <v>0</v>
      </c>
      <c r="AG39" s="79" t="s">
        <v>926</v>
      </c>
      <c r="AH39" s="79"/>
      <c r="AI39" s="85" t="s">
        <v>924</v>
      </c>
      <c r="AJ39" s="79" t="b">
        <v>0</v>
      </c>
      <c r="AK39" s="79">
        <v>0</v>
      </c>
      <c r="AL39" s="85" t="s">
        <v>924</v>
      </c>
      <c r="AM39" s="79" t="s">
        <v>235</v>
      </c>
      <c r="AN39" s="79" t="b">
        <v>0</v>
      </c>
      <c r="AO39" s="85" t="s">
        <v>804</v>
      </c>
      <c r="AP39" s="79" t="s">
        <v>176</v>
      </c>
      <c r="AQ39" s="79">
        <v>0</v>
      </c>
      <c r="AR39" s="79">
        <v>0</v>
      </c>
      <c r="AS39" s="79"/>
      <c r="AT39" s="79"/>
      <c r="AU39" s="79"/>
      <c r="AV39" s="79"/>
      <c r="AW39" s="79"/>
      <c r="AX39" s="79"/>
      <c r="AY39" s="79"/>
      <c r="AZ39" s="79"/>
      <c r="BA39">
        <v>16</v>
      </c>
      <c r="BB39" s="78" t="str">
        <f>REPLACE(INDEX(GroupVertices[Group],MATCH(Edges24[[#This Row],[Vertex 1]],GroupVertices[Vertex],0)),1,1,"")</f>
        <v>4</v>
      </c>
      <c r="BC39" s="78" t="str">
        <f>REPLACE(INDEX(GroupVertices[Group],MATCH(Edges24[[#This Row],[Vertex 2]],GroupVertices[Vertex],0)),1,1,"")</f>
        <v>4</v>
      </c>
      <c r="BD39" s="48">
        <v>0</v>
      </c>
      <c r="BE39" s="49">
        <v>0</v>
      </c>
      <c r="BF39" s="48">
        <v>0</v>
      </c>
      <c r="BG39" s="49">
        <v>0</v>
      </c>
      <c r="BH39" s="48">
        <v>0</v>
      </c>
      <c r="BI39" s="49">
        <v>0</v>
      </c>
      <c r="BJ39" s="48">
        <v>11</v>
      </c>
      <c r="BK39" s="49">
        <v>100</v>
      </c>
      <c r="BL39" s="48">
        <v>11</v>
      </c>
    </row>
    <row r="40" spans="1:64" ht="15">
      <c r="A40" s="64" t="s">
        <v>235</v>
      </c>
      <c r="B40" s="64" t="s">
        <v>235</v>
      </c>
      <c r="C40" s="65"/>
      <c r="D40" s="66"/>
      <c r="E40" s="67"/>
      <c r="F40" s="68"/>
      <c r="G40" s="65"/>
      <c r="H40" s="69"/>
      <c r="I40" s="70"/>
      <c r="J40" s="70"/>
      <c r="K40" s="34" t="s">
        <v>65</v>
      </c>
      <c r="L40" s="77">
        <v>51</v>
      </c>
      <c r="M40" s="77"/>
      <c r="N40" s="72"/>
      <c r="O40" s="79" t="s">
        <v>176</v>
      </c>
      <c r="P40" s="81">
        <v>43409.59449074074</v>
      </c>
      <c r="Q40" s="79" t="s">
        <v>282</v>
      </c>
      <c r="R40" s="82" t="s">
        <v>418</v>
      </c>
      <c r="S40" s="79" t="s">
        <v>537</v>
      </c>
      <c r="T40" s="79"/>
      <c r="U40" s="82" t="s">
        <v>579</v>
      </c>
      <c r="V40" s="82" t="s">
        <v>579</v>
      </c>
      <c r="W40" s="81">
        <v>43409.59449074074</v>
      </c>
      <c r="X40" s="82" t="s">
        <v>650</v>
      </c>
      <c r="Y40" s="79"/>
      <c r="Z40" s="79"/>
      <c r="AA40" s="85" t="s">
        <v>805</v>
      </c>
      <c r="AB40" s="79"/>
      <c r="AC40" s="79" t="b">
        <v>0</v>
      </c>
      <c r="AD40" s="79">
        <v>0</v>
      </c>
      <c r="AE40" s="85" t="s">
        <v>924</v>
      </c>
      <c r="AF40" s="79" t="b">
        <v>0</v>
      </c>
      <c r="AG40" s="79" t="s">
        <v>926</v>
      </c>
      <c r="AH40" s="79"/>
      <c r="AI40" s="85" t="s">
        <v>924</v>
      </c>
      <c r="AJ40" s="79" t="b">
        <v>0</v>
      </c>
      <c r="AK40" s="79">
        <v>1</v>
      </c>
      <c r="AL40" s="85" t="s">
        <v>924</v>
      </c>
      <c r="AM40" s="79" t="s">
        <v>235</v>
      </c>
      <c r="AN40" s="79" t="b">
        <v>0</v>
      </c>
      <c r="AO40" s="85" t="s">
        <v>805</v>
      </c>
      <c r="AP40" s="79" t="s">
        <v>176</v>
      </c>
      <c r="AQ40" s="79">
        <v>0</v>
      </c>
      <c r="AR40" s="79">
        <v>0</v>
      </c>
      <c r="AS40" s="79"/>
      <c r="AT40" s="79"/>
      <c r="AU40" s="79"/>
      <c r="AV40" s="79"/>
      <c r="AW40" s="79"/>
      <c r="AX40" s="79"/>
      <c r="AY40" s="79"/>
      <c r="AZ40" s="79"/>
      <c r="BA40">
        <v>16</v>
      </c>
      <c r="BB40" s="78" t="str">
        <f>REPLACE(INDEX(GroupVertices[Group],MATCH(Edges24[[#This Row],[Vertex 1]],GroupVertices[Vertex],0)),1,1,"")</f>
        <v>4</v>
      </c>
      <c r="BC40" s="78" t="str">
        <f>REPLACE(INDEX(GroupVertices[Group],MATCH(Edges24[[#This Row],[Vertex 2]],GroupVertices[Vertex],0)),1,1,"")</f>
        <v>4</v>
      </c>
      <c r="BD40" s="48">
        <v>0</v>
      </c>
      <c r="BE40" s="49">
        <v>0</v>
      </c>
      <c r="BF40" s="48">
        <v>1</v>
      </c>
      <c r="BG40" s="49">
        <v>8.333333333333334</v>
      </c>
      <c r="BH40" s="48">
        <v>0</v>
      </c>
      <c r="BI40" s="49">
        <v>0</v>
      </c>
      <c r="BJ40" s="48">
        <v>11</v>
      </c>
      <c r="BK40" s="49">
        <v>91.66666666666667</v>
      </c>
      <c r="BL40" s="48">
        <v>12</v>
      </c>
    </row>
    <row r="41" spans="1:64" ht="15">
      <c r="A41" s="64" t="s">
        <v>235</v>
      </c>
      <c r="B41" s="64" t="s">
        <v>235</v>
      </c>
      <c r="C41" s="65"/>
      <c r="D41" s="66"/>
      <c r="E41" s="67"/>
      <c r="F41" s="68"/>
      <c r="G41" s="65"/>
      <c r="H41" s="69"/>
      <c r="I41" s="70"/>
      <c r="J41" s="70"/>
      <c r="K41" s="34" t="s">
        <v>65</v>
      </c>
      <c r="L41" s="77">
        <v>52</v>
      </c>
      <c r="M41" s="77"/>
      <c r="N41" s="72"/>
      <c r="O41" s="79" t="s">
        <v>176</v>
      </c>
      <c r="P41" s="81">
        <v>43417.500243055554</v>
      </c>
      <c r="Q41" s="79" t="s">
        <v>283</v>
      </c>
      <c r="R41" s="82" t="s">
        <v>422</v>
      </c>
      <c r="S41" s="79" t="s">
        <v>537</v>
      </c>
      <c r="T41" s="79"/>
      <c r="U41" s="82" t="s">
        <v>581</v>
      </c>
      <c r="V41" s="82" t="s">
        <v>581</v>
      </c>
      <c r="W41" s="81">
        <v>43417.500243055554</v>
      </c>
      <c r="X41" s="82" t="s">
        <v>651</v>
      </c>
      <c r="Y41" s="79"/>
      <c r="Z41" s="79"/>
      <c r="AA41" s="85" t="s">
        <v>806</v>
      </c>
      <c r="AB41" s="79"/>
      <c r="AC41" s="79" t="b">
        <v>0</v>
      </c>
      <c r="AD41" s="79">
        <v>0</v>
      </c>
      <c r="AE41" s="85" t="s">
        <v>924</v>
      </c>
      <c r="AF41" s="79" t="b">
        <v>0</v>
      </c>
      <c r="AG41" s="79" t="s">
        <v>926</v>
      </c>
      <c r="AH41" s="79"/>
      <c r="AI41" s="85" t="s">
        <v>924</v>
      </c>
      <c r="AJ41" s="79" t="b">
        <v>0</v>
      </c>
      <c r="AK41" s="79">
        <v>0</v>
      </c>
      <c r="AL41" s="85" t="s">
        <v>924</v>
      </c>
      <c r="AM41" s="79" t="s">
        <v>235</v>
      </c>
      <c r="AN41" s="79" t="b">
        <v>0</v>
      </c>
      <c r="AO41" s="85" t="s">
        <v>806</v>
      </c>
      <c r="AP41" s="79" t="s">
        <v>176</v>
      </c>
      <c r="AQ41" s="79">
        <v>0</v>
      </c>
      <c r="AR41" s="79">
        <v>0</v>
      </c>
      <c r="AS41" s="79"/>
      <c r="AT41" s="79"/>
      <c r="AU41" s="79"/>
      <c r="AV41" s="79"/>
      <c r="AW41" s="79"/>
      <c r="AX41" s="79"/>
      <c r="AY41" s="79"/>
      <c r="AZ41" s="79"/>
      <c r="BA41">
        <v>16</v>
      </c>
      <c r="BB41" s="78" t="str">
        <f>REPLACE(INDEX(GroupVertices[Group],MATCH(Edges24[[#This Row],[Vertex 1]],GroupVertices[Vertex],0)),1,1,"")</f>
        <v>4</v>
      </c>
      <c r="BC41" s="78" t="str">
        <f>REPLACE(INDEX(GroupVertices[Group],MATCH(Edges24[[#This Row],[Vertex 2]],GroupVertices[Vertex],0)),1,1,"")</f>
        <v>4</v>
      </c>
      <c r="BD41" s="48">
        <v>0</v>
      </c>
      <c r="BE41" s="49">
        <v>0</v>
      </c>
      <c r="BF41" s="48">
        <v>0</v>
      </c>
      <c r="BG41" s="49">
        <v>0</v>
      </c>
      <c r="BH41" s="48">
        <v>0</v>
      </c>
      <c r="BI41" s="49">
        <v>0</v>
      </c>
      <c r="BJ41" s="48">
        <v>12</v>
      </c>
      <c r="BK41" s="49">
        <v>100</v>
      </c>
      <c r="BL41" s="48">
        <v>12</v>
      </c>
    </row>
    <row r="42" spans="1:64" ht="15">
      <c r="A42" s="64" t="s">
        <v>235</v>
      </c>
      <c r="B42" s="64" t="s">
        <v>235</v>
      </c>
      <c r="C42" s="65"/>
      <c r="D42" s="66"/>
      <c r="E42" s="67"/>
      <c r="F42" s="68"/>
      <c r="G42" s="65"/>
      <c r="H42" s="69"/>
      <c r="I42" s="70"/>
      <c r="J42" s="70"/>
      <c r="K42" s="34" t="s">
        <v>65</v>
      </c>
      <c r="L42" s="77">
        <v>53</v>
      </c>
      <c r="M42" s="77"/>
      <c r="N42" s="72"/>
      <c r="O42" s="79" t="s">
        <v>176</v>
      </c>
      <c r="P42" s="81">
        <v>43420.357094907406</v>
      </c>
      <c r="Q42" s="79" t="s">
        <v>284</v>
      </c>
      <c r="R42" s="82" t="s">
        <v>423</v>
      </c>
      <c r="S42" s="79" t="s">
        <v>537</v>
      </c>
      <c r="T42" s="79"/>
      <c r="U42" s="82" t="s">
        <v>582</v>
      </c>
      <c r="V42" s="82" t="s">
        <v>582</v>
      </c>
      <c r="W42" s="81">
        <v>43420.357094907406</v>
      </c>
      <c r="X42" s="82" t="s">
        <v>652</v>
      </c>
      <c r="Y42" s="79"/>
      <c r="Z42" s="79"/>
      <c r="AA42" s="85" t="s">
        <v>807</v>
      </c>
      <c r="AB42" s="79"/>
      <c r="AC42" s="79" t="b">
        <v>0</v>
      </c>
      <c r="AD42" s="79">
        <v>0</v>
      </c>
      <c r="AE42" s="85" t="s">
        <v>924</v>
      </c>
      <c r="AF42" s="79" t="b">
        <v>0</v>
      </c>
      <c r="AG42" s="79" t="s">
        <v>926</v>
      </c>
      <c r="AH42" s="79"/>
      <c r="AI42" s="85" t="s">
        <v>924</v>
      </c>
      <c r="AJ42" s="79" t="b">
        <v>0</v>
      </c>
      <c r="AK42" s="79">
        <v>0</v>
      </c>
      <c r="AL42" s="85" t="s">
        <v>924</v>
      </c>
      <c r="AM42" s="79" t="s">
        <v>235</v>
      </c>
      <c r="AN42" s="79" t="b">
        <v>0</v>
      </c>
      <c r="AO42" s="85" t="s">
        <v>807</v>
      </c>
      <c r="AP42" s="79" t="s">
        <v>176</v>
      </c>
      <c r="AQ42" s="79">
        <v>0</v>
      </c>
      <c r="AR42" s="79">
        <v>0</v>
      </c>
      <c r="AS42" s="79"/>
      <c r="AT42" s="79"/>
      <c r="AU42" s="79"/>
      <c r="AV42" s="79"/>
      <c r="AW42" s="79"/>
      <c r="AX42" s="79"/>
      <c r="AY42" s="79"/>
      <c r="AZ42" s="79"/>
      <c r="BA42">
        <v>16</v>
      </c>
      <c r="BB42" s="78" t="str">
        <f>REPLACE(INDEX(GroupVertices[Group],MATCH(Edges24[[#This Row],[Vertex 1]],GroupVertices[Vertex],0)),1,1,"")</f>
        <v>4</v>
      </c>
      <c r="BC42" s="78" t="str">
        <f>REPLACE(INDEX(GroupVertices[Group],MATCH(Edges24[[#This Row],[Vertex 2]],GroupVertices[Vertex],0)),1,1,"")</f>
        <v>4</v>
      </c>
      <c r="BD42" s="48">
        <v>0</v>
      </c>
      <c r="BE42" s="49">
        <v>0</v>
      </c>
      <c r="BF42" s="48">
        <v>0</v>
      </c>
      <c r="BG42" s="49">
        <v>0</v>
      </c>
      <c r="BH42" s="48">
        <v>0</v>
      </c>
      <c r="BI42" s="49">
        <v>0</v>
      </c>
      <c r="BJ42" s="48">
        <v>10</v>
      </c>
      <c r="BK42" s="49">
        <v>100</v>
      </c>
      <c r="BL42" s="48">
        <v>10</v>
      </c>
    </row>
    <row r="43" spans="1:64" ht="15">
      <c r="A43" s="64" t="s">
        <v>235</v>
      </c>
      <c r="B43" s="64" t="s">
        <v>235</v>
      </c>
      <c r="C43" s="65"/>
      <c r="D43" s="66"/>
      <c r="E43" s="67"/>
      <c r="F43" s="68"/>
      <c r="G43" s="65"/>
      <c r="H43" s="69"/>
      <c r="I43" s="70"/>
      <c r="J43" s="70"/>
      <c r="K43" s="34" t="s">
        <v>65</v>
      </c>
      <c r="L43" s="77">
        <v>54</v>
      </c>
      <c r="M43" s="77"/>
      <c r="N43" s="72"/>
      <c r="O43" s="79" t="s">
        <v>176</v>
      </c>
      <c r="P43" s="81">
        <v>43427.78105324074</v>
      </c>
      <c r="Q43" s="79" t="s">
        <v>285</v>
      </c>
      <c r="R43" s="82" t="s">
        <v>424</v>
      </c>
      <c r="S43" s="79" t="s">
        <v>537</v>
      </c>
      <c r="T43" s="79"/>
      <c r="U43" s="82" t="s">
        <v>583</v>
      </c>
      <c r="V43" s="82" t="s">
        <v>583</v>
      </c>
      <c r="W43" s="81">
        <v>43427.78105324074</v>
      </c>
      <c r="X43" s="82" t="s">
        <v>653</v>
      </c>
      <c r="Y43" s="79"/>
      <c r="Z43" s="79"/>
      <c r="AA43" s="85" t="s">
        <v>808</v>
      </c>
      <c r="AB43" s="79"/>
      <c r="AC43" s="79" t="b">
        <v>0</v>
      </c>
      <c r="AD43" s="79">
        <v>0</v>
      </c>
      <c r="AE43" s="85" t="s">
        <v>924</v>
      </c>
      <c r="AF43" s="79" t="b">
        <v>0</v>
      </c>
      <c r="AG43" s="79" t="s">
        <v>926</v>
      </c>
      <c r="AH43" s="79"/>
      <c r="AI43" s="85" t="s">
        <v>924</v>
      </c>
      <c r="AJ43" s="79" t="b">
        <v>0</v>
      </c>
      <c r="AK43" s="79">
        <v>0</v>
      </c>
      <c r="AL43" s="85" t="s">
        <v>924</v>
      </c>
      <c r="AM43" s="79" t="s">
        <v>235</v>
      </c>
      <c r="AN43" s="79" t="b">
        <v>0</v>
      </c>
      <c r="AO43" s="85" t="s">
        <v>808</v>
      </c>
      <c r="AP43" s="79" t="s">
        <v>176</v>
      </c>
      <c r="AQ43" s="79">
        <v>0</v>
      </c>
      <c r="AR43" s="79">
        <v>0</v>
      </c>
      <c r="AS43" s="79"/>
      <c r="AT43" s="79"/>
      <c r="AU43" s="79"/>
      <c r="AV43" s="79"/>
      <c r="AW43" s="79"/>
      <c r="AX43" s="79"/>
      <c r="AY43" s="79"/>
      <c r="AZ43" s="79"/>
      <c r="BA43">
        <v>16</v>
      </c>
      <c r="BB43" s="78" t="str">
        <f>REPLACE(INDEX(GroupVertices[Group],MATCH(Edges24[[#This Row],[Vertex 1]],GroupVertices[Vertex],0)),1,1,"")</f>
        <v>4</v>
      </c>
      <c r="BC43" s="78" t="str">
        <f>REPLACE(INDEX(GroupVertices[Group],MATCH(Edges24[[#This Row],[Vertex 2]],GroupVertices[Vertex],0)),1,1,"")</f>
        <v>4</v>
      </c>
      <c r="BD43" s="48">
        <v>0</v>
      </c>
      <c r="BE43" s="49">
        <v>0</v>
      </c>
      <c r="BF43" s="48">
        <v>0</v>
      </c>
      <c r="BG43" s="49">
        <v>0</v>
      </c>
      <c r="BH43" s="48">
        <v>0</v>
      </c>
      <c r="BI43" s="49">
        <v>0</v>
      </c>
      <c r="BJ43" s="48">
        <v>11</v>
      </c>
      <c r="BK43" s="49">
        <v>100</v>
      </c>
      <c r="BL43" s="48">
        <v>11</v>
      </c>
    </row>
    <row r="44" spans="1:64" ht="15">
      <c r="A44" s="64" t="s">
        <v>235</v>
      </c>
      <c r="B44" s="64" t="s">
        <v>235</v>
      </c>
      <c r="C44" s="65"/>
      <c r="D44" s="66"/>
      <c r="E44" s="67"/>
      <c r="F44" s="68"/>
      <c r="G44" s="65"/>
      <c r="H44" s="69"/>
      <c r="I44" s="70"/>
      <c r="J44" s="70"/>
      <c r="K44" s="34" t="s">
        <v>65</v>
      </c>
      <c r="L44" s="77">
        <v>55</v>
      </c>
      <c r="M44" s="77"/>
      <c r="N44" s="72"/>
      <c r="O44" s="79" t="s">
        <v>176</v>
      </c>
      <c r="P44" s="81">
        <v>43433.597962962966</v>
      </c>
      <c r="Q44" s="79" t="s">
        <v>286</v>
      </c>
      <c r="R44" s="82" t="s">
        <v>425</v>
      </c>
      <c r="S44" s="79" t="s">
        <v>537</v>
      </c>
      <c r="T44" s="79"/>
      <c r="U44" s="82" t="s">
        <v>584</v>
      </c>
      <c r="V44" s="82" t="s">
        <v>584</v>
      </c>
      <c r="W44" s="81">
        <v>43433.597962962966</v>
      </c>
      <c r="X44" s="82" t="s">
        <v>654</v>
      </c>
      <c r="Y44" s="79"/>
      <c r="Z44" s="79"/>
      <c r="AA44" s="85" t="s">
        <v>809</v>
      </c>
      <c r="AB44" s="79"/>
      <c r="AC44" s="79" t="b">
        <v>0</v>
      </c>
      <c r="AD44" s="79">
        <v>0</v>
      </c>
      <c r="AE44" s="85" t="s">
        <v>924</v>
      </c>
      <c r="AF44" s="79" t="b">
        <v>0</v>
      </c>
      <c r="AG44" s="79" t="s">
        <v>926</v>
      </c>
      <c r="AH44" s="79"/>
      <c r="AI44" s="85" t="s">
        <v>924</v>
      </c>
      <c r="AJ44" s="79" t="b">
        <v>0</v>
      </c>
      <c r="AK44" s="79">
        <v>0</v>
      </c>
      <c r="AL44" s="85" t="s">
        <v>924</v>
      </c>
      <c r="AM44" s="79" t="s">
        <v>235</v>
      </c>
      <c r="AN44" s="79" t="b">
        <v>0</v>
      </c>
      <c r="AO44" s="85" t="s">
        <v>809</v>
      </c>
      <c r="AP44" s="79" t="s">
        <v>176</v>
      </c>
      <c r="AQ44" s="79">
        <v>0</v>
      </c>
      <c r="AR44" s="79">
        <v>0</v>
      </c>
      <c r="AS44" s="79"/>
      <c r="AT44" s="79"/>
      <c r="AU44" s="79"/>
      <c r="AV44" s="79"/>
      <c r="AW44" s="79"/>
      <c r="AX44" s="79"/>
      <c r="AY44" s="79"/>
      <c r="AZ44" s="79"/>
      <c r="BA44">
        <v>16</v>
      </c>
      <c r="BB44" s="78" t="str">
        <f>REPLACE(INDEX(GroupVertices[Group],MATCH(Edges24[[#This Row],[Vertex 1]],GroupVertices[Vertex],0)),1,1,"")</f>
        <v>4</v>
      </c>
      <c r="BC44" s="78" t="str">
        <f>REPLACE(INDEX(GroupVertices[Group],MATCH(Edges24[[#This Row],[Vertex 2]],GroupVertices[Vertex],0)),1,1,"")</f>
        <v>4</v>
      </c>
      <c r="BD44" s="48">
        <v>0</v>
      </c>
      <c r="BE44" s="49">
        <v>0</v>
      </c>
      <c r="BF44" s="48">
        <v>0</v>
      </c>
      <c r="BG44" s="49">
        <v>0</v>
      </c>
      <c r="BH44" s="48">
        <v>0</v>
      </c>
      <c r="BI44" s="49">
        <v>0</v>
      </c>
      <c r="BJ44" s="48">
        <v>10</v>
      </c>
      <c r="BK44" s="49">
        <v>100</v>
      </c>
      <c r="BL44" s="48">
        <v>10</v>
      </c>
    </row>
    <row r="45" spans="1:64" ht="15">
      <c r="A45" s="64" t="s">
        <v>235</v>
      </c>
      <c r="B45" s="64" t="s">
        <v>235</v>
      </c>
      <c r="C45" s="65"/>
      <c r="D45" s="66"/>
      <c r="E45" s="67"/>
      <c r="F45" s="68"/>
      <c r="G45" s="65"/>
      <c r="H45" s="69"/>
      <c r="I45" s="70"/>
      <c r="J45" s="70"/>
      <c r="K45" s="34" t="s">
        <v>65</v>
      </c>
      <c r="L45" s="77">
        <v>56</v>
      </c>
      <c r="M45" s="77"/>
      <c r="N45" s="72"/>
      <c r="O45" s="79" t="s">
        <v>176</v>
      </c>
      <c r="P45" s="81">
        <v>43435.30237268518</v>
      </c>
      <c r="Q45" s="79" t="s">
        <v>287</v>
      </c>
      <c r="R45" s="82" t="s">
        <v>426</v>
      </c>
      <c r="S45" s="79" t="s">
        <v>537</v>
      </c>
      <c r="T45" s="79"/>
      <c r="U45" s="82" t="s">
        <v>585</v>
      </c>
      <c r="V45" s="82" t="s">
        <v>585</v>
      </c>
      <c r="W45" s="81">
        <v>43435.30237268518</v>
      </c>
      <c r="X45" s="82" t="s">
        <v>655</v>
      </c>
      <c r="Y45" s="79"/>
      <c r="Z45" s="79"/>
      <c r="AA45" s="85" t="s">
        <v>810</v>
      </c>
      <c r="AB45" s="79"/>
      <c r="AC45" s="79" t="b">
        <v>0</v>
      </c>
      <c r="AD45" s="79">
        <v>0</v>
      </c>
      <c r="AE45" s="85" t="s">
        <v>924</v>
      </c>
      <c r="AF45" s="79" t="b">
        <v>0</v>
      </c>
      <c r="AG45" s="79" t="s">
        <v>926</v>
      </c>
      <c r="AH45" s="79"/>
      <c r="AI45" s="85" t="s">
        <v>924</v>
      </c>
      <c r="AJ45" s="79" t="b">
        <v>0</v>
      </c>
      <c r="AK45" s="79">
        <v>0</v>
      </c>
      <c r="AL45" s="85" t="s">
        <v>924</v>
      </c>
      <c r="AM45" s="79" t="s">
        <v>235</v>
      </c>
      <c r="AN45" s="79" t="b">
        <v>0</v>
      </c>
      <c r="AO45" s="85" t="s">
        <v>810</v>
      </c>
      <c r="AP45" s="79" t="s">
        <v>176</v>
      </c>
      <c r="AQ45" s="79">
        <v>0</v>
      </c>
      <c r="AR45" s="79">
        <v>0</v>
      </c>
      <c r="AS45" s="79"/>
      <c r="AT45" s="79"/>
      <c r="AU45" s="79"/>
      <c r="AV45" s="79"/>
      <c r="AW45" s="79"/>
      <c r="AX45" s="79"/>
      <c r="AY45" s="79"/>
      <c r="AZ45" s="79"/>
      <c r="BA45">
        <v>16</v>
      </c>
      <c r="BB45" s="78" t="str">
        <f>REPLACE(INDEX(GroupVertices[Group],MATCH(Edges24[[#This Row],[Vertex 1]],GroupVertices[Vertex],0)),1,1,"")</f>
        <v>4</v>
      </c>
      <c r="BC45" s="78" t="str">
        <f>REPLACE(INDEX(GroupVertices[Group],MATCH(Edges24[[#This Row],[Vertex 2]],GroupVertices[Vertex],0)),1,1,"")</f>
        <v>4</v>
      </c>
      <c r="BD45" s="48">
        <v>0</v>
      </c>
      <c r="BE45" s="49">
        <v>0</v>
      </c>
      <c r="BF45" s="48">
        <v>0</v>
      </c>
      <c r="BG45" s="49">
        <v>0</v>
      </c>
      <c r="BH45" s="48">
        <v>0</v>
      </c>
      <c r="BI45" s="49">
        <v>0</v>
      </c>
      <c r="BJ45" s="48">
        <v>12</v>
      </c>
      <c r="BK45" s="49">
        <v>100</v>
      </c>
      <c r="BL45" s="48">
        <v>12</v>
      </c>
    </row>
    <row r="46" spans="1:64" ht="15">
      <c r="A46" s="64" t="s">
        <v>235</v>
      </c>
      <c r="B46" s="64" t="s">
        <v>235</v>
      </c>
      <c r="C46" s="65"/>
      <c r="D46" s="66"/>
      <c r="E46" s="67"/>
      <c r="F46" s="68"/>
      <c r="G46" s="65"/>
      <c r="H46" s="69"/>
      <c r="I46" s="70"/>
      <c r="J46" s="70"/>
      <c r="K46" s="34" t="s">
        <v>65</v>
      </c>
      <c r="L46" s="77">
        <v>57</v>
      </c>
      <c r="M46" s="77"/>
      <c r="N46" s="72"/>
      <c r="O46" s="79" t="s">
        <v>176</v>
      </c>
      <c r="P46" s="81">
        <v>43438.40675925926</v>
      </c>
      <c r="Q46" s="79" t="s">
        <v>288</v>
      </c>
      <c r="R46" s="82" t="s">
        <v>427</v>
      </c>
      <c r="S46" s="79" t="s">
        <v>537</v>
      </c>
      <c r="T46" s="79"/>
      <c r="U46" s="82" t="s">
        <v>586</v>
      </c>
      <c r="V46" s="82" t="s">
        <v>586</v>
      </c>
      <c r="W46" s="81">
        <v>43438.40675925926</v>
      </c>
      <c r="X46" s="82" t="s">
        <v>656</v>
      </c>
      <c r="Y46" s="79"/>
      <c r="Z46" s="79"/>
      <c r="AA46" s="85" t="s">
        <v>811</v>
      </c>
      <c r="AB46" s="79"/>
      <c r="AC46" s="79" t="b">
        <v>0</v>
      </c>
      <c r="AD46" s="79">
        <v>0</v>
      </c>
      <c r="AE46" s="85" t="s">
        <v>924</v>
      </c>
      <c r="AF46" s="79" t="b">
        <v>0</v>
      </c>
      <c r="AG46" s="79" t="s">
        <v>926</v>
      </c>
      <c r="AH46" s="79"/>
      <c r="AI46" s="85" t="s">
        <v>924</v>
      </c>
      <c r="AJ46" s="79" t="b">
        <v>0</v>
      </c>
      <c r="AK46" s="79">
        <v>0</v>
      </c>
      <c r="AL46" s="85" t="s">
        <v>924</v>
      </c>
      <c r="AM46" s="79" t="s">
        <v>235</v>
      </c>
      <c r="AN46" s="79" t="b">
        <v>0</v>
      </c>
      <c r="AO46" s="85" t="s">
        <v>811</v>
      </c>
      <c r="AP46" s="79" t="s">
        <v>176</v>
      </c>
      <c r="AQ46" s="79">
        <v>0</v>
      </c>
      <c r="AR46" s="79">
        <v>0</v>
      </c>
      <c r="AS46" s="79"/>
      <c r="AT46" s="79"/>
      <c r="AU46" s="79"/>
      <c r="AV46" s="79"/>
      <c r="AW46" s="79"/>
      <c r="AX46" s="79"/>
      <c r="AY46" s="79"/>
      <c r="AZ46" s="79"/>
      <c r="BA46">
        <v>16</v>
      </c>
      <c r="BB46" s="78" t="str">
        <f>REPLACE(INDEX(GroupVertices[Group],MATCH(Edges24[[#This Row],[Vertex 1]],GroupVertices[Vertex],0)),1,1,"")</f>
        <v>4</v>
      </c>
      <c r="BC46" s="78" t="str">
        <f>REPLACE(INDEX(GroupVertices[Group],MATCH(Edges24[[#This Row],[Vertex 2]],GroupVertices[Vertex],0)),1,1,"")</f>
        <v>4</v>
      </c>
      <c r="BD46" s="48">
        <v>0</v>
      </c>
      <c r="BE46" s="49">
        <v>0</v>
      </c>
      <c r="BF46" s="48">
        <v>0</v>
      </c>
      <c r="BG46" s="49">
        <v>0</v>
      </c>
      <c r="BH46" s="48">
        <v>0</v>
      </c>
      <c r="BI46" s="49">
        <v>0</v>
      </c>
      <c r="BJ46" s="48">
        <v>14</v>
      </c>
      <c r="BK46" s="49">
        <v>100</v>
      </c>
      <c r="BL46" s="48">
        <v>14</v>
      </c>
    </row>
    <row r="47" spans="1:64" ht="15">
      <c r="A47" s="64" t="s">
        <v>235</v>
      </c>
      <c r="B47" s="64" t="s">
        <v>235</v>
      </c>
      <c r="C47" s="65"/>
      <c r="D47" s="66"/>
      <c r="E47" s="67"/>
      <c r="F47" s="68"/>
      <c r="G47" s="65"/>
      <c r="H47" s="69"/>
      <c r="I47" s="70"/>
      <c r="J47" s="70"/>
      <c r="K47" s="34" t="s">
        <v>65</v>
      </c>
      <c r="L47" s="77">
        <v>58</v>
      </c>
      <c r="M47" s="77"/>
      <c r="N47" s="72"/>
      <c r="O47" s="79" t="s">
        <v>176</v>
      </c>
      <c r="P47" s="81">
        <v>43441.84113425926</v>
      </c>
      <c r="Q47" s="79" t="s">
        <v>289</v>
      </c>
      <c r="R47" s="82" t="s">
        <v>408</v>
      </c>
      <c r="S47" s="79" t="s">
        <v>537</v>
      </c>
      <c r="T47" s="79"/>
      <c r="U47" s="82" t="s">
        <v>576</v>
      </c>
      <c r="V47" s="82" t="s">
        <v>576</v>
      </c>
      <c r="W47" s="81">
        <v>43441.84113425926</v>
      </c>
      <c r="X47" s="82" t="s">
        <v>657</v>
      </c>
      <c r="Y47" s="79"/>
      <c r="Z47" s="79"/>
      <c r="AA47" s="85" t="s">
        <v>812</v>
      </c>
      <c r="AB47" s="79"/>
      <c r="AC47" s="79" t="b">
        <v>0</v>
      </c>
      <c r="AD47" s="79">
        <v>3</v>
      </c>
      <c r="AE47" s="85" t="s">
        <v>924</v>
      </c>
      <c r="AF47" s="79" t="b">
        <v>0</v>
      </c>
      <c r="AG47" s="79" t="s">
        <v>926</v>
      </c>
      <c r="AH47" s="79"/>
      <c r="AI47" s="85" t="s">
        <v>924</v>
      </c>
      <c r="AJ47" s="79" t="b">
        <v>0</v>
      </c>
      <c r="AK47" s="79">
        <v>1</v>
      </c>
      <c r="AL47" s="85" t="s">
        <v>924</v>
      </c>
      <c r="AM47" s="79" t="s">
        <v>235</v>
      </c>
      <c r="AN47" s="79" t="b">
        <v>0</v>
      </c>
      <c r="AO47" s="85" t="s">
        <v>812</v>
      </c>
      <c r="AP47" s="79" t="s">
        <v>176</v>
      </c>
      <c r="AQ47" s="79">
        <v>0</v>
      </c>
      <c r="AR47" s="79">
        <v>0</v>
      </c>
      <c r="AS47" s="79"/>
      <c r="AT47" s="79"/>
      <c r="AU47" s="79"/>
      <c r="AV47" s="79"/>
      <c r="AW47" s="79"/>
      <c r="AX47" s="79"/>
      <c r="AY47" s="79"/>
      <c r="AZ47" s="79"/>
      <c r="BA47">
        <v>16</v>
      </c>
      <c r="BB47" s="78" t="str">
        <f>REPLACE(INDEX(GroupVertices[Group],MATCH(Edges24[[#This Row],[Vertex 1]],GroupVertices[Vertex],0)),1,1,"")</f>
        <v>4</v>
      </c>
      <c r="BC47" s="78" t="str">
        <f>REPLACE(INDEX(GroupVertices[Group],MATCH(Edges24[[#This Row],[Vertex 2]],GroupVertices[Vertex],0)),1,1,"")</f>
        <v>4</v>
      </c>
      <c r="BD47" s="48">
        <v>0</v>
      </c>
      <c r="BE47" s="49">
        <v>0</v>
      </c>
      <c r="BF47" s="48">
        <v>0</v>
      </c>
      <c r="BG47" s="49">
        <v>0</v>
      </c>
      <c r="BH47" s="48">
        <v>0</v>
      </c>
      <c r="BI47" s="49">
        <v>0</v>
      </c>
      <c r="BJ47" s="48">
        <v>13</v>
      </c>
      <c r="BK47" s="49">
        <v>100</v>
      </c>
      <c r="BL47" s="48">
        <v>13</v>
      </c>
    </row>
    <row r="48" spans="1:64" ht="15">
      <c r="A48" s="64" t="s">
        <v>235</v>
      </c>
      <c r="B48" s="64" t="s">
        <v>235</v>
      </c>
      <c r="C48" s="65"/>
      <c r="D48" s="66"/>
      <c r="E48" s="67"/>
      <c r="F48" s="68"/>
      <c r="G48" s="65"/>
      <c r="H48" s="69"/>
      <c r="I48" s="70"/>
      <c r="J48" s="70"/>
      <c r="K48" s="34" t="s">
        <v>65</v>
      </c>
      <c r="L48" s="77">
        <v>59</v>
      </c>
      <c r="M48" s="77"/>
      <c r="N48" s="72"/>
      <c r="O48" s="79" t="s">
        <v>176</v>
      </c>
      <c r="P48" s="81">
        <v>43447.564305555556</v>
      </c>
      <c r="Q48" s="79" t="s">
        <v>290</v>
      </c>
      <c r="R48" s="82" t="s">
        <v>428</v>
      </c>
      <c r="S48" s="79" t="s">
        <v>537</v>
      </c>
      <c r="T48" s="79"/>
      <c r="U48" s="82" t="s">
        <v>587</v>
      </c>
      <c r="V48" s="82" t="s">
        <v>587</v>
      </c>
      <c r="W48" s="81">
        <v>43447.564305555556</v>
      </c>
      <c r="X48" s="82" t="s">
        <v>658</v>
      </c>
      <c r="Y48" s="79"/>
      <c r="Z48" s="79"/>
      <c r="AA48" s="85" t="s">
        <v>813</v>
      </c>
      <c r="AB48" s="79"/>
      <c r="AC48" s="79" t="b">
        <v>0</v>
      </c>
      <c r="AD48" s="79">
        <v>0</v>
      </c>
      <c r="AE48" s="85" t="s">
        <v>924</v>
      </c>
      <c r="AF48" s="79" t="b">
        <v>0</v>
      </c>
      <c r="AG48" s="79" t="s">
        <v>926</v>
      </c>
      <c r="AH48" s="79"/>
      <c r="AI48" s="85" t="s">
        <v>924</v>
      </c>
      <c r="AJ48" s="79" t="b">
        <v>0</v>
      </c>
      <c r="AK48" s="79">
        <v>0</v>
      </c>
      <c r="AL48" s="85" t="s">
        <v>924</v>
      </c>
      <c r="AM48" s="79" t="s">
        <v>235</v>
      </c>
      <c r="AN48" s="79" t="b">
        <v>0</v>
      </c>
      <c r="AO48" s="85" t="s">
        <v>813</v>
      </c>
      <c r="AP48" s="79" t="s">
        <v>176</v>
      </c>
      <c r="AQ48" s="79">
        <v>0</v>
      </c>
      <c r="AR48" s="79">
        <v>0</v>
      </c>
      <c r="AS48" s="79"/>
      <c r="AT48" s="79"/>
      <c r="AU48" s="79"/>
      <c r="AV48" s="79"/>
      <c r="AW48" s="79"/>
      <c r="AX48" s="79"/>
      <c r="AY48" s="79"/>
      <c r="AZ48" s="79"/>
      <c r="BA48">
        <v>16</v>
      </c>
      <c r="BB48" s="78" t="str">
        <f>REPLACE(INDEX(GroupVertices[Group],MATCH(Edges24[[#This Row],[Vertex 1]],GroupVertices[Vertex],0)),1,1,"")</f>
        <v>4</v>
      </c>
      <c r="BC48" s="78" t="str">
        <f>REPLACE(INDEX(GroupVertices[Group],MATCH(Edges24[[#This Row],[Vertex 2]],GroupVertices[Vertex],0)),1,1,"")</f>
        <v>4</v>
      </c>
      <c r="BD48" s="48">
        <v>0</v>
      </c>
      <c r="BE48" s="49">
        <v>0</v>
      </c>
      <c r="BF48" s="48">
        <v>0</v>
      </c>
      <c r="BG48" s="49">
        <v>0</v>
      </c>
      <c r="BH48" s="48">
        <v>0</v>
      </c>
      <c r="BI48" s="49">
        <v>0</v>
      </c>
      <c r="BJ48" s="48">
        <v>13</v>
      </c>
      <c r="BK48" s="49">
        <v>100</v>
      </c>
      <c r="BL48" s="48">
        <v>13</v>
      </c>
    </row>
    <row r="49" spans="1:64" ht="15">
      <c r="A49" s="64" t="s">
        <v>235</v>
      </c>
      <c r="B49" s="64" t="s">
        <v>235</v>
      </c>
      <c r="C49" s="65"/>
      <c r="D49" s="66"/>
      <c r="E49" s="67"/>
      <c r="F49" s="68"/>
      <c r="G49" s="65"/>
      <c r="H49" s="69"/>
      <c r="I49" s="70"/>
      <c r="J49" s="70"/>
      <c r="K49" s="34" t="s">
        <v>65</v>
      </c>
      <c r="L49" s="77">
        <v>60</v>
      </c>
      <c r="M49" s="77"/>
      <c r="N49" s="72"/>
      <c r="O49" s="79" t="s">
        <v>176</v>
      </c>
      <c r="P49" s="81">
        <v>43450.50614583334</v>
      </c>
      <c r="Q49" s="79" t="s">
        <v>291</v>
      </c>
      <c r="R49" s="82" t="s">
        <v>429</v>
      </c>
      <c r="S49" s="79" t="s">
        <v>537</v>
      </c>
      <c r="T49" s="79"/>
      <c r="U49" s="82" t="s">
        <v>588</v>
      </c>
      <c r="V49" s="82" t="s">
        <v>588</v>
      </c>
      <c r="W49" s="81">
        <v>43450.50614583334</v>
      </c>
      <c r="X49" s="82" t="s">
        <v>659</v>
      </c>
      <c r="Y49" s="79"/>
      <c r="Z49" s="79"/>
      <c r="AA49" s="85" t="s">
        <v>814</v>
      </c>
      <c r="AB49" s="79"/>
      <c r="AC49" s="79" t="b">
        <v>0</v>
      </c>
      <c r="AD49" s="79">
        <v>0</v>
      </c>
      <c r="AE49" s="85" t="s">
        <v>924</v>
      </c>
      <c r="AF49" s="79" t="b">
        <v>0</v>
      </c>
      <c r="AG49" s="79" t="s">
        <v>926</v>
      </c>
      <c r="AH49" s="79"/>
      <c r="AI49" s="85" t="s">
        <v>924</v>
      </c>
      <c r="AJ49" s="79" t="b">
        <v>0</v>
      </c>
      <c r="AK49" s="79">
        <v>0</v>
      </c>
      <c r="AL49" s="85" t="s">
        <v>924</v>
      </c>
      <c r="AM49" s="79" t="s">
        <v>235</v>
      </c>
      <c r="AN49" s="79" t="b">
        <v>0</v>
      </c>
      <c r="AO49" s="85" t="s">
        <v>814</v>
      </c>
      <c r="AP49" s="79" t="s">
        <v>176</v>
      </c>
      <c r="AQ49" s="79">
        <v>0</v>
      </c>
      <c r="AR49" s="79">
        <v>0</v>
      </c>
      <c r="AS49" s="79"/>
      <c r="AT49" s="79"/>
      <c r="AU49" s="79"/>
      <c r="AV49" s="79"/>
      <c r="AW49" s="79"/>
      <c r="AX49" s="79"/>
      <c r="AY49" s="79"/>
      <c r="AZ49" s="79"/>
      <c r="BA49">
        <v>16</v>
      </c>
      <c r="BB49" s="78" t="str">
        <f>REPLACE(INDEX(GroupVertices[Group],MATCH(Edges24[[#This Row],[Vertex 1]],GroupVertices[Vertex],0)),1,1,"")</f>
        <v>4</v>
      </c>
      <c r="BC49" s="78" t="str">
        <f>REPLACE(INDEX(GroupVertices[Group],MATCH(Edges24[[#This Row],[Vertex 2]],GroupVertices[Vertex],0)),1,1,"")</f>
        <v>4</v>
      </c>
      <c r="BD49" s="48">
        <v>0</v>
      </c>
      <c r="BE49" s="49">
        <v>0</v>
      </c>
      <c r="BF49" s="48">
        <v>0</v>
      </c>
      <c r="BG49" s="49">
        <v>0</v>
      </c>
      <c r="BH49" s="48">
        <v>0</v>
      </c>
      <c r="BI49" s="49">
        <v>0</v>
      </c>
      <c r="BJ49" s="48">
        <v>9</v>
      </c>
      <c r="BK49" s="49">
        <v>100</v>
      </c>
      <c r="BL49" s="48">
        <v>9</v>
      </c>
    </row>
    <row r="50" spans="1:64" ht="15">
      <c r="A50" s="64" t="s">
        <v>235</v>
      </c>
      <c r="B50" s="64" t="s">
        <v>235</v>
      </c>
      <c r="C50" s="65"/>
      <c r="D50" s="66"/>
      <c r="E50" s="67"/>
      <c r="F50" s="68"/>
      <c r="G50" s="65"/>
      <c r="H50" s="69"/>
      <c r="I50" s="70"/>
      <c r="J50" s="70"/>
      <c r="K50" s="34" t="s">
        <v>65</v>
      </c>
      <c r="L50" s="77">
        <v>61</v>
      </c>
      <c r="M50" s="77"/>
      <c r="N50" s="72"/>
      <c r="O50" s="79" t="s">
        <v>176</v>
      </c>
      <c r="P50" s="81">
        <v>43451.586539351854</v>
      </c>
      <c r="Q50" s="79" t="s">
        <v>292</v>
      </c>
      <c r="R50" s="82" t="s">
        <v>416</v>
      </c>
      <c r="S50" s="79" t="s">
        <v>537</v>
      </c>
      <c r="T50" s="79"/>
      <c r="U50" s="82" t="s">
        <v>577</v>
      </c>
      <c r="V50" s="82" t="s">
        <v>577</v>
      </c>
      <c r="W50" s="81">
        <v>43451.586539351854</v>
      </c>
      <c r="X50" s="82" t="s">
        <v>660</v>
      </c>
      <c r="Y50" s="79"/>
      <c r="Z50" s="79"/>
      <c r="AA50" s="85" t="s">
        <v>815</v>
      </c>
      <c r="AB50" s="79"/>
      <c r="AC50" s="79" t="b">
        <v>0</v>
      </c>
      <c r="AD50" s="79">
        <v>1</v>
      </c>
      <c r="AE50" s="85" t="s">
        <v>924</v>
      </c>
      <c r="AF50" s="79" t="b">
        <v>0</v>
      </c>
      <c r="AG50" s="79" t="s">
        <v>926</v>
      </c>
      <c r="AH50" s="79"/>
      <c r="AI50" s="85" t="s">
        <v>924</v>
      </c>
      <c r="AJ50" s="79" t="b">
        <v>0</v>
      </c>
      <c r="AK50" s="79">
        <v>1</v>
      </c>
      <c r="AL50" s="85" t="s">
        <v>924</v>
      </c>
      <c r="AM50" s="79" t="s">
        <v>235</v>
      </c>
      <c r="AN50" s="79" t="b">
        <v>0</v>
      </c>
      <c r="AO50" s="85" t="s">
        <v>815</v>
      </c>
      <c r="AP50" s="79" t="s">
        <v>176</v>
      </c>
      <c r="AQ50" s="79">
        <v>0</v>
      </c>
      <c r="AR50" s="79">
        <v>0</v>
      </c>
      <c r="AS50" s="79"/>
      <c r="AT50" s="79"/>
      <c r="AU50" s="79"/>
      <c r="AV50" s="79"/>
      <c r="AW50" s="79"/>
      <c r="AX50" s="79"/>
      <c r="AY50" s="79"/>
      <c r="AZ50" s="79"/>
      <c r="BA50">
        <v>16</v>
      </c>
      <c r="BB50" s="78" t="str">
        <f>REPLACE(INDEX(GroupVertices[Group],MATCH(Edges24[[#This Row],[Vertex 1]],GroupVertices[Vertex],0)),1,1,"")</f>
        <v>4</v>
      </c>
      <c r="BC50" s="78" t="str">
        <f>REPLACE(INDEX(GroupVertices[Group],MATCH(Edges24[[#This Row],[Vertex 2]],GroupVertices[Vertex],0)),1,1,"")</f>
        <v>4</v>
      </c>
      <c r="BD50" s="48">
        <v>0</v>
      </c>
      <c r="BE50" s="49">
        <v>0</v>
      </c>
      <c r="BF50" s="48">
        <v>0</v>
      </c>
      <c r="BG50" s="49">
        <v>0</v>
      </c>
      <c r="BH50" s="48">
        <v>0</v>
      </c>
      <c r="BI50" s="49">
        <v>0</v>
      </c>
      <c r="BJ50" s="48">
        <v>14</v>
      </c>
      <c r="BK50" s="49">
        <v>100</v>
      </c>
      <c r="BL50" s="48">
        <v>14</v>
      </c>
    </row>
    <row r="51" spans="1:64" ht="15">
      <c r="A51" s="64" t="s">
        <v>235</v>
      </c>
      <c r="B51" s="64" t="s">
        <v>235</v>
      </c>
      <c r="C51" s="65"/>
      <c r="D51" s="66"/>
      <c r="E51" s="67"/>
      <c r="F51" s="68"/>
      <c r="G51" s="65"/>
      <c r="H51" s="69"/>
      <c r="I51" s="70"/>
      <c r="J51" s="70"/>
      <c r="K51" s="34" t="s">
        <v>65</v>
      </c>
      <c r="L51" s="77">
        <v>62</v>
      </c>
      <c r="M51" s="77"/>
      <c r="N51" s="72"/>
      <c r="O51" s="79" t="s">
        <v>176</v>
      </c>
      <c r="P51" s="81">
        <v>43452.422326388885</v>
      </c>
      <c r="Q51" s="79" t="s">
        <v>293</v>
      </c>
      <c r="R51" s="82" t="s">
        <v>430</v>
      </c>
      <c r="S51" s="79" t="s">
        <v>537</v>
      </c>
      <c r="T51" s="79"/>
      <c r="U51" s="82" t="s">
        <v>589</v>
      </c>
      <c r="V51" s="82" t="s">
        <v>589</v>
      </c>
      <c r="W51" s="81">
        <v>43452.422326388885</v>
      </c>
      <c r="X51" s="82" t="s">
        <v>661</v>
      </c>
      <c r="Y51" s="79"/>
      <c r="Z51" s="79"/>
      <c r="AA51" s="85" t="s">
        <v>816</v>
      </c>
      <c r="AB51" s="79"/>
      <c r="AC51" s="79" t="b">
        <v>0</v>
      </c>
      <c r="AD51" s="79">
        <v>0</v>
      </c>
      <c r="AE51" s="85" t="s">
        <v>924</v>
      </c>
      <c r="AF51" s="79" t="b">
        <v>0</v>
      </c>
      <c r="AG51" s="79" t="s">
        <v>926</v>
      </c>
      <c r="AH51" s="79"/>
      <c r="AI51" s="85" t="s">
        <v>924</v>
      </c>
      <c r="AJ51" s="79" t="b">
        <v>0</v>
      </c>
      <c r="AK51" s="79">
        <v>0</v>
      </c>
      <c r="AL51" s="85" t="s">
        <v>924</v>
      </c>
      <c r="AM51" s="79" t="s">
        <v>235</v>
      </c>
      <c r="AN51" s="79" t="b">
        <v>0</v>
      </c>
      <c r="AO51" s="85" t="s">
        <v>816</v>
      </c>
      <c r="AP51" s="79" t="s">
        <v>176</v>
      </c>
      <c r="AQ51" s="79">
        <v>0</v>
      </c>
      <c r="AR51" s="79">
        <v>0</v>
      </c>
      <c r="AS51" s="79"/>
      <c r="AT51" s="79"/>
      <c r="AU51" s="79"/>
      <c r="AV51" s="79"/>
      <c r="AW51" s="79"/>
      <c r="AX51" s="79"/>
      <c r="AY51" s="79"/>
      <c r="AZ51" s="79"/>
      <c r="BA51">
        <v>16</v>
      </c>
      <c r="BB51" s="78" t="str">
        <f>REPLACE(INDEX(GroupVertices[Group],MATCH(Edges24[[#This Row],[Vertex 1]],GroupVertices[Vertex],0)),1,1,"")</f>
        <v>4</v>
      </c>
      <c r="BC51" s="78" t="str">
        <f>REPLACE(INDEX(GroupVertices[Group],MATCH(Edges24[[#This Row],[Vertex 2]],GroupVertices[Vertex],0)),1,1,"")</f>
        <v>4</v>
      </c>
      <c r="BD51" s="48">
        <v>0</v>
      </c>
      <c r="BE51" s="49">
        <v>0</v>
      </c>
      <c r="BF51" s="48">
        <v>0</v>
      </c>
      <c r="BG51" s="49">
        <v>0</v>
      </c>
      <c r="BH51" s="48">
        <v>0</v>
      </c>
      <c r="BI51" s="49">
        <v>0</v>
      </c>
      <c r="BJ51" s="48">
        <v>14</v>
      </c>
      <c r="BK51" s="49">
        <v>100</v>
      </c>
      <c r="BL51" s="48">
        <v>14</v>
      </c>
    </row>
    <row r="52" spans="1:64" ht="15">
      <c r="A52" s="64" t="s">
        <v>235</v>
      </c>
      <c r="B52" s="64" t="s">
        <v>235</v>
      </c>
      <c r="C52" s="65"/>
      <c r="D52" s="66"/>
      <c r="E52" s="67"/>
      <c r="F52" s="68"/>
      <c r="G52" s="65"/>
      <c r="H52" s="69"/>
      <c r="I52" s="70"/>
      <c r="J52" s="70"/>
      <c r="K52" s="34" t="s">
        <v>65</v>
      </c>
      <c r="L52" s="77">
        <v>63</v>
      </c>
      <c r="M52" s="77"/>
      <c r="N52" s="72"/>
      <c r="O52" s="79" t="s">
        <v>176</v>
      </c>
      <c r="P52" s="81">
        <v>43468.33361111111</v>
      </c>
      <c r="Q52" s="79" t="s">
        <v>294</v>
      </c>
      <c r="R52" s="82" t="s">
        <v>431</v>
      </c>
      <c r="S52" s="79" t="s">
        <v>537</v>
      </c>
      <c r="T52" s="79"/>
      <c r="U52" s="82" t="s">
        <v>590</v>
      </c>
      <c r="V52" s="82" t="s">
        <v>590</v>
      </c>
      <c r="W52" s="81">
        <v>43468.33361111111</v>
      </c>
      <c r="X52" s="82" t="s">
        <v>662</v>
      </c>
      <c r="Y52" s="79"/>
      <c r="Z52" s="79"/>
      <c r="AA52" s="85" t="s">
        <v>817</v>
      </c>
      <c r="AB52" s="79"/>
      <c r="AC52" s="79" t="b">
        <v>0</v>
      </c>
      <c r="AD52" s="79">
        <v>0</v>
      </c>
      <c r="AE52" s="85" t="s">
        <v>924</v>
      </c>
      <c r="AF52" s="79" t="b">
        <v>0</v>
      </c>
      <c r="AG52" s="79" t="s">
        <v>926</v>
      </c>
      <c r="AH52" s="79"/>
      <c r="AI52" s="85" t="s">
        <v>924</v>
      </c>
      <c r="AJ52" s="79" t="b">
        <v>0</v>
      </c>
      <c r="AK52" s="79">
        <v>0</v>
      </c>
      <c r="AL52" s="85" t="s">
        <v>924</v>
      </c>
      <c r="AM52" s="79" t="s">
        <v>235</v>
      </c>
      <c r="AN52" s="79" t="b">
        <v>0</v>
      </c>
      <c r="AO52" s="85" t="s">
        <v>817</v>
      </c>
      <c r="AP52" s="79" t="s">
        <v>176</v>
      </c>
      <c r="AQ52" s="79">
        <v>0</v>
      </c>
      <c r="AR52" s="79">
        <v>0</v>
      </c>
      <c r="AS52" s="79"/>
      <c r="AT52" s="79"/>
      <c r="AU52" s="79"/>
      <c r="AV52" s="79"/>
      <c r="AW52" s="79"/>
      <c r="AX52" s="79"/>
      <c r="AY52" s="79"/>
      <c r="AZ52" s="79"/>
      <c r="BA52">
        <v>16</v>
      </c>
      <c r="BB52" s="78" t="str">
        <f>REPLACE(INDEX(GroupVertices[Group],MATCH(Edges24[[#This Row],[Vertex 1]],GroupVertices[Vertex],0)),1,1,"")</f>
        <v>4</v>
      </c>
      <c r="BC52" s="78" t="str">
        <f>REPLACE(INDEX(GroupVertices[Group],MATCH(Edges24[[#This Row],[Vertex 2]],GroupVertices[Vertex],0)),1,1,"")</f>
        <v>4</v>
      </c>
      <c r="BD52" s="48">
        <v>0</v>
      </c>
      <c r="BE52" s="49">
        <v>0</v>
      </c>
      <c r="BF52" s="48">
        <v>0</v>
      </c>
      <c r="BG52" s="49">
        <v>0</v>
      </c>
      <c r="BH52" s="48">
        <v>0</v>
      </c>
      <c r="BI52" s="49">
        <v>0</v>
      </c>
      <c r="BJ52" s="48">
        <v>10</v>
      </c>
      <c r="BK52" s="49">
        <v>100</v>
      </c>
      <c r="BL52" s="48">
        <v>10</v>
      </c>
    </row>
    <row r="53" spans="1:64" ht="15">
      <c r="A53" s="64" t="s">
        <v>235</v>
      </c>
      <c r="B53" s="64" t="s">
        <v>235</v>
      </c>
      <c r="C53" s="65"/>
      <c r="D53" s="66"/>
      <c r="E53" s="67"/>
      <c r="F53" s="68"/>
      <c r="G53" s="65"/>
      <c r="H53" s="69"/>
      <c r="I53" s="70"/>
      <c r="J53" s="70"/>
      <c r="K53" s="34" t="s">
        <v>65</v>
      </c>
      <c r="L53" s="77">
        <v>64</v>
      </c>
      <c r="M53" s="77"/>
      <c r="N53" s="72"/>
      <c r="O53" s="79" t="s">
        <v>176</v>
      </c>
      <c r="P53" s="81">
        <v>43478.60359953704</v>
      </c>
      <c r="Q53" s="79" t="s">
        <v>295</v>
      </c>
      <c r="R53" s="82" t="s">
        <v>417</v>
      </c>
      <c r="S53" s="79" t="s">
        <v>537</v>
      </c>
      <c r="T53" s="79"/>
      <c r="U53" s="82" t="s">
        <v>578</v>
      </c>
      <c r="V53" s="82" t="s">
        <v>578</v>
      </c>
      <c r="W53" s="81">
        <v>43478.60359953704</v>
      </c>
      <c r="X53" s="82" t="s">
        <v>663</v>
      </c>
      <c r="Y53" s="79"/>
      <c r="Z53" s="79"/>
      <c r="AA53" s="85" t="s">
        <v>818</v>
      </c>
      <c r="AB53" s="79"/>
      <c r="AC53" s="79" t="b">
        <v>0</v>
      </c>
      <c r="AD53" s="79">
        <v>1</v>
      </c>
      <c r="AE53" s="85" t="s">
        <v>924</v>
      </c>
      <c r="AF53" s="79" t="b">
        <v>0</v>
      </c>
      <c r="AG53" s="79" t="s">
        <v>926</v>
      </c>
      <c r="AH53" s="79"/>
      <c r="AI53" s="85" t="s">
        <v>924</v>
      </c>
      <c r="AJ53" s="79" t="b">
        <v>0</v>
      </c>
      <c r="AK53" s="79">
        <v>1</v>
      </c>
      <c r="AL53" s="85" t="s">
        <v>924</v>
      </c>
      <c r="AM53" s="79" t="s">
        <v>235</v>
      </c>
      <c r="AN53" s="79" t="b">
        <v>0</v>
      </c>
      <c r="AO53" s="85" t="s">
        <v>818</v>
      </c>
      <c r="AP53" s="79" t="s">
        <v>176</v>
      </c>
      <c r="AQ53" s="79">
        <v>0</v>
      </c>
      <c r="AR53" s="79">
        <v>0</v>
      </c>
      <c r="AS53" s="79"/>
      <c r="AT53" s="79"/>
      <c r="AU53" s="79"/>
      <c r="AV53" s="79"/>
      <c r="AW53" s="79"/>
      <c r="AX53" s="79"/>
      <c r="AY53" s="79"/>
      <c r="AZ53" s="79"/>
      <c r="BA53">
        <v>16</v>
      </c>
      <c r="BB53" s="78" t="str">
        <f>REPLACE(INDEX(GroupVertices[Group],MATCH(Edges24[[#This Row],[Vertex 1]],GroupVertices[Vertex],0)),1,1,"")</f>
        <v>4</v>
      </c>
      <c r="BC53" s="78" t="str">
        <f>REPLACE(INDEX(GroupVertices[Group],MATCH(Edges24[[#This Row],[Vertex 2]],GroupVertices[Vertex],0)),1,1,"")</f>
        <v>4</v>
      </c>
      <c r="BD53" s="48">
        <v>0</v>
      </c>
      <c r="BE53" s="49">
        <v>0</v>
      </c>
      <c r="BF53" s="48">
        <v>0</v>
      </c>
      <c r="BG53" s="49">
        <v>0</v>
      </c>
      <c r="BH53" s="48">
        <v>0</v>
      </c>
      <c r="BI53" s="49">
        <v>0</v>
      </c>
      <c r="BJ53" s="48">
        <v>9</v>
      </c>
      <c r="BK53" s="49">
        <v>100</v>
      </c>
      <c r="BL53" s="48">
        <v>9</v>
      </c>
    </row>
    <row r="54" spans="1:64" ht="15">
      <c r="A54" s="64" t="s">
        <v>235</v>
      </c>
      <c r="B54" s="64" t="s">
        <v>235</v>
      </c>
      <c r="C54" s="65"/>
      <c r="D54" s="66"/>
      <c r="E54" s="67"/>
      <c r="F54" s="68"/>
      <c r="G54" s="65"/>
      <c r="H54" s="69"/>
      <c r="I54" s="70"/>
      <c r="J54" s="70"/>
      <c r="K54" s="34" t="s">
        <v>65</v>
      </c>
      <c r="L54" s="77">
        <v>65</v>
      </c>
      <c r="M54" s="77"/>
      <c r="N54" s="72"/>
      <c r="O54" s="79" t="s">
        <v>176</v>
      </c>
      <c r="P54" s="81">
        <v>43479.62085648148</v>
      </c>
      <c r="Q54" s="79" t="s">
        <v>296</v>
      </c>
      <c r="R54" s="82" t="s">
        <v>432</v>
      </c>
      <c r="S54" s="79" t="s">
        <v>537</v>
      </c>
      <c r="T54" s="79"/>
      <c r="U54" s="82" t="s">
        <v>591</v>
      </c>
      <c r="V54" s="82" t="s">
        <v>591</v>
      </c>
      <c r="W54" s="81">
        <v>43479.62085648148</v>
      </c>
      <c r="X54" s="82" t="s">
        <v>664</v>
      </c>
      <c r="Y54" s="79"/>
      <c r="Z54" s="79"/>
      <c r="AA54" s="85" t="s">
        <v>819</v>
      </c>
      <c r="AB54" s="79"/>
      <c r="AC54" s="79" t="b">
        <v>0</v>
      </c>
      <c r="AD54" s="79">
        <v>1</v>
      </c>
      <c r="AE54" s="85" t="s">
        <v>924</v>
      </c>
      <c r="AF54" s="79" t="b">
        <v>0</v>
      </c>
      <c r="AG54" s="79" t="s">
        <v>926</v>
      </c>
      <c r="AH54" s="79"/>
      <c r="AI54" s="85" t="s">
        <v>924</v>
      </c>
      <c r="AJ54" s="79" t="b">
        <v>0</v>
      </c>
      <c r="AK54" s="79">
        <v>1</v>
      </c>
      <c r="AL54" s="85" t="s">
        <v>924</v>
      </c>
      <c r="AM54" s="79" t="s">
        <v>235</v>
      </c>
      <c r="AN54" s="79" t="b">
        <v>0</v>
      </c>
      <c r="AO54" s="85" t="s">
        <v>819</v>
      </c>
      <c r="AP54" s="79" t="s">
        <v>176</v>
      </c>
      <c r="AQ54" s="79">
        <v>0</v>
      </c>
      <c r="AR54" s="79">
        <v>0</v>
      </c>
      <c r="AS54" s="79"/>
      <c r="AT54" s="79"/>
      <c r="AU54" s="79"/>
      <c r="AV54" s="79"/>
      <c r="AW54" s="79"/>
      <c r="AX54" s="79"/>
      <c r="AY54" s="79"/>
      <c r="AZ54" s="79"/>
      <c r="BA54">
        <v>16</v>
      </c>
      <c r="BB54" s="78" t="str">
        <f>REPLACE(INDEX(GroupVertices[Group],MATCH(Edges24[[#This Row],[Vertex 1]],GroupVertices[Vertex],0)),1,1,"")</f>
        <v>4</v>
      </c>
      <c r="BC54" s="78" t="str">
        <f>REPLACE(INDEX(GroupVertices[Group],MATCH(Edges24[[#This Row],[Vertex 2]],GroupVertices[Vertex],0)),1,1,"")</f>
        <v>4</v>
      </c>
      <c r="BD54" s="48">
        <v>0</v>
      </c>
      <c r="BE54" s="49">
        <v>0</v>
      </c>
      <c r="BF54" s="48">
        <v>0</v>
      </c>
      <c r="BG54" s="49">
        <v>0</v>
      </c>
      <c r="BH54" s="48">
        <v>0</v>
      </c>
      <c r="BI54" s="49">
        <v>0</v>
      </c>
      <c r="BJ54" s="48">
        <v>13</v>
      </c>
      <c r="BK54" s="49">
        <v>100</v>
      </c>
      <c r="BL54" s="48">
        <v>13</v>
      </c>
    </row>
    <row r="55" spans="1:64" ht="15">
      <c r="A55" s="64" t="s">
        <v>236</v>
      </c>
      <c r="B55" s="64" t="s">
        <v>235</v>
      </c>
      <c r="C55" s="65"/>
      <c r="D55" s="66"/>
      <c r="E55" s="67"/>
      <c r="F55" s="68"/>
      <c r="G55" s="65"/>
      <c r="H55" s="69"/>
      <c r="I55" s="70"/>
      <c r="J55" s="70"/>
      <c r="K55" s="34" t="s">
        <v>65</v>
      </c>
      <c r="L55" s="77">
        <v>66</v>
      </c>
      <c r="M55" s="77"/>
      <c r="N55" s="72"/>
      <c r="O55" s="79" t="s">
        <v>247</v>
      </c>
      <c r="P55" s="81">
        <v>43479.75730324074</v>
      </c>
      <c r="Q55" s="79" t="s">
        <v>297</v>
      </c>
      <c r="R55" s="82" t="s">
        <v>432</v>
      </c>
      <c r="S55" s="79" t="s">
        <v>537</v>
      </c>
      <c r="T55" s="79"/>
      <c r="U55" s="79"/>
      <c r="V55" s="82" t="s">
        <v>611</v>
      </c>
      <c r="W55" s="81">
        <v>43479.75730324074</v>
      </c>
      <c r="X55" s="82" t="s">
        <v>665</v>
      </c>
      <c r="Y55" s="79"/>
      <c r="Z55" s="79"/>
      <c r="AA55" s="85" t="s">
        <v>820</v>
      </c>
      <c r="AB55" s="79"/>
      <c r="AC55" s="79" t="b">
        <v>0</v>
      </c>
      <c r="AD55" s="79">
        <v>0</v>
      </c>
      <c r="AE55" s="85" t="s">
        <v>924</v>
      </c>
      <c r="AF55" s="79" t="b">
        <v>0</v>
      </c>
      <c r="AG55" s="79" t="s">
        <v>926</v>
      </c>
      <c r="AH55" s="79"/>
      <c r="AI55" s="85" t="s">
        <v>924</v>
      </c>
      <c r="AJ55" s="79" t="b">
        <v>0</v>
      </c>
      <c r="AK55" s="79">
        <v>1</v>
      </c>
      <c r="AL55" s="85" t="s">
        <v>819</v>
      </c>
      <c r="AM55" s="79" t="s">
        <v>932</v>
      </c>
      <c r="AN55" s="79" t="b">
        <v>0</v>
      </c>
      <c r="AO55" s="85" t="s">
        <v>819</v>
      </c>
      <c r="AP55" s="79" t="s">
        <v>176</v>
      </c>
      <c r="AQ55" s="79">
        <v>0</v>
      </c>
      <c r="AR55" s="79">
        <v>0</v>
      </c>
      <c r="AS55" s="79"/>
      <c r="AT55" s="79"/>
      <c r="AU55" s="79"/>
      <c r="AV55" s="79"/>
      <c r="AW55" s="79"/>
      <c r="AX55" s="79"/>
      <c r="AY55" s="79"/>
      <c r="AZ55" s="79"/>
      <c r="BA55">
        <v>1</v>
      </c>
      <c r="BB55" s="78" t="str">
        <f>REPLACE(INDEX(GroupVertices[Group],MATCH(Edges24[[#This Row],[Vertex 1]],GroupVertices[Vertex],0)),1,1,"")</f>
        <v>4</v>
      </c>
      <c r="BC55" s="78" t="str">
        <f>REPLACE(INDEX(GroupVertices[Group],MATCH(Edges24[[#This Row],[Vertex 2]],GroupVertices[Vertex],0)),1,1,"")</f>
        <v>4</v>
      </c>
      <c r="BD55" s="48">
        <v>0</v>
      </c>
      <c r="BE55" s="49">
        <v>0</v>
      </c>
      <c r="BF55" s="48">
        <v>0</v>
      </c>
      <c r="BG55" s="49">
        <v>0</v>
      </c>
      <c r="BH55" s="48">
        <v>0</v>
      </c>
      <c r="BI55" s="49">
        <v>0</v>
      </c>
      <c r="BJ55" s="48">
        <v>15</v>
      </c>
      <c r="BK55" s="49">
        <v>100</v>
      </c>
      <c r="BL55" s="48">
        <v>15</v>
      </c>
    </row>
    <row r="56" spans="1:64" ht="15">
      <c r="A56" s="64" t="s">
        <v>237</v>
      </c>
      <c r="B56" s="64" t="s">
        <v>237</v>
      </c>
      <c r="C56" s="65"/>
      <c r="D56" s="66"/>
      <c r="E56" s="67"/>
      <c r="F56" s="68"/>
      <c r="G56" s="65"/>
      <c r="H56" s="69"/>
      <c r="I56" s="70"/>
      <c r="J56" s="70"/>
      <c r="K56" s="34" t="s">
        <v>65</v>
      </c>
      <c r="L56" s="77">
        <v>67</v>
      </c>
      <c r="M56" s="77"/>
      <c r="N56" s="72"/>
      <c r="O56" s="79" t="s">
        <v>176</v>
      </c>
      <c r="P56" s="81">
        <v>43440.7524537037</v>
      </c>
      <c r="Q56" s="79" t="s">
        <v>298</v>
      </c>
      <c r="R56" s="82" t="s">
        <v>433</v>
      </c>
      <c r="S56" s="79" t="s">
        <v>540</v>
      </c>
      <c r="T56" s="79" t="s">
        <v>547</v>
      </c>
      <c r="U56" s="82" t="s">
        <v>592</v>
      </c>
      <c r="V56" s="82" t="s">
        <v>592</v>
      </c>
      <c r="W56" s="81">
        <v>43440.7524537037</v>
      </c>
      <c r="X56" s="82" t="s">
        <v>666</v>
      </c>
      <c r="Y56" s="79"/>
      <c r="Z56" s="79"/>
      <c r="AA56" s="85" t="s">
        <v>821</v>
      </c>
      <c r="AB56" s="79"/>
      <c r="AC56" s="79" t="b">
        <v>0</v>
      </c>
      <c r="AD56" s="79">
        <v>0</v>
      </c>
      <c r="AE56" s="85" t="s">
        <v>924</v>
      </c>
      <c r="AF56" s="79" t="b">
        <v>0</v>
      </c>
      <c r="AG56" s="79" t="s">
        <v>926</v>
      </c>
      <c r="AH56" s="79"/>
      <c r="AI56" s="85" t="s">
        <v>924</v>
      </c>
      <c r="AJ56" s="79" t="b">
        <v>0</v>
      </c>
      <c r="AK56" s="79">
        <v>0</v>
      </c>
      <c r="AL56" s="85" t="s">
        <v>924</v>
      </c>
      <c r="AM56" s="79" t="s">
        <v>935</v>
      </c>
      <c r="AN56" s="79" t="b">
        <v>0</v>
      </c>
      <c r="AO56" s="85" t="s">
        <v>821</v>
      </c>
      <c r="AP56" s="79" t="s">
        <v>176</v>
      </c>
      <c r="AQ56" s="79">
        <v>0</v>
      </c>
      <c r="AR56" s="79">
        <v>0</v>
      </c>
      <c r="AS56" s="79"/>
      <c r="AT56" s="79"/>
      <c r="AU56" s="79"/>
      <c r="AV56" s="79"/>
      <c r="AW56" s="79"/>
      <c r="AX56" s="79"/>
      <c r="AY56" s="79"/>
      <c r="AZ56" s="79"/>
      <c r="BA56">
        <v>3</v>
      </c>
      <c r="BB56" s="78" t="str">
        <f>REPLACE(INDEX(GroupVertices[Group],MATCH(Edges24[[#This Row],[Vertex 1]],GroupVertices[Vertex],0)),1,1,"")</f>
        <v>1</v>
      </c>
      <c r="BC56" s="78" t="str">
        <f>REPLACE(INDEX(GroupVertices[Group],MATCH(Edges24[[#This Row],[Vertex 2]],GroupVertices[Vertex],0)),1,1,"")</f>
        <v>1</v>
      </c>
      <c r="BD56" s="48">
        <v>0</v>
      </c>
      <c r="BE56" s="49">
        <v>0</v>
      </c>
      <c r="BF56" s="48">
        <v>0</v>
      </c>
      <c r="BG56" s="49">
        <v>0</v>
      </c>
      <c r="BH56" s="48">
        <v>0</v>
      </c>
      <c r="BI56" s="49">
        <v>0</v>
      </c>
      <c r="BJ56" s="48">
        <v>6</v>
      </c>
      <c r="BK56" s="49">
        <v>100</v>
      </c>
      <c r="BL56" s="48">
        <v>6</v>
      </c>
    </row>
    <row r="57" spans="1:64" ht="15">
      <c r="A57" s="64" t="s">
        <v>237</v>
      </c>
      <c r="B57" s="64" t="s">
        <v>237</v>
      </c>
      <c r="C57" s="65"/>
      <c r="D57" s="66"/>
      <c r="E57" s="67"/>
      <c r="F57" s="68"/>
      <c r="G57" s="65"/>
      <c r="H57" s="69"/>
      <c r="I57" s="70"/>
      <c r="J57" s="70"/>
      <c r="K57" s="34" t="s">
        <v>65</v>
      </c>
      <c r="L57" s="77">
        <v>68</v>
      </c>
      <c r="M57" s="77"/>
      <c r="N57" s="72"/>
      <c r="O57" s="79" t="s">
        <v>176</v>
      </c>
      <c r="P57" s="81">
        <v>43473.669386574074</v>
      </c>
      <c r="Q57" s="79" t="s">
        <v>299</v>
      </c>
      <c r="R57" s="82" t="s">
        <v>434</v>
      </c>
      <c r="S57" s="79" t="s">
        <v>540</v>
      </c>
      <c r="T57" s="79" t="s">
        <v>547</v>
      </c>
      <c r="U57" s="82" t="s">
        <v>593</v>
      </c>
      <c r="V57" s="82" t="s">
        <v>593</v>
      </c>
      <c r="W57" s="81">
        <v>43473.669386574074</v>
      </c>
      <c r="X57" s="82" t="s">
        <v>667</v>
      </c>
      <c r="Y57" s="79"/>
      <c r="Z57" s="79"/>
      <c r="AA57" s="85" t="s">
        <v>822</v>
      </c>
      <c r="AB57" s="79"/>
      <c r="AC57" s="79" t="b">
        <v>0</v>
      </c>
      <c r="AD57" s="79">
        <v>0</v>
      </c>
      <c r="AE57" s="85" t="s">
        <v>924</v>
      </c>
      <c r="AF57" s="79" t="b">
        <v>0</v>
      </c>
      <c r="AG57" s="79" t="s">
        <v>926</v>
      </c>
      <c r="AH57" s="79"/>
      <c r="AI57" s="85" t="s">
        <v>924</v>
      </c>
      <c r="AJ57" s="79" t="b">
        <v>0</v>
      </c>
      <c r="AK57" s="79">
        <v>0</v>
      </c>
      <c r="AL57" s="85" t="s">
        <v>924</v>
      </c>
      <c r="AM57" s="79" t="s">
        <v>935</v>
      </c>
      <c r="AN57" s="79" t="b">
        <v>0</v>
      </c>
      <c r="AO57" s="85" t="s">
        <v>822</v>
      </c>
      <c r="AP57" s="79" t="s">
        <v>176</v>
      </c>
      <c r="AQ57" s="79">
        <v>0</v>
      </c>
      <c r="AR57" s="79">
        <v>0</v>
      </c>
      <c r="AS57" s="79"/>
      <c r="AT57" s="79"/>
      <c r="AU57" s="79"/>
      <c r="AV57" s="79"/>
      <c r="AW57" s="79"/>
      <c r="AX57" s="79"/>
      <c r="AY57" s="79"/>
      <c r="AZ57" s="79"/>
      <c r="BA57">
        <v>3</v>
      </c>
      <c r="BB57" s="78" t="str">
        <f>REPLACE(INDEX(GroupVertices[Group],MATCH(Edges24[[#This Row],[Vertex 1]],GroupVertices[Vertex],0)),1,1,"")</f>
        <v>1</v>
      </c>
      <c r="BC57" s="78" t="str">
        <f>REPLACE(INDEX(GroupVertices[Group],MATCH(Edges24[[#This Row],[Vertex 2]],GroupVertices[Vertex],0)),1,1,"")</f>
        <v>1</v>
      </c>
      <c r="BD57" s="48">
        <v>0</v>
      </c>
      <c r="BE57" s="49">
        <v>0</v>
      </c>
      <c r="BF57" s="48">
        <v>0</v>
      </c>
      <c r="BG57" s="49">
        <v>0</v>
      </c>
      <c r="BH57" s="48">
        <v>0</v>
      </c>
      <c r="BI57" s="49">
        <v>0</v>
      </c>
      <c r="BJ57" s="48">
        <v>11</v>
      </c>
      <c r="BK57" s="49">
        <v>100</v>
      </c>
      <c r="BL57" s="48">
        <v>11</v>
      </c>
    </row>
    <row r="58" spans="1:64" ht="15">
      <c r="A58" s="64" t="s">
        <v>237</v>
      </c>
      <c r="B58" s="64" t="s">
        <v>237</v>
      </c>
      <c r="C58" s="65"/>
      <c r="D58" s="66"/>
      <c r="E58" s="67"/>
      <c r="F58" s="68"/>
      <c r="G58" s="65"/>
      <c r="H58" s="69"/>
      <c r="I58" s="70"/>
      <c r="J58" s="70"/>
      <c r="K58" s="34" t="s">
        <v>65</v>
      </c>
      <c r="L58" s="77">
        <v>69</v>
      </c>
      <c r="M58" s="77"/>
      <c r="N58" s="72"/>
      <c r="O58" s="79" t="s">
        <v>176</v>
      </c>
      <c r="P58" s="81">
        <v>43481.5315162037</v>
      </c>
      <c r="Q58" s="79" t="s">
        <v>300</v>
      </c>
      <c r="R58" s="82" t="s">
        <v>435</v>
      </c>
      <c r="S58" s="79" t="s">
        <v>540</v>
      </c>
      <c r="T58" s="79" t="s">
        <v>547</v>
      </c>
      <c r="U58" s="82" t="s">
        <v>594</v>
      </c>
      <c r="V58" s="82" t="s">
        <v>594</v>
      </c>
      <c r="W58" s="81">
        <v>43481.5315162037</v>
      </c>
      <c r="X58" s="82" t="s">
        <v>668</v>
      </c>
      <c r="Y58" s="79"/>
      <c r="Z58" s="79"/>
      <c r="AA58" s="85" t="s">
        <v>823</v>
      </c>
      <c r="AB58" s="79"/>
      <c r="AC58" s="79" t="b">
        <v>0</v>
      </c>
      <c r="AD58" s="79">
        <v>0</v>
      </c>
      <c r="AE58" s="85" t="s">
        <v>924</v>
      </c>
      <c r="AF58" s="79" t="b">
        <v>0</v>
      </c>
      <c r="AG58" s="79" t="s">
        <v>926</v>
      </c>
      <c r="AH58" s="79"/>
      <c r="AI58" s="85" t="s">
        <v>924</v>
      </c>
      <c r="AJ58" s="79" t="b">
        <v>0</v>
      </c>
      <c r="AK58" s="79">
        <v>0</v>
      </c>
      <c r="AL58" s="85" t="s">
        <v>924</v>
      </c>
      <c r="AM58" s="79" t="s">
        <v>935</v>
      </c>
      <c r="AN58" s="79" t="b">
        <v>0</v>
      </c>
      <c r="AO58" s="85" t="s">
        <v>823</v>
      </c>
      <c r="AP58" s="79" t="s">
        <v>176</v>
      </c>
      <c r="AQ58" s="79">
        <v>0</v>
      </c>
      <c r="AR58" s="79">
        <v>0</v>
      </c>
      <c r="AS58" s="79"/>
      <c r="AT58" s="79"/>
      <c r="AU58" s="79"/>
      <c r="AV58" s="79"/>
      <c r="AW58" s="79"/>
      <c r="AX58" s="79"/>
      <c r="AY58" s="79"/>
      <c r="AZ58" s="79"/>
      <c r="BA58">
        <v>3</v>
      </c>
      <c r="BB58" s="78" t="str">
        <f>REPLACE(INDEX(GroupVertices[Group],MATCH(Edges24[[#This Row],[Vertex 1]],GroupVertices[Vertex],0)),1,1,"")</f>
        <v>1</v>
      </c>
      <c r="BC58" s="78" t="str">
        <f>REPLACE(INDEX(GroupVertices[Group],MATCH(Edges24[[#This Row],[Vertex 2]],GroupVertices[Vertex],0)),1,1,"")</f>
        <v>1</v>
      </c>
      <c r="BD58" s="48">
        <v>0</v>
      </c>
      <c r="BE58" s="49">
        <v>0</v>
      </c>
      <c r="BF58" s="48">
        <v>0</v>
      </c>
      <c r="BG58" s="49">
        <v>0</v>
      </c>
      <c r="BH58" s="48">
        <v>0</v>
      </c>
      <c r="BI58" s="49">
        <v>0</v>
      </c>
      <c r="BJ58" s="48">
        <v>13</v>
      </c>
      <c r="BK58" s="49">
        <v>100</v>
      </c>
      <c r="BL58" s="48">
        <v>13</v>
      </c>
    </row>
    <row r="59" spans="1:64" ht="15">
      <c r="A59" s="64" t="s">
        <v>238</v>
      </c>
      <c r="B59" s="64" t="s">
        <v>238</v>
      </c>
      <c r="C59" s="65"/>
      <c r="D59" s="66"/>
      <c r="E59" s="67"/>
      <c r="F59" s="68"/>
      <c r="G59" s="65"/>
      <c r="H59" s="69"/>
      <c r="I59" s="70"/>
      <c r="J59" s="70"/>
      <c r="K59" s="34" t="s">
        <v>65</v>
      </c>
      <c r="L59" s="77">
        <v>70</v>
      </c>
      <c r="M59" s="77"/>
      <c r="N59" s="72"/>
      <c r="O59" s="79" t="s">
        <v>176</v>
      </c>
      <c r="P59" s="81">
        <v>43405.15021990741</v>
      </c>
      <c r="Q59" s="79" t="s">
        <v>301</v>
      </c>
      <c r="R59" s="82" t="s">
        <v>436</v>
      </c>
      <c r="S59" s="79" t="s">
        <v>541</v>
      </c>
      <c r="T59" s="79" t="s">
        <v>548</v>
      </c>
      <c r="U59" s="79"/>
      <c r="V59" s="82" t="s">
        <v>612</v>
      </c>
      <c r="W59" s="81">
        <v>43405.15021990741</v>
      </c>
      <c r="X59" s="82" t="s">
        <v>669</v>
      </c>
      <c r="Y59" s="79"/>
      <c r="Z59" s="79"/>
      <c r="AA59" s="85" t="s">
        <v>824</v>
      </c>
      <c r="AB59" s="79"/>
      <c r="AC59" s="79" t="b">
        <v>0</v>
      </c>
      <c r="AD59" s="79">
        <v>0</v>
      </c>
      <c r="AE59" s="85" t="s">
        <v>924</v>
      </c>
      <c r="AF59" s="79" t="b">
        <v>0</v>
      </c>
      <c r="AG59" s="79" t="s">
        <v>926</v>
      </c>
      <c r="AH59" s="79"/>
      <c r="AI59" s="85" t="s">
        <v>924</v>
      </c>
      <c r="AJ59" s="79" t="b">
        <v>0</v>
      </c>
      <c r="AK59" s="79">
        <v>0</v>
      </c>
      <c r="AL59" s="85" t="s">
        <v>924</v>
      </c>
      <c r="AM59" s="79" t="s">
        <v>936</v>
      </c>
      <c r="AN59" s="79" t="b">
        <v>0</v>
      </c>
      <c r="AO59" s="85" t="s">
        <v>824</v>
      </c>
      <c r="AP59" s="79" t="s">
        <v>176</v>
      </c>
      <c r="AQ59" s="79">
        <v>0</v>
      </c>
      <c r="AR59" s="79">
        <v>0</v>
      </c>
      <c r="AS59" s="79"/>
      <c r="AT59" s="79"/>
      <c r="AU59" s="79"/>
      <c r="AV59" s="79"/>
      <c r="AW59" s="79"/>
      <c r="AX59" s="79"/>
      <c r="AY59" s="79"/>
      <c r="AZ59" s="79"/>
      <c r="BA59">
        <v>99</v>
      </c>
      <c r="BB59" s="78" t="str">
        <f>REPLACE(INDEX(GroupVertices[Group],MATCH(Edges24[[#This Row],[Vertex 1]],GroupVertices[Vertex],0)),1,1,"")</f>
        <v>1</v>
      </c>
      <c r="BC59" s="78" t="str">
        <f>REPLACE(INDEX(GroupVertices[Group],MATCH(Edges24[[#This Row],[Vertex 2]],GroupVertices[Vertex],0)),1,1,"")</f>
        <v>1</v>
      </c>
      <c r="BD59" s="48">
        <v>0</v>
      </c>
      <c r="BE59" s="49">
        <v>0</v>
      </c>
      <c r="BF59" s="48">
        <v>0</v>
      </c>
      <c r="BG59" s="49">
        <v>0</v>
      </c>
      <c r="BH59" s="48">
        <v>0</v>
      </c>
      <c r="BI59" s="49">
        <v>0</v>
      </c>
      <c r="BJ59" s="48">
        <v>26</v>
      </c>
      <c r="BK59" s="49">
        <v>100</v>
      </c>
      <c r="BL59" s="48">
        <v>26</v>
      </c>
    </row>
    <row r="60" spans="1:64" ht="15">
      <c r="A60" s="64" t="s">
        <v>238</v>
      </c>
      <c r="B60" s="64" t="s">
        <v>238</v>
      </c>
      <c r="C60" s="65"/>
      <c r="D60" s="66"/>
      <c r="E60" s="67"/>
      <c r="F60" s="68"/>
      <c r="G60" s="65"/>
      <c r="H60" s="69"/>
      <c r="I60" s="70"/>
      <c r="J60" s="70"/>
      <c r="K60" s="34" t="s">
        <v>65</v>
      </c>
      <c r="L60" s="77">
        <v>71</v>
      </c>
      <c r="M60" s="77"/>
      <c r="N60" s="72"/>
      <c r="O60" s="79" t="s">
        <v>176</v>
      </c>
      <c r="P60" s="81">
        <v>43405.54961805556</v>
      </c>
      <c r="Q60" s="79" t="s">
        <v>302</v>
      </c>
      <c r="R60" s="82" t="s">
        <v>437</v>
      </c>
      <c r="S60" s="79" t="s">
        <v>541</v>
      </c>
      <c r="T60" s="79"/>
      <c r="U60" s="79"/>
      <c r="V60" s="82" t="s">
        <v>612</v>
      </c>
      <c r="W60" s="81">
        <v>43405.54961805556</v>
      </c>
      <c r="X60" s="82" t="s">
        <v>670</v>
      </c>
      <c r="Y60" s="79"/>
      <c r="Z60" s="79"/>
      <c r="AA60" s="85" t="s">
        <v>825</v>
      </c>
      <c r="AB60" s="79"/>
      <c r="AC60" s="79" t="b">
        <v>0</v>
      </c>
      <c r="AD60" s="79">
        <v>0</v>
      </c>
      <c r="AE60" s="85" t="s">
        <v>924</v>
      </c>
      <c r="AF60" s="79" t="b">
        <v>0</v>
      </c>
      <c r="AG60" s="79" t="s">
        <v>926</v>
      </c>
      <c r="AH60" s="79"/>
      <c r="AI60" s="85" t="s">
        <v>924</v>
      </c>
      <c r="AJ60" s="79" t="b">
        <v>0</v>
      </c>
      <c r="AK60" s="79">
        <v>0</v>
      </c>
      <c r="AL60" s="85" t="s">
        <v>924</v>
      </c>
      <c r="AM60" s="79" t="s">
        <v>936</v>
      </c>
      <c r="AN60" s="79" t="b">
        <v>0</v>
      </c>
      <c r="AO60" s="85" t="s">
        <v>825</v>
      </c>
      <c r="AP60" s="79" t="s">
        <v>176</v>
      </c>
      <c r="AQ60" s="79">
        <v>0</v>
      </c>
      <c r="AR60" s="79">
        <v>0</v>
      </c>
      <c r="AS60" s="79"/>
      <c r="AT60" s="79"/>
      <c r="AU60" s="79"/>
      <c r="AV60" s="79"/>
      <c r="AW60" s="79"/>
      <c r="AX60" s="79"/>
      <c r="AY60" s="79"/>
      <c r="AZ60" s="79"/>
      <c r="BA60">
        <v>99</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26</v>
      </c>
      <c r="BK60" s="49">
        <v>100</v>
      </c>
      <c r="BL60" s="48">
        <v>26</v>
      </c>
    </row>
    <row r="61" spans="1:64" ht="15">
      <c r="A61" s="64" t="s">
        <v>238</v>
      </c>
      <c r="B61" s="64" t="s">
        <v>238</v>
      </c>
      <c r="C61" s="65"/>
      <c r="D61" s="66"/>
      <c r="E61" s="67"/>
      <c r="F61" s="68"/>
      <c r="G61" s="65"/>
      <c r="H61" s="69"/>
      <c r="I61" s="70"/>
      <c r="J61" s="70"/>
      <c r="K61" s="34" t="s">
        <v>65</v>
      </c>
      <c r="L61" s="77">
        <v>72</v>
      </c>
      <c r="M61" s="77"/>
      <c r="N61" s="72"/>
      <c r="O61" s="79" t="s">
        <v>176</v>
      </c>
      <c r="P61" s="81">
        <v>43409.463368055556</v>
      </c>
      <c r="Q61" s="79" t="s">
        <v>303</v>
      </c>
      <c r="R61" s="82" t="s">
        <v>438</v>
      </c>
      <c r="S61" s="79" t="s">
        <v>541</v>
      </c>
      <c r="T61" s="79"/>
      <c r="U61" s="79"/>
      <c r="V61" s="82" t="s">
        <v>612</v>
      </c>
      <c r="W61" s="81">
        <v>43409.463368055556</v>
      </c>
      <c r="X61" s="82" t="s">
        <v>671</v>
      </c>
      <c r="Y61" s="79"/>
      <c r="Z61" s="79"/>
      <c r="AA61" s="85" t="s">
        <v>826</v>
      </c>
      <c r="AB61" s="79"/>
      <c r="AC61" s="79" t="b">
        <v>0</v>
      </c>
      <c r="AD61" s="79">
        <v>0</v>
      </c>
      <c r="AE61" s="85" t="s">
        <v>924</v>
      </c>
      <c r="AF61" s="79" t="b">
        <v>0</v>
      </c>
      <c r="AG61" s="79" t="s">
        <v>926</v>
      </c>
      <c r="AH61" s="79"/>
      <c r="AI61" s="85" t="s">
        <v>924</v>
      </c>
      <c r="AJ61" s="79" t="b">
        <v>0</v>
      </c>
      <c r="AK61" s="79">
        <v>0</v>
      </c>
      <c r="AL61" s="85" t="s">
        <v>924</v>
      </c>
      <c r="AM61" s="79" t="s">
        <v>936</v>
      </c>
      <c r="AN61" s="79" t="b">
        <v>0</v>
      </c>
      <c r="AO61" s="85" t="s">
        <v>826</v>
      </c>
      <c r="AP61" s="79" t="s">
        <v>176</v>
      </c>
      <c r="AQ61" s="79">
        <v>0</v>
      </c>
      <c r="AR61" s="79">
        <v>0</v>
      </c>
      <c r="AS61" s="79"/>
      <c r="AT61" s="79"/>
      <c r="AU61" s="79"/>
      <c r="AV61" s="79"/>
      <c r="AW61" s="79"/>
      <c r="AX61" s="79"/>
      <c r="AY61" s="79"/>
      <c r="AZ61" s="79"/>
      <c r="BA61">
        <v>99</v>
      </c>
      <c r="BB61" s="78" t="str">
        <f>REPLACE(INDEX(GroupVertices[Group],MATCH(Edges24[[#This Row],[Vertex 1]],GroupVertices[Vertex],0)),1,1,"")</f>
        <v>1</v>
      </c>
      <c r="BC61" s="78" t="str">
        <f>REPLACE(INDEX(GroupVertices[Group],MATCH(Edges24[[#This Row],[Vertex 2]],GroupVertices[Vertex],0)),1,1,"")</f>
        <v>1</v>
      </c>
      <c r="BD61" s="48">
        <v>0</v>
      </c>
      <c r="BE61" s="49">
        <v>0</v>
      </c>
      <c r="BF61" s="48">
        <v>1</v>
      </c>
      <c r="BG61" s="49">
        <v>3.7037037037037037</v>
      </c>
      <c r="BH61" s="48">
        <v>0</v>
      </c>
      <c r="BI61" s="49">
        <v>0</v>
      </c>
      <c r="BJ61" s="48">
        <v>26</v>
      </c>
      <c r="BK61" s="49">
        <v>96.29629629629629</v>
      </c>
      <c r="BL61" s="48">
        <v>27</v>
      </c>
    </row>
    <row r="62" spans="1:64" ht="15">
      <c r="A62" s="64" t="s">
        <v>238</v>
      </c>
      <c r="B62" s="64" t="s">
        <v>238</v>
      </c>
      <c r="C62" s="65"/>
      <c r="D62" s="66"/>
      <c r="E62" s="67"/>
      <c r="F62" s="68"/>
      <c r="G62" s="65"/>
      <c r="H62" s="69"/>
      <c r="I62" s="70"/>
      <c r="J62" s="70"/>
      <c r="K62" s="34" t="s">
        <v>65</v>
      </c>
      <c r="L62" s="77">
        <v>73</v>
      </c>
      <c r="M62" s="77"/>
      <c r="N62" s="72"/>
      <c r="O62" s="79" t="s">
        <v>176</v>
      </c>
      <c r="P62" s="81">
        <v>43409.81072916667</v>
      </c>
      <c r="Q62" s="79" t="s">
        <v>304</v>
      </c>
      <c r="R62" s="82" t="s">
        <v>439</v>
      </c>
      <c r="S62" s="79" t="s">
        <v>541</v>
      </c>
      <c r="T62" s="79" t="s">
        <v>549</v>
      </c>
      <c r="U62" s="79"/>
      <c r="V62" s="82" t="s">
        <v>612</v>
      </c>
      <c r="W62" s="81">
        <v>43409.81072916667</v>
      </c>
      <c r="X62" s="82" t="s">
        <v>672</v>
      </c>
      <c r="Y62" s="79"/>
      <c r="Z62" s="79"/>
      <c r="AA62" s="85" t="s">
        <v>827</v>
      </c>
      <c r="AB62" s="79"/>
      <c r="AC62" s="79" t="b">
        <v>0</v>
      </c>
      <c r="AD62" s="79">
        <v>0</v>
      </c>
      <c r="AE62" s="85" t="s">
        <v>924</v>
      </c>
      <c r="AF62" s="79" t="b">
        <v>0</v>
      </c>
      <c r="AG62" s="79" t="s">
        <v>926</v>
      </c>
      <c r="AH62" s="79"/>
      <c r="AI62" s="85" t="s">
        <v>924</v>
      </c>
      <c r="AJ62" s="79" t="b">
        <v>0</v>
      </c>
      <c r="AK62" s="79">
        <v>0</v>
      </c>
      <c r="AL62" s="85" t="s">
        <v>924</v>
      </c>
      <c r="AM62" s="79" t="s">
        <v>936</v>
      </c>
      <c r="AN62" s="79" t="b">
        <v>0</v>
      </c>
      <c r="AO62" s="85" t="s">
        <v>827</v>
      </c>
      <c r="AP62" s="79" t="s">
        <v>176</v>
      </c>
      <c r="AQ62" s="79">
        <v>0</v>
      </c>
      <c r="AR62" s="79">
        <v>0</v>
      </c>
      <c r="AS62" s="79"/>
      <c r="AT62" s="79"/>
      <c r="AU62" s="79"/>
      <c r="AV62" s="79"/>
      <c r="AW62" s="79"/>
      <c r="AX62" s="79"/>
      <c r="AY62" s="79"/>
      <c r="AZ62" s="79"/>
      <c r="BA62">
        <v>99</v>
      </c>
      <c r="BB62" s="78" t="str">
        <f>REPLACE(INDEX(GroupVertices[Group],MATCH(Edges24[[#This Row],[Vertex 1]],GroupVertices[Vertex],0)),1,1,"")</f>
        <v>1</v>
      </c>
      <c r="BC62" s="78" t="str">
        <f>REPLACE(INDEX(GroupVertices[Group],MATCH(Edges24[[#This Row],[Vertex 2]],GroupVertices[Vertex],0)),1,1,"")</f>
        <v>1</v>
      </c>
      <c r="BD62" s="48">
        <v>0</v>
      </c>
      <c r="BE62" s="49">
        <v>0</v>
      </c>
      <c r="BF62" s="48">
        <v>0</v>
      </c>
      <c r="BG62" s="49">
        <v>0</v>
      </c>
      <c r="BH62" s="48">
        <v>0</v>
      </c>
      <c r="BI62" s="49">
        <v>0</v>
      </c>
      <c r="BJ62" s="48">
        <v>28</v>
      </c>
      <c r="BK62" s="49">
        <v>100</v>
      </c>
      <c r="BL62" s="48">
        <v>28</v>
      </c>
    </row>
    <row r="63" spans="1:64" ht="15">
      <c r="A63" s="64" t="s">
        <v>238</v>
      </c>
      <c r="B63" s="64" t="s">
        <v>238</v>
      </c>
      <c r="C63" s="65"/>
      <c r="D63" s="66"/>
      <c r="E63" s="67"/>
      <c r="F63" s="68"/>
      <c r="G63" s="65"/>
      <c r="H63" s="69"/>
      <c r="I63" s="70"/>
      <c r="J63" s="70"/>
      <c r="K63" s="34" t="s">
        <v>65</v>
      </c>
      <c r="L63" s="77">
        <v>74</v>
      </c>
      <c r="M63" s="77"/>
      <c r="N63" s="72"/>
      <c r="O63" s="79" t="s">
        <v>176</v>
      </c>
      <c r="P63" s="81">
        <v>43410.46334490741</v>
      </c>
      <c r="Q63" s="79" t="s">
        <v>305</v>
      </c>
      <c r="R63" s="82" t="s">
        <v>440</v>
      </c>
      <c r="S63" s="79" t="s">
        <v>541</v>
      </c>
      <c r="T63" s="79"/>
      <c r="U63" s="79"/>
      <c r="V63" s="82" t="s">
        <v>612</v>
      </c>
      <c r="W63" s="81">
        <v>43410.46334490741</v>
      </c>
      <c r="X63" s="82" t="s">
        <v>673</v>
      </c>
      <c r="Y63" s="79"/>
      <c r="Z63" s="79"/>
      <c r="AA63" s="85" t="s">
        <v>828</v>
      </c>
      <c r="AB63" s="79"/>
      <c r="AC63" s="79" t="b">
        <v>0</v>
      </c>
      <c r="AD63" s="79">
        <v>0</v>
      </c>
      <c r="AE63" s="85" t="s">
        <v>924</v>
      </c>
      <c r="AF63" s="79" t="b">
        <v>0</v>
      </c>
      <c r="AG63" s="79" t="s">
        <v>926</v>
      </c>
      <c r="AH63" s="79"/>
      <c r="AI63" s="85" t="s">
        <v>924</v>
      </c>
      <c r="AJ63" s="79" t="b">
        <v>0</v>
      </c>
      <c r="AK63" s="79">
        <v>0</v>
      </c>
      <c r="AL63" s="85" t="s">
        <v>924</v>
      </c>
      <c r="AM63" s="79" t="s">
        <v>936</v>
      </c>
      <c r="AN63" s="79" t="b">
        <v>0</v>
      </c>
      <c r="AO63" s="85" t="s">
        <v>828</v>
      </c>
      <c r="AP63" s="79" t="s">
        <v>176</v>
      </c>
      <c r="AQ63" s="79">
        <v>0</v>
      </c>
      <c r="AR63" s="79">
        <v>0</v>
      </c>
      <c r="AS63" s="79"/>
      <c r="AT63" s="79"/>
      <c r="AU63" s="79"/>
      <c r="AV63" s="79"/>
      <c r="AW63" s="79"/>
      <c r="AX63" s="79"/>
      <c r="AY63" s="79"/>
      <c r="AZ63" s="79"/>
      <c r="BA63">
        <v>99</v>
      </c>
      <c r="BB63" s="78" t="str">
        <f>REPLACE(INDEX(GroupVertices[Group],MATCH(Edges24[[#This Row],[Vertex 1]],GroupVertices[Vertex],0)),1,1,"")</f>
        <v>1</v>
      </c>
      <c r="BC63" s="78" t="str">
        <f>REPLACE(INDEX(GroupVertices[Group],MATCH(Edges24[[#This Row],[Vertex 2]],GroupVertices[Vertex],0)),1,1,"")</f>
        <v>1</v>
      </c>
      <c r="BD63" s="48">
        <v>0</v>
      </c>
      <c r="BE63" s="49">
        <v>0</v>
      </c>
      <c r="BF63" s="48">
        <v>0</v>
      </c>
      <c r="BG63" s="49">
        <v>0</v>
      </c>
      <c r="BH63" s="48">
        <v>0</v>
      </c>
      <c r="BI63" s="49">
        <v>0</v>
      </c>
      <c r="BJ63" s="48">
        <v>24</v>
      </c>
      <c r="BK63" s="49">
        <v>100</v>
      </c>
      <c r="BL63" s="48">
        <v>24</v>
      </c>
    </row>
    <row r="64" spans="1:64" ht="15">
      <c r="A64" s="64" t="s">
        <v>238</v>
      </c>
      <c r="B64" s="64" t="s">
        <v>238</v>
      </c>
      <c r="C64" s="65"/>
      <c r="D64" s="66"/>
      <c r="E64" s="67"/>
      <c r="F64" s="68"/>
      <c r="G64" s="65"/>
      <c r="H64" s="69"/>
      <c r="I64" s="70"/>
      <c r="J64" s="70"/>
      <c r="K64" s="34" t="s">
        <v>65</v>
      </c>
      <c r="L64" s="77">
        <v>75</v>
      </c>
      <c r="M64" s="77"/>
      <c r="N64" s="72"/>
      <c r="O64" s="79" t="s">
        <v>176</v>
      </c>
      <c r="P64" s="81">
        <v>43410.856203703705</v>
      </c>
      <c r="Q64" s="79" t="s">
        <v>306</v>
      </c>
      <c r="R64" s="82" t="s">
        <v>441</v>
      </c>
      <c r="S64" s="79" t="s">
        <v>541</v>
      </c>
      <c r="T64" s="79"/>
      <c r="U64" s="79"/>
      <c r="V64" s="82" t="s">
        <v>612</v>
      </c>
      <c r="W64" s="81">
        <v>43410.856203703705</v>
      </c>
      <c r="X64" s="82" t="s">
        <v>674</v>
      </c>
      <c r="Y64" s="79"/>
      <c r="Z64" s="79"/>
      <c r="AA64" s="85" t="s">
        <v>829</v>
      </c>
      <c r="AB64" s="79"/>
      <c r="AC64" s="79" t="b">
        <v>0</v>
      </c>
      <c r="AD64" s="79">
        <v>0</v>
      </c>
      <c r="AE64" s="85" t="s">
        <v>924</v>
      </c>
      <c r="AF64" s="79" t="b">
        <v>0</v>
      </c>
      <c r="AG64" s="79" t="s">
        <v>926</v>
      </c>
      <c r="AH64" s="79"/>
      <c r="AI64" s="85" t="s">
        <v>924</v>
      </c>
      <c r="AJ64" s="79" t="b">
        <v>0</v>
      </c>
      <c r="AK64" s="79">
        <v>0</v>
      </c>
      <c r="AL64" s="85" t="s">
        <v>924</v>
      </c>
      <c r="AM64" s="79" t="s">
        <v>936</v>
      </c>
      <c r="AN64" s="79" t="b">
        <v>0</v>
      </c>
      <c r="AO64" s="85" t="s">
        <v>829</v>
      </c>
      <c r="AP64" s="79" t="s">
        <v>176</v>
      </c>
      <c r="AQ64" s="79">
        <v>0</v>
      </c>
      <c r="AR64" s="79">
        <v>0</v>
      </c>
      <c r="AS64" s="79"/>
      <c r="AT64" s="79"/>
      <c r="AU64" s="79"/>
      <c r="AV64" s="79"/>
      <c r="AW64" s="79"/>
      <c r="AX64" s="79"/>
      <c r="AY64" s="79"/>
      <c r="AZ64" s="79"/>
      <c r="BA64">
        <v>99</v>
      </c>
      <c r="BB64" s="78" t="str">
        <f>REPLACE(INDEX(GroupVertices[Group],MATCH(Edges24[[#This Row],[Vertex 1]],GroupVertices[Vertex],0)),1,1,"")</f>
        <v>1</v>
      </c>
      <c r="BC64" s="78" t="str">
        <f>REPLACE(INDEX(GroupVertices[Group],MATCH(Edges24[[#This Row],[Vertex 2]],GroupVertices[Vertex],0)),1,1,"")</f>
        <v>1</v>
      </c>
      <c r="BD64" s="48">
        <v>0</v>
      </c>
      <c r="BE64" s="49">
        <v>0</v>
      </c>
      <c r="BF64" s="48">
        <v>0</v>
      </c>
      <c r="BG64" s="49">
        <v>0</v>
      </c>
      <c r="BH64" s="48">
        <v>0</v>
      </c>
      <c r="BI64" s="49">
        <v>0</v>
      </c>
      <c r="BJ64" s="48">
        <v>24</v>
      </c>
      <c r="BK64" s="49">
        <v>100</v>
      </c>
      <c r="BL64" s="48">
        <v>24</v>
      </c>
    </row>
    <row r="65" spans="1:64" ht="15">
      <c r="A65" s="64" t="s">
        <v>238</v>
      </c>
      <c r="B65" s="64" t="s">
        <v>238</v>
      </c>
      <c r="C65" s="65"/>
      <c r="D65" s="66"/>
      <c r="E65" s="67"/>
      <c r="F65" s="68"/>
      <c r="G65" s="65"/>
      <c r="H65" s="69"/>
      <c r="I65" s="70"/>
      <c r="J65" s="70"/>
      <c r="K65" s="34" t="s">
        <v>65</v>
      </c>
      <c r="L65" s="77">
        <v>76</v>
      </c>
      <c r="M65" s="77"/>
      <c r="N65" s="72"/>
      <c r="O65" s="79" t="s">
        <v>176</v>
      </c>
      <c r="P65" s="81">
        <v>43411.52648148148</v>
      </c>
      <c r="Q65" s="79" t="s">
        <v>307</v>
      </c>
      <c r="R65" s="82" t="s">
        <v>442</v>
      </c>
      <c r="S65" s="79" t="s">
        <v>541</v>
      </c>
      <c r="T65" s="79" t="s">
        <v>550</v>
      </c>
      <c r="U65" s="79"/>
      <c r="V65" s="82" t="s">
        <v>612</v>
      </c>
      <c r="W65" s="81">
        <v>43411.52648148148</v>
      </c>
      <c r="X65" s="82" t="s">
        <v>675</v>
      </c>
      <c r="Y65" s="79"/>
      <c r="Z65" s="79"/>
      <c r="AA65" s="85" t="s">
        <v>830</v>
      </c>
      <c r="AB65" s="79"/>
      <c r="AC65" s="79" t="b">
        <v>0</v>
      </c>
      <c r="AD65" s="79">
        <v>0</v>
      </c>
      <c r="AE65" s="85" t="s">
        <v>924</v>
      </c>
      <c r="AF65" s="79" t="b">
        <v>0</v>
      </c>
      <c r="AG65" s="79" t="s">
        <v>926</v>
      </c>
      <c r="AH65" s="79"/>
      <c r="AI65" s="85" t="s">
        <v>924</v>
      </c>
      <c r="AJ65" s="79" t="b">
        <v>0</v>
      </c>
      <c r="AK65" s="79">
        <v>0</v>
      </c>
      <c r="AL65" s="85" t="s">
        <v>924</v>
      </c>
      <c r="AM65" s="79" t="s">
        <v>936</v>
      </c>
      <c r="AN65" s="79" t="b">
        <v>0</v>
      </c>
      <c r="AO65" s="85" t="s">
        <v>830</v>
      </c>
      <c r="AP65" s="79" t="s">
        <v>176</v>
      </c>
      <c r="AQ65" s="79">
        <v>0</v>
      </c>
      <c r="AR65" s="79">
        <v>0</v>
      </c>
      <c r="AS65" s="79"/>
      <c r="AT65" s="79"/>
      <c r="AU65" s="79"/>
      <c r="AV65" s="79"/>
      <c r="AW65" s="79"/>
      <c r="AX65" s="79"/>
      <c r="AY65" s="79"/>
      <c r="AZ65" s="79"/>
      <c r="BA65">
        <v>99</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25</v>
      </c>
      <c r="BK65" s="49">
        <v>100</v>
      </c>
      <c r="BL65" s="48">
        <v>25</v>
      </c>
    </row>
    <row r="66" spans="1:64" ht="15">
      <c r="A66" s="64" t="s">
        <v>238</v>
      </c>
      <c r="B66" s="64" t="s">
        <v>238</v>
      </c>
      <c r="C66" s="65"/>
      <c r="D66" s="66"/>
      <c r="E66" s="67"/>
      <c r="F66" s="68"/>
      <c r="G66" s="65"/>
      <c r="H66" s="69"/>
      <c r="I66" s="70"/>
      <c r="J66" s="70"/>
      <c r="K66" s="34" t="s">
        <v>65</v>
      </c>
      <c r="L66" s="77">
        <v>77</v>
      </c>
      <c r="M66" s="77"/>
      <c r="N66" s="72"/>
      <c r="O66" s="79" t="s">
        <v>176</v>
      </c>
      <c r="P66" s="81">
        <v>43413.446701388886</v>
      </c>
      <c r="Q66" s="79" t="s">
        <v>308</v>
      </c>
      <c r="R66" s="82" t="s">
        <v>443</v>
      </c>
      <c r="S66" s="79" t="s">
        <v>541</v>
      </c>
      <c r="T66" s="79"/>
      <c r="U66" s="79"/>
      <c r="V66" s="82" t="s">
        <v>612</v>
      </c>
      <c r="W66" s="81">
        <v>43413.446701388886</v>
      </c>
      <c r="X66" s="82" t="s">
        <v>676</v>
      </c>
      <c r="Y66" s="79"/>
      <c r="Z66" s="79"/>
      <c r="AA66" s="85" t="s">
        <v>831</v>
      </c>
      <c r="AB66" s="79"/>
      <c r="AC66" s="79" t="b">
        <v>0</v>
      </c>
      <c r="AD66" s="79">
        <v>0</v>
      </c>
      <c r="AE66" s="85" t="s">
        <v>924</v>
      </c>
      <c r="AF66" s="79" t="b">
        <v>0</v>
      </c>
      <c r="AG66" s="79" t="s">
        <v>926</v>
      </c>
      <c r="AH66" s="79"/>
      <c r="AI66" s="85" t="s">
        <v>924</v>
      </c>
      <c r="AJ66" s="79" t="b">
        <v>0</v>
      </c>
      <c r="AK66" s="79">
        <v>0</v>
      </c>
      <c r="AL66" s="85" t="s">
        <v>924</v>
      </c>
      <c r="AM66" s="79" t="s">
        <v>936</v>
      </c>
      <c r="AN66" s="79" t="b">
        <v>0</v>
      </c>
      <c r="AO66" s="85" t="s">
        <v>831</v>
      </c>
      <c r="AP66" s="79" t="s">
        <v>176</v>
      </c>
      <c r="AQ66" s="79">
        <v>0</v>
      </c>
      <c r="AR66" s="79">
        <v>0</v>
      </c>
      <c r="AS66" s="79"/>
      <c r="AT66" s="79"/>
      <c r="AU66" s="79"/>
      <c r="AV66" s="79"/>
      <c r="AW66" s="79"/>
      <c r="AX66" s="79"/>
      <c r="AY66" s="79"/>
      <c r="AZ66" s="79"/>
      <c r="BA66">
        <v>99</v>
      </c>
      <c r="BB66" s="78" t="str">
        <f>REPLACE(INDEX(GroupVertices[Group],MATCH(Edges24[[#This Row],[Vertex 1]],GroupVertices[Vertex],0)),1,1,"")</f>
        <v>1</v>
      </c>
      <c r="BC66" s="78" t="str">
        <f>REPLACE(INDEX(GroupVertices[Group],MATCH(Edges24[[#This Row],[Vertex 2]],GroupVertices[Vertex],0)),1,1,"")</f>
        <v>1</v>
      </c>
      <c r="BD66" s="48">
        <v>0</v>
      </c>
      <c r="BE66" s="49">
        <v>0</v>
      </c>
      <c r="BF66" s="48">
        <v>0</v>
      </c>
      <c r="BG66" s="49">
        <v>0</v>
      </c>
      <c r="BH66" s="48">
        <v>0</v>
      </c>
      <c r="BI66" s="49">
        <v>0</v>
      </c>
      <c r="BJ66" s="48">
        <v>21</v>
      </c>
      <c r="BK66" s="49">
        <v>100</v>
      </c>
      <c r="BL66" s="48">
        <v>21</v>
      </c>
    </row>
    <row r="67" spans="1:64" ht="15">
      <c r="A67" s="64" t="s">
        <v>238</v>
      </c>
      <c r="B67" s="64" t="s">
        <v>238</v>
      </c>
      <c r="C67" s="65"/>
      <c r="D67" s="66"/>
      <c r="E67" s="67"/>
      <c r="F67" s="68"/>
      <c r="G67" s="65"/>
      <c r="H67" s="69"/>
      <c r="I67" s="70"/>
      <c r="J67" s="70"/>
      <c r="K67" s="34" t="s">
        <v>65</v>
      </c>
      <c r="L67" s="77">
        <v>78</v>
      </c>
      <c r="M67" s="77"/>
      <c r="N67" s="72"/>
      <c r="O67" s="79" t="s">
        <v>176</v>
      </c>
      <c r="P67" s="81">
        <v>43413.50923611111</v>
      </c>
      <c r="Q67" s="79" t="s">
        <v>309</v>
      </c>
      <c r="R67" s="82" t="s">
        <v>444</v>
      </c>
      <c r="S67" s="79" t="s">
        <v>541</v>
      </c>
      <c r="T67" s="79"/>
      <c r="U67" s="79"/>
      <c r="V67" s="82" t="s">
        <v>612</v>
      </c>
      <c r="W67" s="81">
        <v>43413.50923611111</v>
      </c>
      <c r="X67" s="82" t="s">
        <v>677</v>
      </c>
      <c r="Y67" s="79"/>
      <c r="Z67" s="79"/>
      <c r="AA67" s="85" t="s">
        <v>832</v>
      </c>
      <c r="AB67" s="79"/>
      <c r="AC67" s="79" t="b">
        <v>0</v>
      </c>
      <c r="AD67" s="79">
        <v>0</v>
      </c>
      <c r="AE67" s="85" t="s">
        <v>924</v>
      </c>
      <c r="AF67" s="79" t="b">
        <v>0</v>
      </c>
      <c r="AG67" s="79" t="s">
        <v>926</v>
      </c>
      <c r="AH67" s="79"/>
      <c r="AI67" s="85" t="s">
        <v>924</v>
      </c>
      <c r="AJ67" s="79" t="b">
        <v>0</v>
      </c>
      <c r="AK67" s="79">
        <v>0</v>
      </c>
      <c r="AL67" s="85" t="s">
        <v>924</v>
      </c>
      <c r="AM67" s="79" t="s">
        <v>936</v>
      </c>
      <c r="AN67" s="79" t="b">
        <v>0</v>
      </c>
      <c r="AO67" s="85" t="s">
        <v>832</v>
      </c>
      <c r="AP67" s="79" t="s">
        <v>176</v>
      </c>
      <c r="AQ67" s="79">
        <v>0</v>
      </c>
      <c r="AR67" s="79">
        <v>0</v>
      </c>
      <c r="AS67" s="79"/>
      <c r="AT67" s="79"/>
      <c r="AU67" s="79"/>
      <c r="AV67" s="79"/>
      <c r="AW67" s="79"/>
      <c r="AX67" s="79"/>
      <c r="AY67" s="79"/>
      <c r="AZ67" s="79"/>
      <c r="BA67">
        <v>99</v>
      </c>
      <c r="BB67" s="78" t="str">
        <f>REPLACE(INDEX(GroupVertices[Group],MATCH(Edges24[[#This Row],[Vertex 1]],GroupVertices[Vertex],0)),1,1,"")</f>
        <v>1</v>
      </c>
      <c r="BC67" s="78" t="str">
        <f>REPLACE(INDEX(GroupVertices[Group],MATCH(Edges24[[#This Row],[Vertex 2]],GroupVertices[Vertex],0)),1,1,"")</f>
        <v>1</v>
      </c>
      <c r="BD67" s="48">
        <v>0</v>
      </c>
      <c r="BE67" s="49">
        <v>0</v>
      </c>
      <c r="BF67" s="48">
        <v>0</v>
      </c>
      <c r="BG67" s="49">
        <v>0</v>
      </c>
      <c r="BH67" s="48">
        <v>0</v>
      </c>
      <c r="BI67" s="49">
        <v>0</v>
      </c>
      <c r="BJ67" s="48">
        <v>42</v>
      </c>
      <c r="BK67" s="49">
        <v>100</v>
      </c>
      <c r="BL67" s="48">
        <v>42</v>
      </c>
    </row>
    <row r="68" spans="1:64" ht="15">
      <c r="A68" s="64" t="s">
        <v>238</v>
      </c>
      <c r="B68" s="64" t="s">
        <v>238</v>
      </c>
      <c r="C68" s="65"/>
      <c r="D68" s="66"/>
      <c r="E68" s="67"/>
      <c r="F68" s="68"/>
      <c r="G68" s="65"/>
      <c r="H68" s="69"/>
      <c r="I68" s="70"/>
      <c r="J68" s="70"/>
      <c r="K68" s="34" t="s">
        <v>65</v>
      </c>
      <c r="L68" s="77">
        <v>79</v>
      </c>
      <c r="M68" s="77"/>
      <c r="N68" s="72"/>
      <c r="O68" s="79" t="s">
        <v>176</v>
      </c>
      <c r="P68" s="81">
        <v>43413.582291666666</v>
      </c>
      <c r="Q68" s="79" t="s">
        <v>310</v>
      </c>
      <c r="R68" s="82" t="s">
        <v>445</v>
      </c>
      <c r="S68" s="79" t="s">
        <v>541</v>
      </c>
      <c r="T68" s="79"/>
      <c r="U68" s="79"/>
      <c r="V68" s="82" t="s">
        <v>612</v>
      </c>
      <c r="W68" s="81">
        <v>43413.582291666666</v>
      </c>
      <c r="X68" s="82" t="s">
        <v>678</v>
      </c>
      <c r="Y68" s="79"/>
      <c r="Z68" s="79"/>
      <c r="AA68" s="85" t="s">
        <v>833</v>
      </c>
      <c r="AB68" s="79"/>
      <c r="AC68" s="79" t="b">
        <v>0</v>
      </c>
      <c r="AD68" s="79">
        <v>0</v>
      </c>
      <c r="AE68" s="85" t="s">
        <v>924</v>
      </c>
      <c r="AF68" s="79" t="b">
        <v>0</v>
      </c>
      <c r="AG68" s="79" t="s">
        <v>926</v>
      </c>
      <c r="AH68" s="79"/>
      <c r="AI68" s="85" t="s">
        <v>924</v>
      </c>
      <c r="AJ68" s="79" t="b">
        <v>0</v>
      </c>
      <c r="AK68" s="79">
        <v>0</v>
      </c>
      <c r="AL68" s="85" t="s">
        <v>924</v>
      </c>
      <c r="AM68" s="79" t="s">
        <v>936</v>
      </c>
      <c r="AN68" s="79" t="b">
        <v>0</v>
      </c>
      <c r="AO68" s="85" t="s">
        <v>833</v>
      </c>
      <c r="AP68" s="79" t="s">
        <v>176</v>
      </c>
      <c r="AQ68" s="79">
        <v>0</v>
      </c>
      <c r="AR68" s="79">
        <v>0</v>
      </c>
      <c r="AS68" s="79"/>
      <c r="AT68" s="79"/>
      <c r="AU68" s="79"/>
      <c r="AV68" s="79"/>
      <c r="AW68" s="79"/>
      <c r="AX68" s="79"/>
      <c r="AY68" s="79"/>
      <c r="AZ68" s="79"/>
      <c r="BA68">
        <v>99</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35</v>
      </c>
      <c r="BK68" s="49">
        <v>100</v>
      </c>
      <c r="BL68" s="48">
        <v>35</v>
      </c>
    </row>
    <row r="69" spans="1:64" ht="15">
      <c r="A69" s="64" t="s">
        <v>238</v>
      </c>
      <c r="B69" s="64" t="s">
        <v>238</v>
      </c>
      <c r="C69" s="65"/>
      <c r="D69" s="66"/>
      <c r="E69" s="67"/>
      <c r="F69" s="68"/>
      <c r="G69" s="65"/>
      <c r="H69" s="69"/>
      <c r="I69" s="70"/>
      <c r="J69" s="70"/>
      <c r="K69" s="34" t="s">
        <v>65</v>
      </c>
      <c r="L69" s="77">
        <v>80</v>
      </c>
      <c r="M69" s="77"/>
      <c r="N69" s="72"/>
      <c r="O69" s="79" t="s">
        <v>176</v>
      </c>
      <c r="P69" s="81">
        <v>43414.55116898148</v>
      </c>
      <c r="Q69" s="79" t="s">
        <v>311</v>
      </c>
      <c r="R69" s="82" t="s">
        <v>446</v>
      </c>
      <c r="S69" s="79" t="s">
        <v>541</v>
      </c>
      <c r="T69" s="79"/>
      <c r="U69" s="79"/>
      <c r="V69" s="82" t="s">
        <v>612</v>
      </c>
      <c r="W69" s="81">
        <v>43414.55116898148</v>
      </c>
      <c r="X69" s="82" t="s">
        <v>679</v>
      </c>
      <c r="Y69" s="79"/>
      <c r="Z69" s="79"/>
      <c r="AA69" s="85" t="s">
        <v>834</v>
      </c>
      <c r="AB69" s="79"/>
      <c r="AC69" s="79" t="b">
        <v>0</v>
      </c>
      <c r="AD69" s="79">
        <v>0</v>
      </c>
      <c r="AE69" s="85" t="s">
        <v>924</v>
      </c>
      <c r="AF69" s="79" t="b">
        <v>0</v>
      </c>
      <c r="AG69" s="79" t="s">
        <v>926</v>
      </c>
      <c r="AH69" s="79"/>
      <c r="AI69" s="85" t="s">
        <v>924</v>
      </c>
      <c r="AJ69" s="79" t="b">
        <v>0</v>
      </c>
      <c r="AK69" s="79">
        <v>0</v>
      </c>
      <c r="AL69" s="85" t="s">
        <v>924</v>
      </c>
      <c r="AM69" s="79" t="s">
        <v>936</v>
      </c>
      <c r="AN69" s="79" t="b">
        <v>0</v>
      </c>
      <c r="AO69" s="85" t="s">
        <v>834</v>
      </c>
      <c r="AP69" s="79" t="s">
        <v>176</v>
      </c>
      <c r="AQ69" s="79">
        <v>0</v>
      </c>
      <c r="AR69" s="79">
        <v>0</v>
      </c>
      <c r="AS69" s="79"/>
      <c r="AT69" s="79"/>
      <c r="AU69" s="79"/>
      <c r="AV69" s="79"/>
      <c r="AW69" s="79"/>
      <c r="AX69" s="79"/>
      <c r="AY69" s="79"/>
      <c r="AZ69" s="79"/>
      <c r="BA69">
        <v>99</v>
      </c>
      <c r="BB69" s="78" t="str">
        <f>REPLACE(INDEX(GroupVertices[Group],MATCH(Edges24[[#This Row],[Vertex 1]],GroupVertices[Vertex],0)),1,1,"")</f>
        <v>1</v>
      </c>
      <c r="BC69" s="78" t="str">
        <f>REPLACE(INDEX(GroupVertices[Group],MATCH(Edges24[[#This Row],[Vertex 2]],GroupVertices[Vertex],0)),1,1,"")</f>
        <v>1</v>
      </c>
      <c r="BD69" s="48">
        <v>0</v>
      </c>
      <c r="BE69" s="49">
        <v>0</v>
      </c>
      <c r="BF69" s="48">
        <v>0</v>
      </c>
      <c r="BG69" s="49">
        <v>0</v>
      </c>
      <c r="BH69" s="48">
        <v>0</v>
      </c>
      <c r="BI69" s="49">
        <v>0</v>
      </c>
      <c r="BJ69" s="48">
        <v>27</v>
      </c>
      <c r="BK69" s="49">
        <v>100</v>
      </c>
      <c r="BL69" s="48">
        <v>27</v>
      </c>
    </row>
    <row r="70" spans="1:64" ht="15">
      <c r="A70" s="64" t="s">
        <v>238</v>
      </c>
      <c r="B70" s="64" t="s">
        <v>238</v>
      </c>
      <c r="C70" s="65"/>
      <c r="D70" s="66"/>
      <c r="E70" s="67"/>
      <c r="F70" s="68"/>
      <c r="G70" s="65"/>
      <c r="H70" s="69"/>
      <c r="I70" s="70"/>
      <c r="J70" s="70"/>
      <c r="K70" s="34" t="s">
        <v>65</v>
      </c>
      <c r="L70" s="77">
        <v>81</v>
      </c>
      <c r="M70" s="77"/>
      <c r="N70" s="72"/>
      <c r="O70" s="79" t="s">
        <v>176</v>
      </c>
      <c r="P70" s="81">
        <v>43417.62305555555</v>
      </c>
      <c r="Q70" s="79" t="s">
        <v>312</v>
      </c>
      <c r="R70" s="82" t="s">
        <v>447</v>
      </c>
      <c r="S70" s="79" t="s">
        <v>541</v>
      </c>
      <c r="T70" s="79"/>
      <c r="U70" s="79"/>
      <c r="V70" s="82" t="s">
        <v>612</v>
      </c>
      <c r="W70" s="81">
        <v>43417.62305555555</v>
      </c>
      <c r="X70" s="82" t="s">
        <v>680</v>
      </c>
      <c r="Y70" s="79"/>
      <c r="Z70" s="79"/>
      <c r="AA70" s="85" t="s">
        <v>835</v>
      </c>
      <c r="AB70" s="79"/>
      <c r="AC70" s="79" t="b">
        <v>0</v>
      </c>
      <c r="AD70" s="79">
        <v>0</v>
      </c>
      <c r="AE70" s="85" t="s">
        <v>924</v>
      </c>
      <c r="AF70" s="79" t="b">
        <v>0</v>
      </c>
      <c r="AG70" s="79" t="s">
        <v>926</v>
      </c>
      <c r="AH70" s="79"/>
      <c r="AI70" s="85" t="s">
        <v>924</v>
      </c>
      <c r="AJ70" s="79" t="b">
        <v>0</v>
      </c>
      <c r="AK70" s="79">
        <v>0</v>
      </c>
      <c r="AL70" s="85" t="s">
        <v>924</v>
      </c>
      <c r="AM70" s="79" t="s">
        <v>936</v>
      </c>
      <c r="AN70" s="79" t="b">
        <v>0</v>
      </c>
      <c r="AO70" s="85" t="s">
        <v>835</v>
      </c>
      <c r="AP70" s="79" t="s">
        <v>176</v>
      </c>
      <c r="AQ70" s="79">
        <v>0</v>
      </c>
      <c r="AR70" s="79">
        <v>0</v>
      </c>
      <c r="AS70" s="79"/>
      <c r="AT70" s="79"/>
      <c r="AU70" s="79"/>
      <c r="AV70" s="79"/>
      <c r="AW70" s="79"/>
      <c r="AX70" s="79"/>
      <c r="AY70" s="79"/>
      <c r="AZ70" s="79"/>
      <c r="BA70">
        <v>99</v>
      </c>
      <c r="BB70" s="78" t="str">
        <f>REPLACE(INDEX(GroupVertices[Group],MATCH(Edges24[[#This Row],[Vertex 1]],GroupVertices[Vertex],0)),1,1,"")</f>
        <v>1</v>
      </c>
      <c r="BC70" s="78" t="str">
        <f>REPLACE(INDEX(GroupVertices[Group],MATCH(Edges24[[#This Row],[Vertex 2]],GroupVertices[Vertex],0)),1,1,"")</f>
        <v>1</v>
      </c>
      <c r="BD70" s="48">
        <v>0</v>
      </c>
      <c r="BE70" s="49">
        <v>0</v>
      </c>
      <c r="BF70" s="48">
        <v>0</v>
      </c>
      <c r="BG70" s="49">
        <v>0</v>
      </c>
      <c r="BH70" s="48">
        <v>0</v>
      </c>
      <c r="BI70" s="49">
        <v>0</v>
      </c>
      <c r="BJ70" s="48">
        <v>33</v>
      </c>
      <c r="BK70" s="49">
        <v>100</v>
      </c>
      <c r="BL70" s="48">
        <v>33</v>
      </c>
    </row>
    <row r="71" spans="1:64" ht="15">
      <c r="A71" s="64" t="s">
        <v>238</v>
      </c>
      <c r="B71" s="64" t="s">
        <v>238</v>
      </c>
      <c r="C71" s="65"/>
      <c r="D71" s="66"/>
      <c r="E71" s="67"/>
      <c r="F71" s="68"/>
      <c r="G71" s="65"/>
      <c r="H71" s="69"/>
      <c r="I71" s="70"/>
      <c r="J71" s="70"/>
      <c r="K71" s="34" t="s">
        <v>65</v>
      </c>
      <c r="L71" s="77">
        <v>82</v>
      </c>
      <c r="M71" s="77"/>
      <c r="N71" s="72"/>
      <c r="O71" s="79" t="s">
        <v>176</v>
      </c>
      <c r="P71" s="81">
        <v>43418.46891203704</v>
      </c>
      <c r="Q71" s="79" t="s">
        <v>313</v>
      </c>
      <c r="R71" s="82" t="s">
        <v>448</v>
      </c>
      <c r="S71" s="79" t="s">
        <v>541</v>
      </c>
      <c r="T71" s="79" t="s">
        <v>551</v>
      </c>
      <c r="U71" s="79"/>
      <c r="V71" s="82" t="s">
        <v>612</v>
      </c>
      <c r="W71" s="81">
        <v>43418.46891203704</v>
      </c>
      <c r="X71" s="82" t="s">
        <v>681</v>
      </c>
      <c r="Y71" s="79"/>
      <c r="Z71" s="79"/>
      <c r="AA71" s="85" t="s">
        <v>836</v>
      </c>
      <c r="AB71" s="79"/>
      <c r="AC71" s="79" t="b">
        <v>0</v>
      </c>
      <c r="AD71" s="79">
        <v>0</v>
      </c>
      <c r="AE71" s="85" t="s">
        <v>924</v>
      </c>
      <c r="AF71" s="79" t="b">
        <v>0</v>
      </c>
      <c r="AG71" s="79" t="s">
        <v>926</v>
      </c>
      <c r="AH71" s="79"/>
      <c r="AI71" s="85" t="s">
        <v>924</v>
      </c>
      <c r="AJ71" s="79" t="b">
        <v>0</v>
      </c>
      <c r="AK71" s="79">
        <v>0</v>
      </c>
      <c r="AL71" s="85" t="s">
        <v>924</v>
      </c>
      <c r="AM71" s="79" t="s">
        <v>936</v>
      </c>
      <c r="AN71" s="79" t="b">
        <v>0</v>
      </c>
      <c r="AO71" s="85" t="s">
        <v>836</v>
      </c>
      <c r="AP71" s="79" t="s">
        <v>176</v>
      </c>
      <c r="AQ71" s="79">
        <v>0</v>
      </c>
      <c r="AR71" s="79">
        <v>0</v>
      </c>
      <c r="AS71" s="79"/>
      <c r="AT71" s="79"/>
      <c r="AU71" s="79"/>
      <c r="AV71" s="79"/>
      <c r="AW71" s="79"/>
      <c r="AX71" s="79"/>
      <c r="AY71" s="79"/>
      <c r="AZ71" s="79"/>
      <c r="BA71">
        <v>99</v>
      </c>
      <c r="BB71" s="78" t="str">
        <f>REPLACE(INDEX(GroupVertices[Group],MATCH(Edges24[[#This Row],[Vertex 1]],GroupVertices[Vertex],0)),1,1,"")</f>
        <v>1</v>
      </c>
      <c r="BC71" s="78" t="str">
        <f>REPLACE(INDEX(GroupVertices[Group],MATCH(Edges24[[#This Row],[Vertex 2]],GroupVertices[Vertex],0)),1,1,"")</f>
        <v>1</v>
      </c>
      <c r="BD71" s="48">
        <v>0</v>
      </c>
      <c r="BE71" s="49">
        <v>0</v>
      </c>
      <c r="BF71" s="48">
        <v>0</v>
      </c>
      <c r="BG71" s="49">
        <v>0</v>
      </c>
      <c r="BH71" s="48">
        <v>0</v>
      </c>
      <c r="BI71" s="49">
        <v>0</v>
      </c>
      <c r="BJ71" s="48">
        <v>33</v>
      </c>
      <c r="BK71" s="49">
        <v>100</v>
      </c>
      <c r="BL71" s="48">
        <v>33</v>
      </c>
    </row>
    <row r="72" spans="1:64" ht="15">
      <c r="A72" s="64" t="s">
        <v>238</v>
      </c>
      <c r="B72" s="64" t="s">
        <v>238</v>
      </c>
      <c r="C72" s="65"/>
      <c r="D72" s="66"/>
      <c r="E72" s="67"/>
      <c r="F72" s="68"/>
      <c r="G72" s="65"/>
      <c r="H72" s="69"/>
      <c r="I72" s="70"/>
      <c r="J72" s="70"/>
      <c r="K72" s="34" t="s">
        <v>65</v>
      </c>
      <c r="L72" s="77">
        <v>83</v>
      </c>
      <c r="M72" s="77"/>
      <c r="N72" s="72"/>
      <c r="O72" s="79" t="s">
        <v>176</v>
      </c>
      <c r="P72" s="81">
        <v>43418.569768518515</v>
      </c>
      <c r="Q72" s="79" t="s">
        <v>314</v>
      </c>
      <c r="R72" s="82" t="s">
        <v>449</v>
      </c>
      <c r="S72" s="79" t="s">
        <v>541</v>
      </c>
      <c r="T72" s="79"/>
      <c r="U72" s="79"/>
      <c r="V72" s="82" t="s">
        <v>612</v>
      </c>
      <c r="W72" s="81">
        <v>43418.569768518515</v>
      </c>
      <c r="X72" s="82" t="s">
        <v>682</v>
      </c>
      <c r="Y72" s="79"/>
      <c r="Z72" s="79"/>
      <c r="AA72" s="85" t="s">
        <v>837</v>
      </c>
      <c r="AB72" s="79"/>
      <c r="AC72" s="79" t="b">
        <v>0</v>
      </c>
      <c r="AD72" s="79">
        <v>0</v>
      </c>
      <c r="AE72" s="85" t="s">
        <v>924</v>
      </c>
      <c r="AF72" s="79" t="b">
        <v>0</v>
      </c>
      <c r="AG72" s="79" t="s">
        <v>926</v>
      </c>
      <c r="AH72" s="79"/>
      <c r="AI72" s="85" t="s">
        <v>924</v>
      </c>
      <c r="AJ72" s="79" t="b">
        <v>0</v>
      </c>
      <c r="AK72" s="79">
        <v>0</v>
      </c>
      <c r="AL72" s="85" t="s">
        <v>924</v>
      </c>
      <c r="AM72" s="79" t="s">
        <v>936</v>
      </c>
      <c r="AN72" s="79" t="b">
        <v>0</v>
      </c>
      <c r="AO72" s="85" t="s">
        <v>837</v>
      </c>
      <c r="AP72" s="79" t="s">
        <v>176</v>
      </c>
      <c r="AQ72" s="79">
        <v>0</v>
      </c>
      <c r="AR72" s="79">
        <v>0</v>
      </c>
      <c r="AS72" s="79"/>
      <c r="AT72" s="79"/>
      <c r="AU72" s="79"/>
      <c r="AV72" s="79"/>
      <c r="AW72" s="79"/>
      <c r="AX72" s="79"/>
      <c r="AY72" s="79"/>
      <c r="AZ72" s="79"/>
      <c r="BA72">
        <v>99</v>
      </c>
      <c r="BB72" s="78" t="str">
        <f>REPLACE(INDEX(GroupVertices[Group],MATCH(Edges24[[#This Row],[Vertex 1]],GroupVertices[Vertex],0)),1,1,"")</f>
        <v>1</v>
      </c>
      <c r="BC72" s="78" t="str">
        <f>REPLACE(INDEX(GroupVertices[Group],MATCH(Edges24[[#This Row],[Vertex 2]],GroupVertices[Vertex],0)),1,1,"")</f>
        <v>1</v>
      </c>
      <c r="BD72" s="48">
        <v>0</v>
      </c>
      <c r="BE72" s="49">
        <v>0</v>
      </c>
      <c r="BF72" s="48">
        <v>0</v>
      </c>
      <c r="BG72" s="49">
        <v>0</v>
      </c>
      <c r="BH72" s="48">
        <v>0</v>
      </c>
      <c r="BI72" s="49">
        <v>0</v>
      </c>
      <c r="BJ72" s="48">
        <v>20</v>
      </c>
      <c r="BK72" s="49">
        <v>100</v>
      </c>
      <c r="BL72" s="48">
        <v>20</v>
      </c>
    </row>
    <row r="73" spans="1:64" ht="15">
      <c r="A73" s="64" t="s">
        <v>238</v>
      </c>
      <c r="B73" s="64" t="s">
        <v>238</v>
      </c>
      <c r="C73" s="65"/>
      <c r="D73" s="66"/>
      <c r="E73" s="67"/>
      <c r="F73" s="68"/>
      <c r="G73" s="65"/>
      <c r="H73" s="69"/>
      <c r="I73" s="70"/>
      <c r="J73" s="70"/>
      <c r="K73" s="34" t="s">
        <v>65</v>
      </c>
      <c r="L73" s="77">
        <v>84</v>
      </c>
      <c r="M73" s="77"/>
      <c r="N73" s="72"/>
      <c r="O73" s="79" t="s">
        <v>176</v>
      </c>
      <c r="P73" s="81">
        <v>43420.36510416667</v>
      </c>
      <c r="Q73" s="79" t="s">
        <v>315</v>
      </c>
      <c r="R73" s="82" t="s">
        <v>450</v>
      </c>
      <c r="S73" s="79" t="s">
        <v>541</v>
      </c>
      <c r="T73" s="79"/>
      <c r="U73" s="79"/>
      <c r="V73" s="82" t="s">
        <v>612</v>
      </c>
      <c r="W73" s="81">
        <v>43420.36510416667</v>
      </c>
      <c r="X73" s="82" t="s">
        <v>683</v>
      </c>
      <c r="Y73" s="79"/>
      <c r="Z73" s="79"/>
      <c r="AA73" s="85" t="s">
        <v>838</v>
      </c>
      <c r="AB73" s="79"/>
      <c r="AC73" s="79" t="b">
        <v>0</v>
      </c>
      <c r="AD73" s="79">
        <v>0</v>
      </c>
      <c r="AE73" s="85" t="s">
        <v>924</v>
      </c>
      <c r="AF73" s="79" t="b">
        <v>0</v>
      </c>
      <c r="AG73" s="79" t="s">
        <v>926</v>
      </c>
      <c r="AH73" s="79"/>
      <c r="AI73" s="85" t="s">
        <v>924</v>
      </c>
      <c r="AJ73" s="79" t="b">
        <v>0</v>
      </c>
      <c r="AK73" s="79">
        <v>0</v>
      </c>
      <c r="AL73" s="85" t="s">
        <v>924</v>
      </c>
      <c r="AM73" s="79" t="s">
        <v>936</v>
      </c>
      <c r="AN73" s="79" t="b">
        <v>0</v>
      </c>
      <c r="AO73" s="85" t="s">
        <v>838</v>
      </c>
      <c r="AP73" s="79" t="s">
        <v>176</v>
      </c>
      <c r="AQ73" s="79">
        <v>0</v>
      </c>
      <c r="AR73" s="79">
        <v>0</v>
      </c>
      <c r="AS73" s="79"/>
      <c r="AT73" s="79"/>
      <c r="AU73" s="79"/>
      <c r="AV73" s="79"/>
      <c r="AW73" s="79"/>
      <c r="AX73" s="79"/>
      <c r="AY73" s="79"/>
      <c r="AZ73" s="79"/>
      <c r="BA73">
        <v>99</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32</v>
      </c>
      <c r="BK73" s="49">
        <v>100</v>
      </c>
      <c r="BL73" s="48">
        <v>32</v>
      </c>
    </row>
    <row r="74" spans="1:64" ht="15">
      <c r="A74" s="64" t="s">
        <v>238</v>
      </c>
      <c r="B74" s="64" t="s">
        <v>238</v>
      </c>
      <c r="C74" s="65"/>
      <c r="D74" s="66"/>
      <c r="E74" s="67"/>
      <c r="F74" s="68"/>
      <c r="G74" s="65"/>
      <c r="H74" s="69"/>
      <c r="I74" s="70"/>
      <c r="J74" s="70"/>
      <c r="K74" s="34" t="s">
        <v>65</v>
      </c>
      <c r="L74" s="77">
        <v>85</v>
      </c>
      <c r="M74" s="77"/>
      <c r="N74" s="72"/>
      <c r="O74" s="79" t="s">
        <v>176</v>
      </c>
      <c r="P74" s="81">
        <v>43420.45177083334</v>
      </c>
      <c r="Q74" s="79" t="s">
        <v>316</v>
      </c>
      <c r="R74" s="82" t="s">
        <v>451</v>
      </c>
      <c r="S74" s="79" t="s">
        <v>541</v>
      </c>
      <c r="T74" s="79" t="s">
        <v>552</v>
      </c>
      <c r="U74" s="79"/>
      <c r="V74" s="82" t="s">
        <v>612</v>
      </c>
      <c r="W74" s="81">
        <v>43420.45177083334</v>
      </c>
      <c r="X74" s="82" t="s">
        <v>684</v>
      </c>
      <c r="Y74" s="79"/>
      <c r="Z74" s="79"/>
      <c r="AA74" s="85" t="s">
        <v>839</v>
      </c>
      <c r="AB74" s="79"/>
      <c r="AC74" s="79" t="b">
        <v>0</v>
      </c>
      <c r="AD74" s="79">
        <v>0</v>
      </c>
      <c r="AE74" s="85" t="s">
        <v>924</v>
      </c>
      <c r="AF74" s="79" t="b">
        <v>0</v>
      </c>
      <c r="AG74" s="79" t="s">
        <v>926</v>
      </c>
      <c r="AH74" s="79"/>
      <c r="AI74" s="85" t="s">
        <v>924</v>
      </c>
      <c r="AJ74" s="79" t="b">
        <v>0</v>
      </c>
      <c r="AK74" s="79">
        <v>0</v>
      </c>
      <c r="AL74" s="85" t="s">
        <v>924</v>
      </c>
      <c r="AM74" s="79" t="s">
        <v>936</v>
      </c>
      <c r="AN74" s="79" t="b">
        <v>0</v>
      </c>
      <c r="AO74" s="85" t="s">
        <v>839</v>
      </c>
      <c r="AP74" s="79" t="s">
        <v>176</v>
      </c>
      <c r="AQ74" s="79">
        <v>0</v>
      </c>
      <c r="AR74" s="79">
        <v>0</v>
      </c>
      <c r="AS74" s="79"/>
      <c r="AT74" s="79"/>
      <c r="AU74" s="79"/>
      <c r="AV74" s="79"/>
      <c r="AW74" s="79"/>
      <c r="AX74" s="79"/>
      <c r="AY74" s="79"/>
      <c r="AZ74" s="79"/>
      <c r="BA74">
        <v>99</v>
      </c>
      <c r="BB74" s="78" t="str">
        <f>REPLACE(INDEX(GroupVertices[Group],MATCH(Edges24[[#This Row],[Vertex 1]],GroupVertices[Vertex],0)),1,1,"")</f>
        <v>1</v>
      </c>
      <c r="BC74" s="78" t="str">
        <f>REPLACE(INDEX(GroupVertices[Group],MATCH(Edges24[[#This Row],[Vertex 2]],GroupVertices[Vertex],0)),1,1,"")</f>
        <v>1</v>
      </c>
      <c r="BD74" s="48">
        <v>0</v>
      </c>
      <c r="BE74" s="49">
        <v>0</v>
      </c>
      <c r="BF74" s="48">
        <v>0</v>
      </c>
      <c r="BG74" s="49">
        <v>0</v>
      </c>
      <c r="BH74" s="48">
        <v>0</v>
      </c>
      <c r="BI74" s="49">
        <v>0</v>
      </c>
      <c r="BJ74" s="48">
        <v>27</v>
      </c>
      <c r="BK74" s="49">
        <v>100</v>
      </c>
      <c r="BL74" s="48">
        <v>27</v>
      </c>
    </row>
    <row r="75" spans="1:64" ht="15">
      <c r="A75" s="64" t="s">
        <v>238</v>
      </c>
      <c r="B75" s="64" t="s">
        <v>238</v>
      </c>
      <c r="C75" s="65"/>
      <c r="D75" s="66"/>
      <c r="E75" s="67"/>
      <c r="F75" s="68"/>
      <c r="G75" s="65"/>
      <c r="H75" s="69"/>
      <c r="I75" s="70"/>
      <c r="J75" s="70"/>
      <c r="K75" s="34" t="s">
        <v>65</v>
      </c>
      <c r="L75" s="77">
        <v>86</v>
      </c>
      <c r="M75" s="77"/>
      <c r="N75" s="72"/>
      <c r="O75" s="79" t="s">
        <v>176</v>
      </c>
      <c r="P75" s="81">
        <v>43420.52787037037</v>
      </c>
      <c r="Q75" s="79" t="s">
        <v>317</v>
      </c>
      <c r="R75" s="82" t="s">
        <v>452</v>
      </c>
      <c r="S75" s="79" t="s">
        <v>541</v>
      </c>
      <c r="T75" s="79" t="s">
        <v>553</v>
      </c>
      <c r="U75" s="79"/>
      <c r="V75" s="82" t="s">
        <v>612</v>
      </c>
      <c r="W75" s="81">
        <v>43420.52787037037</v>
      </c>
      <c r="X75" s="82" t="s">
        <v>685</v>
      </c>
      <c r="Y75" s="79"/>
      <c r="Z75" s="79"/>
      <c r="AA75" s="85" t="s">
        <v>840</v>
      </c>
      <c r="AB75" s="79"/>
      <c r="AC75" s="79" t="b">
        <v>0</v>
      </c>
      <c r="AD75" s="79">
        <v>0</v>
      </c>
      <c r="AE75" s="85" t="s">
        <v>924</v>
      </c>
      <c r="AF75" s="79" t="b">
        <v>0</v>
      </c>
      <c r="AG75" s="79" t="s">
        <v>926</v>
      </c>
      <c r="AH75" s="79"/>
      <c r="AI75" s="85" t="s">
        <v>924</v>
      </c>
      <c r="AJ75" s="79" t="b">
        <v>0</v>
      </c>
      <c r="AK75" s="79">
        <v>0</v>
      </c>
      <c r="AL75" s="85" t="s">
        <v>924</v>
      </c>
      <c r="AM75" s="79" t="s">
        <v>936</v>
      </c>
      <c r="AN75" s="79" t="b">
        <v>0</v>
      </c>
      <c r="AO75" s="85" t="s">
        <v>840</v>
      </c>
      <c r="AP75" s="79" t="s">
        <v>176</v>
      </c>
      <c r="AQ75" s="79">
        <v>0</v>
      </c>
      <c r="AR75" s="79">
        <v>0</v>
      </c>
      <c r="AS75" s="79"/>
      <c r="AT75" s="79"/>
      <c r="AU75" s="79"/>
      <c r="AV75" s="79"/>
      <c r="AW75" s="79"/>
      <c r="AX75" s="79"/>
      <c r="AY75" s="79"/>
      <c r="AZ75" s="79"/>
      <c r="BA75">
        <v>99</v>
      </c>
      <c r="BB75" s="78" t="str">
        <f>REPLACE(INDEX(GroupVertices[Group],MATCH(Edges24[[#This Row],[Vertex 1]],GroupVertices[Vertex],0)),1,1,"")</f>
        <v>1</v>
      </c>
      <c r="BC75" s="78" t="str">
        <f>REPLACE(INDEX(GroupVertices[Group],MATCH(Edges24[[#This Row],[Vertex 2]],GroupVertices[Vertex],0)),1,1,"")</f>
        <v>1</v>
      </c>
      <c r="BD75" s="48">
        <v>0</v>
      </c>
      <c r="BE75" s="49">
        <v>0</v>
      </c>
      <c r="BF75" s="48">
        <v>0</v>
      </c>
      <c r="BG75" s="49">
        <v>0</v>
      </c>
      <c r="BH75" s="48">
        <v>0</v>
      </c>
      <c r="BI75" s="49">
        <v>0</v>
      </c>
      <c r="BJ75" s="48">
        <v>27</v>
      </c>
      <c r="BK75" s="49">
        <v>100</v>
      </c>
      <c r="BL75" s="48">
        <v>27</v>
      </c>
    </row>
    <row r="76" spans="1:64" ht="15">
      <c r="A76" s="64" t="s">
        <v>238</v>
      </c>
      <c r="B76" s="64" t="s">
        <v>238</v>
      </c>
      <c r="C76" s="65"/>
      <c r="D76" s="66"/>
      <c r="E76" s="67"/>
      <c r="F76" s="68"/>
      <c r="G76" s="65"/>
      <c r="H76" s="69"/>
      <c r="I76" s="70"/>
      <c r="J76" s="70"/>
      <c r="K76" s="34" t="s">
        <v>65</v>
      </c>
      <c r="L76" s="77">
        <v>87</v>
      </c>
      <c r="M76" s="77"/>
      <c r="N76" s="72"/>
      <c r="O76" s="79" t="s">
        <v>176</v>
      </c>
      <c r="P76" s="81">
        <v>43421.940567129626</v>
      </c>
      <c r="Q76" s="79" t="s">
        <v>318</v>
      </c>
      <c r="R76" s="82" t="s">
        <v>453</v>
      </c>
      <c r="S76" s="79" t="s">
        <v>541</v>
      </c>
      <c r="T76" s="79" t="s">
        <v>554</v>
      </c>
      <c r="U76" s="79"/>
      <c r="V76" s="82" t="s">
        <v>612</v>
      </c>
      <c r="W76" s="81">
        <v>43421.940567129626</v>
      </c>
      <c r="X76" s="82" t="s">
        <v>686</v>
      </c>
      <c r="Y76" s="79"/>
      <c r="Z76" s="79"/>
      <c r="AA76" s="85" t="s">
        <v>841</v>
      </c>
      <c r="AB76" s="79"/>
      <c r="AC76" s="79" t="b">
        <v>0</v>
      </c>
      <c r="AD76" s="79">
        <v>0</v>
      </c>
      <c r="AE76" s="85" t="s">
        <v>924</v>
      </c>
      <c r="AF76" s="79" t="b">
        <v>0</v>
      </c>
      <c r="AG76" s="79" t="s">
        <v>926</v>
      </c>
      <c r="AH76" s="79"/>
      <c r="AI76" s="85" t="s">
        <v>924</v>
      </c>
      <c r="AJ76" s="79" t="b">
        <v>0</v>
      </c>
      <c r="AK76" s="79">
        <v>0</v>
      </c>
      <c r="AL76" s="85" t="s">
        <v>924</v>
      </c>
      <c r="AM76" s="79" t="s">
        <v>936</v>
      </c>
      <c r="AN76" s="79" t="b">
        <v>0</v>
      </c>
      <c r="AO76" s="85" t="s">
        <v>841</v>
      </c>
      <c r="AP76" s="79" t="s">
        <v>176</v>
      </c>
      <c r="AQ76" s="79">
        <v>0</v>
      </c>
      <c r="AR76" s="79">
        <v>0</v>
      </c>
      <c r="AS76" s="79"/>
      <c r="AT76" s="79"/>
      <c r="AU76" s="79"/>
      <c r="AV76" s="79"/>
      <c r="AW76" s="79"/>
      <c r="AX76" s="79"/>
      <c r="AY76" s="79"/>
      <c r="AZ76" s="79"/>
      <c r="BA76">
        <v>99</v>
      </c>
      <c r="BB76" s="78" t="str">
        <f>REPLACE(INDEX(GroupVertices[Group],MATCH(Edges24[[#This Row],[Vertex 1]],GroupVertices[Vertex],0)),1,1,"")</f>
        <v>1</v>
      </c>
      <c r="BC76" s="78" t="str">
        <f>REPLACE(INDEX(GroupVertices[Group],MATCH(Edges24[[#This Row],[Vertex 2]],GroupVertices[Vertex],0)),1,1,"")</f>
        <v>1</v>
      </c>
      <c r="BD76" s="48">
        <v>0</v>
      </c>
      <c r="BE76" s="49">
        <v>0</v>
      </c>
      <c r="BF76" s="48">
        <v>0</v>
      </c>
      <c r="BG76" s="49">
        <v>0</v>
      </c>
      <c r="BH76" s="48">
        <v>0</v>
      </c>
      <c r="BI76" s="49">
        <v>0</v>
      </c>
      <c r="BJ76" s="48">
        <v>30</v>
      </c>
      <c r="BK76" s="49">
        <v>100</v>
      </c>
      <c r="BL76" s="48">
        <v>30</v>
      </c>
    </row>
    <row r="77" spans="1:64" ht="15">
      <c r="A77" s="64" t="s">
        <v>238</v>
      </c>
      <c r="B77" s="64" t="s">
        <v>238</v>
      </c>
      <c r="C77" s="65"/>
      <c r="D77" s="66"/>
      <c r="E77" s="67"/>
      <c r="F77" s="68"/>
      <c r="G77" s="65"/>
      <c r="H77" s="69"/>
      <c r="I77" s="70"/>
      <c r="J77" s="70"/>
      <c r="K77" s="34" t="s">
        <v>65</v>
      </c>
      <c r="L77" s="77">
        <v>88</v>
      </c>
      <c r="M77" s="77"/>
      <c r="N77" s="72"/>
      <c r="O77" s="79" t="s">
        <v>176</v>
      </c>
      <c r="P77" s="81">
        <v>43423.027662037035</v>
      </c>
      <c r="Q77" s="79" t="s">
        <v>319</v>
      </c>
      <c r="R77" s="82" t="s">
        <v>454</v>
      </c>
      <c r="S77" s="79" t="s">
        <v>541</v>
      </c>
      <c r="T77" s="79" t="s">
        <v>555</v>
      </c>
      <c r="U77" s="79"/>
      <c r="V77" s="82" t="s">
        <v>612</v>
      </c>
      <c r="W77" s="81">
        <v>43423.027662037035</v>
      </c>
      <c r="X77" s="82" t="s">
        <v>687</v>
      </c>
      <c r="Y77" s="79"/>
      <c r="Z77" s="79"/>
      <c r="AA77" s="85" t="s">
        <v>842</v>
      </c>
      <c r="AB77" s="79"/>
      <c r="AC77" s="79" t="b">
        <v>0</v>
      </c>
      <c r="AD77" s="79">
        <v>0</v>
      </c>
      <c r="AE77" s="85" t="s">
        <v>924</v>
      </c>
      <c r="AF77" s="79" t="b">
        <v>0</v>
      </c>
      <c r="AG77" s="79" t="s">
        <v>926</v>
      </c>
      <c r="AH77" s="79"/>
      <c r="AI77" s="85" t="s">
        <v>924</v>
      </c>
      <c r="AJ77" s="79" t="b">
        <v>0</v>
      </c>
      <c r="AK77" s="79">
        <v>0</v>
      </c>
      <c r="AL77" s="85" t="s">
        <v>924</v>
      </c>
      <c r="AM77" s="79" t="s">
        <v>936</v>
      </c>
      <c r="AN77" s="79" t="b">
        <v>0</v>
      </c>
      <c r="AO77" s="85" t="s">
        <v>842</v>
      </c>
      <c r="AP77" s="79" t="s">
        <v>176</v>
      </c>
      <c r="AQ77" s="79">
        <v>0</v>
      </c>
      <c r="AR77" s="79">
        <v>0</v>
      </c>
      <c r="AS77" s="79"/>
      <c r="AT77" s="79"/>
      <c r="AU77" s="79"/>
      <c r="AV77" s="79"/>
      <c r="AW77" s="79"/>
      <c r="AX77" s="79"/>
      <c r="AY77" s="79"/>
      <c r="AZ77" s="79"/>
      <c r="BA77">
        <v>99</v>
      </c>
      <c r="BB77" s="78" t="str">
        <f>REPLACE(INDEX(GroupVertices[Group],MATCH(Edges24[[#This Row],[Vertex 1]],GroupVertices[Vertex],0)),1,1,"")</f>
        <v>1</v>
      </c>
      <c r="BC77" s="78" t="str">
        <f>REPLACE(INDEX(GroupVertices[Group],MATCH(Edges24[[#This Row],[Vertex 2]],GroupVertices[Vertex],0)),1,1,"")</f>
        <v>1</v>
      </c>
      <c r="BD77" s="48">
        <v>0</v>
      </c>
      <c r="BE77" s="49">
        <v>0</v>
      </c>
      <c r="BF77" s="48">
        <v>0</v>
      </c>
      <c r="BG77" s="49">
        <v>0</v>
      </c>
      <c r="BH77" s="48">
        <v>0</v>
      </c>
      <c r="BI77" s="49">
        <v>0</v>
      </c>
      <c r="BJ77" s="48">
        <v>24</v>
      </c>
      <c r="BK77" s="49">
        <v>100</v>
      </c>
      <c r="BL77" s="48">
        <v>24</v>
      </c>
    </row>
    <row r="78" spans="1:64" ht="15">
      <c r="A78" s="64" t="s">
        <v>238</v>
      </c>
      <c r="B78" s="64" t="s">
        <v>238</v>
      </c>
      <c r="C78" s="65"/>
      <c r="D78" s="66"/>
      <c r="E78" s="67"/>
      <c r="F78" s="68"/>
      <c r="G78" s="65"/>
      <c r="H78" s="69"/>
      <c r="I78" s="70"/>
      <c r="J78" s="70"/>
      <c r="K78" s="34" t="s">
        <v>65</v>
      </c>
      <c r="L78" s="77">
        <v>89</v>
      </c>
      <c r="M78" s="77"/>
      <c r="N78" s="72"/>
      <c r="O78" s="79" t="s">
        <v>176</v>
      </c>
      <c r="P78" s="81">
        <v>43423.67465277778</v>
      </c>
      <c r="Q78" s="79" t="s">
        <v>320</v>
      </c>
      <c r="R78" s="82" t="s">
        <v>455</v>
      </c>
      <c r="S78" s="79" t="s">
        <v>541</v>
      </c>
      <c r="T78" s="79"/>
      <c r="U78" s="79"/>
      <c r="V78" s="82" t="s">
        <v>612</v>
      </c>
      <c r="W78" s="81">
        <v>43423.67465277778</v>
      </c>
      <c r="X78" s="82" t="s">
        <v>688</v>
      </c>
      <c r="Y78" s="79"/>
      <c r="Z78" s="79"/>
      <c r="AA78" s="85" t="s">
        <v>843</v>
      </c>
      <c r="AB78" s="79"/>
      <c r="AC78" s="79" t="b">
        <v>0</v>
      </c>
      <c r="AD78" s="79">
        <v>0</v>
      </c>
      <c r="AE78" s="85" t="s">
        <v>924</v>
      </c>
      <c r="AF78" s="79" t="b">
        <v>0</v>
      </c>
      <c r="AG78" s="79" t="s">
        <v>926</v>
      </c>
      <c r="AH78" s="79"/>
      <c r="AI78" s="85" t="s">
        <v>924</v>
      </c>
      <c r="AJ78" s="79" t="b">
        <v>0</v>
      </c>
      <c r="AK78" s="79">
        <v>0</v>
      </c>
      <c r="AL78" s="85" t="s">
        <v>924</v>
      </c>
      <c r="AM78" s="79" t="s">
        <v>936</v>
      </c>
      <c r="AN78" s="79" t="b">
        <v>0</v>
      </c>
      <c r="AO78" s="85" t="s">
        <v>843</v>
      </c>
      <c r="AP78" s="79" t="s">
        <v>176</v>
      </c>
      <c r="AQ78" s="79">
        <v>0</v>
      </c>
      <c r="AR78" s="79">
        <v>0</v>
      </c>
      <c r="AS78" s="79"/>
      <c r="AT78" s="79"/>
      <c r="AU78" s="79"/>
      <c r="AV78" s="79"/>
      <c r="AW78" s="79"/>
      <c r="AX78" s="79"/>
      <c r="AY78" s="79"/>
      <c r="AZ78" s="79"/>
      <c r="BA78">
        <v>99</v>
      </c>
      <c r="BB78" s="78" t="str">
        <f>REPLACE(INDEX(GroupVertices[Group],MATCH(Edges24[[#This Row],[Vertex 1]],GroupVertices[Vertex],0)),1,1,"")</f>
        <v>1</v>
      </c>
      <c r="BC78" s="78" t="str">
        <f>REPLACE(INDEX(GroupVertices[Group],MATCH(Edges24[[#This Row],[Vertex 2]],GroupVertices[Vertex],0)),1,1,"")</f>
        <v>1</v>
      </c>
      <c r="BD78" s="48">
        <v>4</v>
      </c>
      <c r="BE78" s="49">
        <v>16.666666666666668</v>
      </c>
      <c r="BF78" s="48">
        <v>0</v>
      </c>
      <c r="BG78" s="49">
        <v>0</v>
      </c>
      <c r="BH78" s="48">
        <v>0</v>
      </c>
      <c r="BI78" s="49">
        <v>0</v>
      </c>
      <c r="BJ78" s="48">
        <v>20</v>
      </c>
      <c r="BK78" s="49">
        <v>83.33333333333333</v>
      </c>
      <c r="BL78" s="48">
        <v>24</v>
      </c>
    </row>
    <row r="79" spans="1:64" ht="15">
      <c r="A79" s="64" t="s">
        <v>238</v>
      </c>
      <c r="B79" s="64" t="s">
        <v>238</v>
      </c>
      <c r="C79" s="65"/>
      <c r="D79" s="66"/>
      <c r="E79" s="67"/>
      <c r="F79" s="68"/>
      <c r="G79" s="65"/>
      <c r="H79" s="69"/>
      <c r="I79" s="70"/>
      <c r="J79" s="70"/>
      <c r="K79" s="34" t="s">
        <v>65</v>
      </c>
      <c r="L79" s="77">
        <v>90</v>
      </c>
      <c r="M79" s="77"/>
      <c r="N79" s="72"/>
      <c r="O79" s="79" t="s">
        <v>176</v>
      </c>
      <c r="P79" s="81">
        <v>43424.841469907406</v>
      </c>
      <c r="Q79" s="79" t="s">
        <v>321</v>
      </c>
      <c r="R79" s="82" t="s">
        <v>456</v>
      </c>
      <c r="S79" s="79" t="s">
        <v>541</v>
      </c>
      <c r="T79" s="79"/>
      <c r="U79" s="79"/>
      <c r="V79" s="82" t="s">
        <v>612</v>
      </c>
      <c r="W79" s="81">
        <v>43424.841469907406</v>
      </c>
      <c r="X79" s="82" t="s">
        <v>689</v>
      </c>
      <c r="Y79" s="79"/>
      <c r="Z79" s="79"/>
      <c r="AA79" s="85" t="s">
        <v>844</v>
      </c>
      <c r="AB79" s="79"/>
      <c r="AC79" s="79" t="b">
        <v>0</v>
      </c>
      <c r="AD79" s="79">
        <v>0</v>
      </c>
      <c r="AE79" s="85" t="s">
        <v>924</v>
      </c>
      <c r="AF79" s="79" t="b">
        <v>0</v>
      </c>
      <c r="AG79" s="79" t="s">
        <v>926</v>
      </c>
      <c r="AH79" s="79"/>
      <c r="AI79" s="85" t="s">
        <v>924</v>
      </c>
      <c r="AJ79" s="79" t="b">
        <v>0</v>
      </c>
      <c r="AK79" s="79">
        <v>0</v>
      </c>
      <c r="AL79" s="85" t="s">
        <v>924</v>
      </c>
      <c r="AM79" s="79" t="s">
        <v>936</v>
      </c>
      <c r="AN79" s="79" t="b">
        <v>0</v>
      </c>
      <c r="AO79" s="85" t="s">
        <v>844</v>
      </c>
      <c r="AP79" s="79" t="s">
        <v>176</v>
      </c>
      <c r="AQ79" s="79">
        <v>0</v>
      </c>
      <c r="AR79" s="79">
        <v>0</v>
      </c>
      <c r="AS79" s="79"/>
      <c r="AT79" s="79"/>
      <c r="AU79" s="79"/>
      <c r="AV79" s="79"/>
      <c r="AW79" s="79"/>
      <c r="AX79" s="79"/>
      <c r="AY79" s="79"/>
      <c r="AZ79" s="79"/>
      <c r="BA79">
        <v>99</v>
      </c>
      <c r="BB79" s="78" t="str">
        <f>REPLACE(INDEX(GroupVertices[Group],MATCH(Edges24[[#This Row],[Vertex 1]],GroupVertices[Vertex],0)),1,1,"")</f>
        <v>1</v>
      </c>
      <c r="BC79" s="78" t="str">
        <f>REPLACE(INDEX(GroupVertices[Group],MATCH(Edges24[[#This Row],[Vertex 2]],GroupVertices[Vertex],0)),1,1,"")</f>
        <v>1</v>
      </c>
      <c r="BD79" s="48">
        <v>0</v>
      </c>
      <c r="BE79" s="49">
        <v>0</v>
      </c>
      <c r="BF79" s="48">
        <v>0</v>
      </c>
      <c r="BG79" s="49">
        <v>0</v>
      </c>
      <c r="BH79" s="48">
        <v>0</v>
      </c>
      <c r="BI79" s="49">
        <v>0</v>
      </c>
      <c r="BJ79" s="48">
        <v>34</v>
      </c>
      <c r="BK79" s="49">
        <v>100</v>
      </c>
      <c r="BL79" s="48">
        <v>34</v>
      </c>
    </row>
    <row r="80" spans="1:64" ht="15">
      <c r="A80" s="64" t="s">
        <v>238</v>
      </c>
      <c r="B80" s="64" t="s">
        <v>238</v>
      </c>
      <c r="C80" s="65"/>
      <c r="D80" s="66"/>
      <c r="E80" s="67"/>
      <c r="F80" s="68"/>
      <c r="G80" s="65"/>
      <c r="H80" s="69"/>
      <c r="I80" s="70"/>
      <c r="J80" s="70"/>
      <c r="K80" s="34" t="s">
        <v>65</v>
      </c>
      <c r="L80" s="77">
        <v>91</v>
      </c>
      <c r="M80" s="77"/>
      <c r="N80" s="72"/>
      <c r="O80" s="79" t="s">
        <v>176</v>
      </c>
      <c r="P80" s="81">
        <v>43425.75840277778</v>
      </c>
      <c r="Q80" s="79" t="s">
        <v>322</v>
      </c>
      <c r="R80" s="82" t="s">
        <v>457</v>
      </c>
      <c r="S80" s="79" t="s">
        <v>541</v>
      </c>
      <c r="T80" s="79" t="s">
        <v>556</v>
      </c>
      <c r="U80" s="79"/>
      <c r="V80" s="82" t="s">
        <v>612</v>
      </c>
      <c r="W80" s="81">
        <v>43425.75840277778</v>
      </c>
      <c r="X80" s="82" t="s">
        <v>690</v>
      </c>
      <c r="Y80" s="79"/>
      <c r="Z80" s="79"/>
      <c r="AA80" s="85" t="s">
        <v>845</v>
      </c>
      <c r="AB80" s="79"/>
      <c r="AC80" s="79" t="b">
        <v>0</v>
      </c>
      <c r="AD80" s="79">
        <v>0</v>
      </c>
      <c r="AE80" s="85" t="s">
        <v>924</v>
      </c>
      <c r="AF80" s="79" t="b">
        <v>0</v>
      </c>
      <c r="AG80" s="79" t="s">
        <v>926</v>
      </c>
      <c r="AH80" s="79"/>
      <c r="AI80" s="85" t="s">
        <v>924</v>
      </c>
      <c r="AJ80" s="79" t="b">
        <v>0</v>
      </c>
      <c r="AK80" s="79">
        <v>0</v>
      </c>
      <c r="AL80" s="85" t="s">
        <v>924</v>
      </c>
      <c r="AM80" s="79" t="s">
        <v>936</v>
      </c>
      <c r="AN80" s="79" t="b">
        <v>0</v>
      </c>
      <c r="AO80" s="85" t="s">
        <v>845</v>
      </c>
      <c r="AP80" s="79" t="s">
        <v>176</v>
      </c>
      <c r="AQ80" s="79">
        <v>0</v>
      </c>
      <c r="AR80" s="79">
        <v>0</v>
      </c>
      <c r="AS80" s="79"/>
      <c r="AT80" s="79"/>
      <c r="AU80" s="79"/>
      <c r="AV80" s="79"/>
      <c r="AW80" s="79"/>
      <c r="AX80" s="79"/>
      <c r="AY80" s="79"/>
      <c r="AZ80" s="79"/>
      <c r="BA80">
        <v>99</v>
      </c>
      <c r="BB80" s="78" t="str">
        <f>REPLACE(INDEX(GroupVertices[Group],MATCH(Edges24[[#This Row],[Vertex 1]],GroupVertices[Vertex],0)),1,1,"")</f>
        <v>1</v>
      </c>
      <c r="BC80" s="78" t="str">
        <f>REPLACE(INDEX(GroupVertices[Group],MATCH(Edges24[[#This Row],[Vertex 2]],GroupVertices[Vertex],0)),1,1,"")</f>
        <v>1</v>
      </c>
      <c r="BD80" s="48">
        <v>0</v>
      </c>
      <c r="BE80" s="49">
        <v>0</v>
      </c>
      <c r="BF80" s="48">
        <v>0</v>
      </c>
      <c r="BG80" s="49">
        <v>0</v>
      </c>
      <c r="BH80" s="48">
        <v>0</v>
      </c>
      <c r="BI80" s="49">
        <v>0</v>
      </c>
      <c r="BJ80" s="48">
        <v>32</v>
      </c>
      <c r="BK80" s="49">
        <v>100</v>
      </c>
      <c r="BL80" s="48">
        <v>32</v>
      </c>
    </row>
    <row r="81" spans="1:64" ht="15">
      <c r="A81" s="64" t="s">
        <v>238</v>
      </c>
      <c r="B81" s="64" t="s">
        <v>238</v>
      </c>
      <c r="C81" s="65"/>
      <c r="D81" s="66"/>
      <c r="E81" s="67"/>
      <c r="F81" s="68"/>
      <c r="G81" s="65"/>
      <c r="H81" s="69"/>
      <c r="I81" s="70"/>
      <c r="J81" s="70"/>
      <c r="K81" s="34" t="s">
        <v>65</v>
      </c>
      <c r="L81" s="77">
        <v>92</v>
      </c>
      <c r="M81" s="77"/>
      <c r="N81" s="72"/>
      <c r="O81" s="79" t="s">
        <v>176</v>
      </c>
      <c r="P81" s="81">
        <v>43426.438310185185</v>
      </c>
      <c r="Q81" s="79" t="s">
        <v>323</v>
      </c>
      <c r="R81" s="82" t="s">
        <v>458</v>
      </c>
      <c r="S81" s="79" t="s">
        <v>541</v>
      </c>
      <c r="T81" s="79"/>
      <c r="U81" s="79"/>
      <c r="V81" s="82" t="s">
        <v>612</v>
      </c>
      <c r="W81" s="81">
        <v>43426.438310185185</v>
      </c>
      <c r="X81" s="82" t="s">
        <v>691</v>
      </c>
      <c r="Y81" s="79"/>
      <c r="Z81" s="79"/>
      <c r="AA81" s="85" t="s">
        <v>846</v>
      </c>
      <c r="AB81" s="79"/>
      <c r="AC81" s="79" t="b">
        <v>0</v>
      </c>
      <c r="AD81" s="79">
        <v>0</v>
      </c>
      <c r="AE81" s="85" t="s">
        <v>924</v>
      </c>
      <c r="AF81" s="79" t="b">
        <v>0</v>
      </c>
      <c r="AG81" s="79" t="s">
        <v>926</v>
      </c>
      <c r="AH81" s="79"/>
      <c r="AI81" s="85" t="s">
        <v>924</v>
      </c>
      <c r="AJ81" s="79" t="b">
        <v>0</v>
      </c>
      <c r="AK81" s="79">
        <v>0</v>
      </c>
      <c r="AL81" s="85" t="s">
        <v>924</v>
      </c>
      <c r="AM81" s="79" t="s">
        <v>936</v>
      </c>
      <c r="AN81" s="79" t="b">
        <v>0</v>
      </c>
      <c r="AO81" s="85" t="s">
        <v>846</v>
      </c>
      <c r="AP81" s="79" t="s">
        <v>176</v>
      </c>
      <c r="AQ81" s="79">
        <v>0</v>
      </c>
      <c r="AR81" s="79">
        <v>0</v>
      </c>
      <c r="AS81" s="79"/>
      <c r="AT81" s="79"/>
      <c r="AU81" s="79"/>
      <c r="AV81" s="79"/>
      <c r="AW81" s="79"/>
      <c r="AX81" s="79"/>
      <c r="AY81" s="79"/>
      <c r="AZ81" s="79"/>
      <c r="BA81">
        <v>99</v>
      </c>
      <c r="BB81" s="78" t="str">
        <f>REPLACE(INDEX(GroupVertices[Group],MATCH(Edges24[[#This Row],[Vertex 1]],GroupVertices[Vertex],0)),1,1,"")</f>
        <v>1</v>
      </c>
      <c r="BC81" s="78" t="str">
        <f>REPLACE(INDEX(GroupVertices[Group],MATCH(Edges24[[#This Row],[Vertex 2]],GroupVertices[Vertex],0)),1,1,"")</f>
        <v>1</v>
      </c>
      <c r="BD81" s="48">
        <v>0</v>
      </c>
      <c r="BE81" s="49">
        <v>0</v>
      </c>
      <c r="BF81" s="48">
        <v>0</v>
      </c>
      <c r="BG81" s="49">
        <v>0</v>
      </c>
      <c r="BH81" s="48">
        <v>0</v>
      </c>
      <c r="BI81" s="49">
        <v>0</v>
      </c>
      <c r="BJ81" s="48">
        <v>24</v>
      </c>
      <c r="BK81" s="49">
        <v>100</v>
      </c>
      <c r="BL81" s="48">
        <v>24</v>
      </c>
    </row>
    <row r="82" spans="1:64" ht="15">
      <c r="A82" s="64" t="s">
        <v>238</v>
      </c>
      <c r="B82" s="64" t="s">
        <v>238</v>
      </c>
      <c r="C82" s="65"/>
      <c r="D82" s="66"/>
      <c r="E82" s="67"/>
      <c r="F82" s="68"/>
      <c r="G82" s="65"/>
      <c r="H82" s="69"/>
      <c r="I82" s="70"/>
      <c r="J82" s="70"/>
      <c r="K82" s="34" t="s">
        <v>65</v>
      </c>
      <c r="L82" s="77">
        <v>93</v>
      </c>
      <c r="M82" s="77"/>
      <c r="N82" s="72"/>
      <c r="O82" s="79" t="s">
        <v>176</v>
      </c>
      <c r="P82" s="81">
        <v>43427.52106481481</v>
      </c>
      <c r="Q82" s="79" t="s">
        <v>324</v>
      </c>
      <c r="R82" s="82" t="s">
        <v>459</v>
      </c>
      <c r="S82" s="79" t="s">
        <v>541</v>
      </c>
      <c r="T82" s="79"/>
      <c r="U82" s="79"/>
      <c r="V82" s="82" t="s">
        <v>612</v>
      </c>
      <c r="W82" s="81">
        <v>43427.52106481481</v>
      </c>
      <c r="X82" s="82" t="s">
        <v>692</v>
      </c>
      <c r="Y82" s="79"/>
      <c r="Z82" s="79"/>
      <c r="AA82" s="85" t="s">
        <v>847</v>
      </c>
      <c r="AB82" s="79"/>
      <c r="AC82" s="79" t="b">
        <v>0</v>
      </c>
      <c r="AD82" s="79">
        <v>0</v>
      </c>
      <c r="AE82" s="85" t="s">
        <v>924</v>
      </c>
      <c r="AF82" s="79" t="b">
        <v>0</v>
      </c>
      <c r="AG82" s="79" t="s">
        <v>926</v>
      </c>
      <c r="AH82" s="79"/>
      <c r="AI82" s="85" t="s">
        <v>924</v>
      </c>
      <c r="AJ82" s="79" t="b">
        <v>0</v>
      </c>
      <c r="AK82" s="79">
        <v>0</v>
      </c>
      <c r="AL82" s="85" t="s">
        <v>924</v>
      </c>
      <c r="AM82" s="79" t="s">
        <v>936</v>
      </c>
      <c r="AN82" s="79" t="b">
        <v>0</v>
      </c>
      <c r="AO82" s="85" t="s">
        <v>847</v>
      </c>
      <c r="AP82" s="79" t="s">
        <v>176</v>
      </c>
      <c r="AQ82" s="79">
        <v>0</v>
      </c>
      <c r="AR82" s="79">
        <v>0</v>
      </c>
      <c r="AS82" s="79"/>
      <c r="AT82" s="79"/>
      <c r="AU82" s="79"/>
      <c r="AV82" s="79"/>
      <c r="AW82" s="79"/>
      <c r="AX82" s="79"/>
      <c r="AY82" s="79"/>
      <c r="AZ82" s="79"/>
      <c r="BA82">
        <v>99</v>
      </c>
      <c r="BB82" s="78" t="str">
        <f>REPLACE(INDEX(GroupVertices[Group],MATCH(Edges24[[#This Row],[Vertex 1]],GroupVertices[Vertex],0)),1,1,"")</f>
        <v>1</v>
      </c>
      <c r="BC82" s="78" t="str">
        <f>REPLACE(INDEX(GroupVertices[Group],MATCH(Edges24[[#This Row],[Vertex 2]],GroupVertices[Vertex],0)),1,1,"")</f>
        <v>1</v>
      </c>
      <c r="BD82" s="48">
        <v>0</v>
      </c>
      <c r="BE82" s="49">
        <v>0</v>
      </c>
      <c r="BF82" s="48">
        <v>0</v>
      </c>
      <c r="BG82" s="49">
        <v>0</v>
      </c>
      <c r="BH82" s="48">
        <v>0</v>
      </c>
      <c r="BI82" s="49">
        <v>0</v>
      </c>
      <c r="BJ82" s="48">
        <v>19</v>
      </c>
      <c r="BK82" s="49">
        <v>100</v>
      </c>
      <c r="BL82" s="48">
        <v>19</v>
      </c>
    </row>
    <row r="83" spans="1:64" ht="15">
      <c r="A83" s="64" t="s">
        <v>238</v>
      </c>
      <c r="B83" s="64" t="s">
        <v>238</v>
      </c>
      <c r="C83" s="65"/>
      <c r="D83" s="66"/>
      <c r="E83" s="67"/>
      <c r="F83" s="68"/>
      <c r="G83" s="65"/>
      <c r="H83" s="69"/>
      <c r="I83" s="70"/>
      <c r="J83" s="70"/>
      <c r="K83" s="34" t="s">
        <v>65</v>
      </c>
      <c r="L83" s="77">
        <v>94</v>
      </c>
      <c r="M83" s="77"/>
      <c r="N83" s="72"/>
      <c r="O83" s="79" t="s">
        <v>176</v>
      </c>
      <c r="P83" s="81">
        <v>43427.543125</v>
      </c>
      <c r="Q83" s="79" t="s">
        <v>325</v>
      </c>
      <c r="R83" s="82" t="s">
        <v>460</v>
      </c>
      <c r="S83" s="79" t="s">
        <v>541</v>
      </c>
      <c r="T83" s="79"/>
      <c r="U83" s="79"/>
      <c r="V83" s="82" t="s">
        <v>612</v>
      </c>
      <c r="W83" s="81">
        <v>43427.543125</v>
      </c>
      <c r="X83" s="82" t="s">
        <v>693</v>
      </c>
      <c r="Y83" s="79"/>
      <c r="Z83" s="79"/>
      <c r="AA83" s="85" t="s">
        <v>848</v>
      </c>
      <c r="AB83" s="79"/>
      <c r="AC83" s="79" t="b">
        <v>0</v>
      </c>
      <c r="AD83" s="79">
        <v>0</v>
      </c>
      <c r="AE83" s="85" t="s">
        <v>924</v>
      </c>
      <c r="AF83" s="79" t="b">
        <v>0</v>
      </c>
      <c r="AG83" s="79" t="s">
        <v>926</v>
      </c>
      <c r="AH83" s="79"/>
      <c r="AI83" s="85" t="s">
        <v>924</v>
      </c>
      <c r="AJ83" s="79" t="b">
        <v>0</v>
      </c>
      <c r="AK83" s="79">
        <v>0</v>
      </c>
      <c r="AL83" s="85" t="s">
        <v>924</v>
      </c>
      <c r="AM83" s="79" t="s">
        <v>936</v>
      </c>
      <c r="AN83" s="79" t="b">
        <v>0</v>
      </c>
      <c r="AO83" s="85" t="s">
        <v>848</v>
      </c>
      <c r="AP83" s="79" t="s">
        <v>176</v>
      </c>
      <c r="AQ83" s="79">
        <v>0</v>
      </c>
      <c r="AR83" s="79">
        <v>0</v>
      </c>
      <c r="AS83" s="79"/>
      <c r="AT83" s="79"/>
      <c r="AU83" s="79"/>
      <c r="AV83" s="79"/>
      <c r="AW83" s="79"/>
      <c r="AX83" s="79"/>
      <c r="AY83" s="79"/>
      <c r="AZ83" s="79"/>
      <c r="BA83">
        <v>99</v>
      </c>
      <c r="BB83" s="78" t="str">
        <f>REPLACE(INDEX(GroupVertices[Group],MATCH(Edges24[[#This Row],[Vertex 1]],GroupVertices[Vertex],0)),1,1,"")</f>
        <v>1</v>
      </c>
      <c r="BC83" s="78" t="str">
        <f>REPLACE(INDEX(GroupVertices[Group],MATCH(Edges24[[#This Row],[Vertex 2]],GroupVertices[Vertex],0)),1,1,"")</f>
        <v>1</v>
      </c>
      <c r="BD83" s="48">
        <v>0</v>
      </c>
      <c r="BE83" s="49">
        <v>0</v>
      </c>
      <c r="BF83" s="48">
        <v>0</v>
      </c>
      <c r="BG83" s="49">
        <v>0</v>
      </c>
      <c r="BH83" s="48">
        <v>0</v>
      </c>
      <c r="BI83" s="49">
        <v>0</v>
      </c>
      <c r="BJ83" s="48">
        <v>27</v>
      </c>
      <c r="BK83" s="49">
        <v>100</v>
      </c>
      <c r="BL83" s="48">
        <v>27</v>
      </c>
    </row>
    <row r="84" spans="1:64" ht="15">
      <c r="A84" s="64" t="s">
        <v>238</v>
      </c>
      <c r="B84" s="64" t="s">
        <v>238</v>
      </c>
      <c r="C84" s="65"/>
      <c r="D84" s="66"/>
      <c r="E84" s="67"/>
      <c r="F84" s="68"/>
      <c r="G84" s="65"/>
      <c r="H84" s="69"/>
      <c r="I84" s="70"/>
      <c r="J84" s="70"/>
      <c r="K84" s="34" t="s">
        <v>65</v>
      </c>
      <c r="L84" s="77">
        <v>95</v>
      </c>
      <c r="M84" s="77"/>
      <c r="N84" s="72"/>
      <c r="O84" s="79" t="s">
        <v>176</v>
      </c>
      <c r="P84" s="81">
        <v>43431.42398148148</v>
      </c>
      <c r="Q84" s="79" t="s">
        <v>326</v>
      </c>
      <c r="R84" s="82" t="s">
        <v>461</v>
      </c>
      <c r="S84" s="79" t="s">
        <v>541</v>
      </c>
      <c r="T84" s="79"/>
      <c r="U84" s="79"/>
      <c r="V84" s="82" t="s">
        <v>612</v>
      </c>
      <c r="W84" s="81">
        <v>43431.42398148148</v>
      </c>
      <c r="X84" s="82" t="s">
        <v>694</v>
      </c>
      <c r="Y84" s="79"/>
      <c r="Z84" s="79"/>
      <c r="AA84" s="85" t="s">
        <v>849</v>
      </c>
      <c r="AB84" s="79"/>
      <c r="AC84" s="79" t="b">
        <v>0</v>
      </c>
      <c r="AD84" s="79">
        <v>0</v>
      </c>
      <c r="AE84" s="85" t="s">
        <v>924</v>
      </c>
      <c r="AF84" s="79" t="b">
        <v>0</v>
      </c>
      <c r="AG84" s="79" t="s">
        <v>926</v>
      </c>
      <c r="AH84" s="79"/>
      <c r="AI84" s="85" t="s">
        <v>924</v>
      </c>
      <c r="AJ84" s="79" t="b">
        <v>0</v>
      </c>
      <c r="AK84" s="79">
        <v>0</v>
      </c>
      <c r="AL84" s="85" t="s">
        <v>924</v>
      </c>
      <c r="AM84" s="79" t="s">
        <v>936</v>
      </c>
      <c r="AN84" s="79" t="b">
        <v>0</v>
      </c>
      <c r="AO84" s="85" t="s">
        <v>849</v>
      </c>
      <c r="AP84" s="79" t="s">
        <v>176</v>
      </c>
      <c r="AQ84" s="79">
        <v>0</v>
      </c>
      <c r="AR84" s="79">
        <v>0</v>
      </c>
      <c r="AS84" s="79"/>
      <c r="AT84" s="79"/>
      <c r="AU84" s="79"/>
      <c r="AV84" s="79"/>
      <c r="AW84" s="79"/>
      <c r="AX84" s="79"/>
      <c r="AY84" s="79"/>
      <c r="AZ84" s="79"/>
      <c r="BA84">
        <v>99</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31</v>
      </c>
      <c r="BK84" s="49">
        <v>100</v>
      </c>
      <c r="BL84" s="48">
        <v>31</v>
      </c>
    </row>
    <row r="85" spans="1:64" ht="15">
      <c r="A85" s="64" t="s">
        <v>238</v>
      </c>
      <c r="B85" s="64" t="s">
        <v>238</v>
      </c>
      <c r="C85" s="65"/>
      <c r="D85" s="66"/>
      <c r="E85" s="67"/>
      <c r="F85" s="68"/>
      <c r="G85" s="65"/>
      <c r="H85" s="69"/>
      <c r="I85" s="70"/>
      <c r="J85" s="70"/>
      <c r="K85" s="34" t="s">
        <v>65</v>
      </c>
      <c r="L85" s="77">
        <v>96</v>
      </c>
      <c r="M85" s="77"/>
      <c r="N85" s="72"/>
      <c r="O85" s="79" t="s">
        <v>176</v>
      </c>
      <c r="P85" s="81">
        <v>43432.58728009259</v>
      </c>
      <c r="Q85" s="79" t="s">
        <v>327</v>
      </c>
      <c r="R85" s="82" t="s">
        <v>462</v>
      </c>
      <c r="S85" s="79" t="s">
        <v>541</v>
      </c>
      <c r="T85" s="79"/>
      <c r="U85" s="79"/>
      <c r="V85" s="82" t="s">
        <v>612</v>
      </c>
      <c r="W85" s="81">
        <v>43432.58728009259</v>
      </c>
      <c r="X85" s="82" t="s">
        <v>695</v>
      </c>
      <c r="Y85" s="79"/>
      <c r="Z85" s="79"/>
      <c r="AA85" s="85" t="s">
        <v>850</v>
      </c>
      <c r="AB85" s="79"/>
      <c r="AC85" s="79" t="b">
        <v>0</v>
      </c>
      <c r="AD85" s="79">
        <v>0</v>
      </c>
      <c r="AE85" s="85" t="s">
        <v>924</v>
      </c>
      <c r="AF85" s="79" t="b">
        <v>0</v>
      </c>
      <c r="AG85" s="79" t="s">
        <v>926</v>
      </c>
      <c r="AH85" s="79"/>
      <c r="AI85" s="85" t="s">
        <v>924</v>
      </c>
      <c r="AJ85" s="79" t="b">
        <v>0</v>
      </c>
      <c r="AK85" s="79">
        <v>0</v>
      </c>
      <c r="AL85" s="85" t="s">
        <v>924</v>
      </c>
      <c r="AM85" s="79" t="s">
        <v>936</v>
      </c>
      <c r="AN85" s="79" t="b">
        <v>0</v>
      </c>
      <c r="AO85" s="85" t="s">
        <v>850</v>
      </c>
      <c r="AP85" s="79" t="s">
        <v>176</v>
      </c>
      <c r="AQ85" s="79">
        <v>0</v>
      </c>
      <c r="AR85" s="79">
        <v>0</v>
      </c>
      <c r="AS85" s="79"/>
      <c r="AT85" s="79"/>
      <c r="AU85" s="79"/>
      <c r="AV85" s="79"/>
      <c r="AW85" s="79"/>
      <c r="AX85" s="79"/>
      <c r="AY85" s="79"/>
      <c r="AZ85" s="79"/>
      <c r="BA85">
        <v>99</v>
      </c>
      <c r="BB85" s="78" t="str">
        <f>REPLACE(INDEX(GroupVertices[Group],MATCH(Edges24[[#This Row],[Vertex 1]],GroupVertices[Vertex],0)),1,1,"")</f>
        <v>1</v>
      </c>
      <c r="BC85" s="78" t="str">
        <f>REPLACE(INDEX(GroupVertices[Group],MATCH(Edges24[[#This Row],[Vertex 2]],GroupVertices[Vertex],0)),1,1,"")</f>
        <v>1</v>
      </c>
      <c r="BD85" s="48">
        <v>0</v>
      </c>
      <c r="BE85" s="49">
        <v>0</v>
      </c>
      <c r="BF85" s="48">
        <v>0</v>
      </c>
      <c r="BG85" s="49">
        <v>0</v>
      </c>
      <c r="BH85" s="48">
        <v>0</v>
      </c>
      <c r="BI85" s="49">
        <v>0</v>
      </c>
      <c r="BJ85" s="48">
        <v>31</v>
      </c>
      <c r="BK85" s="49">
        <v>100</v>
      </c>
      <c r="BL85" s="48">
        <v>31</v>
      </c>
    </row>
    <row r="86" spans="1:64" ht="15">
      <c r="A86" s="64" t="s">
        <v>238</v>
      </c>
      <c r="B86" s="64" t="s">
        <v>238</v>
      </c>
      <c r="C86" s="65"/>
      <c r="D86" s="66"/>
      <c r="E86" s="67"/>
      <c r="F86" s="68"/>
      <c r="G86" s="65"/>
      <c r="H86" s="69"/>
      <c r="I86" s="70"/>
      <c r="J86" s="70"/>
      <c r="K86" s="34" t="s">
        <v>65</v>
      </c>
      <c r="L86" s="77">
        <v>97</v>
      </c>
      <c r="M86" s="77"/>
      <c r="N86" s="72"/>
      <c r="O86" s="79" t="s">
        <v>176</v>
      </c>
      <c r="P86" s="81">
        <v>43432.85233796296</v>
      </c>
      <c r="Q86" s="79" t="s">
        <v>328</v>
      </c>
      <c r="R86" s="82" t="s">
        <v>463</v>
      </c>
      <c r="S86" s="79" t="s">
        <v>541</v>
      </c>
      <c r="T86" s="79"/>
      <c r="U86" s="79"/>
      <c r="V86" s="82" t="s">
        <v>612</v>
      </c>
      <c r="W86" s="81">
        <v>43432.85233796296</v>
      </c>
      <c r="X86" s="82" t="s">
        <v>696</v>
      </c>
      <c r="Y86" s="79"/>
      <c r="Z86" s="79"/>
      <c r="AA86" s="85" t="s">
        <v>851</v>
      </c>
      <c r="AB86" s="79"/>
      <c r="AC86" s="79" t="b">
        <v>0</v>
      </c>
      <c r="AD86" s="79">
        <v>0</v>
      </c>
      <c r="AE86" s="85" t="s">
        <v>924</v>
      </c>
      <c r="AF86" s="79" t="b">
        <v>0</v>
      </c>
      <c r="AG86" s="79" t="s">
        <v>926</v>
      </c>
      <c r="AH86" s="79"/>
      <c r="AI86" s="85" t="s">
        <v>924</v>
      </c>
      <c r="AJ86" s="79" t="b">
        <v>0</v>
      </c>
      <c r="AK86" s="79">
        <v>0</v>
      </c>
      <c r="AL86" s="85" t="s">
        <v>924</v>
      </c>
      <c r="AM86" s="79" t="s">
        <v>936</v>
      </c>
      <c r="AN86" s="79" t="b">
        <v>0</v>
      </c>
      <c r="AO86" s="85" t="s">
        <v>851</v>
      </c>
      <c r="AP86" s="79" t="s">
        <v>176</v>
      </c>
      <c r="AQ86" s="79">
        <v>0</v>
      </c>
      <c r="AR86" s="79">
        <v>0</v>
      </c>
      <c r="AS86" s="79"/>
      <c r="AT86" s="79"/>
      <c r="AU86" s="79"/>
      <c r="AV86" s="79"/>
      <c r="AW86" s="79"/>
      <c r="AX86" s="79"/>
      <c r="AY86" s="79"/>
      <c r="AZ86" s="79"/>
      <c r="BA86">
        <v>99</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36</v>
      </c>
      <c r="BK86" s="49">
        <v>100</v>
      </c>
      <c r="BL86" s="48">
        <v>36</v>
      </c>
    </row>
    <row r="87" spans="1:64" ht="15">
      <c r="A87" s="64" t="s">
        <v>238</v>
      </c>
      <c r="B87" s="64" t="s">
        <v>238</v>
      </c>
      <c r="C87" s="65"/>
      <c r="D87" s="66"/>
      <c r="E87" s="67"/>
      <c r="F87" s="68"/>
      <c r="G87" s="65"/>
      <c r="H87" s="69"/>
      <c r="I87" s="70"/>
      <c r="J87" s="70"/>
      <c r="K87" s="34" t="s">
        <v>65</v>
      </c>
      <c r="L87" s="77">
        <v>98</v>
      </c>
      <c r="M87" s="77"/>
      <c r="N87" s="72"/>
      <c r="O87" s="79" t="s">
        <v>176</v>
      </c>
      <c r="P87" s="81">
        <v>43433.3837037037</v>
      </c>
      <c r="Q87" s="79" t="s">
        <v>329</v>
      </c>
      <c r="R87" s="82" t="s">
        <v>464</v>
      </c>
      <c r="S87" s="79" t="s">
        <v>541</v>
      </c>
      <c r="T87" s="79"/>
      <c r="U87" s="79"/>
      <c r="V87" s="82" t="s">
        <v>612</v>
      </c>
      <c r="W87" s="81">
        <v>43433.3837037037</v>
      </c>
      <c r="X87" s="82" t="s">
        <v>697</v>
      </c>
      <c r="Y87" s="79"/>
      <c r="Z87" s="79"/>
      <c r="AA87" s="85" t="s">
        <v>852</v>
      </c>
      <c r="AB87" s="79"/>
      <c r="AC87" s="79" t="b">
        <v>0</v>
      </c>
      <c r="AD87" s="79">
        <v>0</v>
      </c>
      <c r="AE87" s="85" t="s">
        <v>924</v>
      </c>
      <c r="AF87" s="79" t="b">
        <v>0</v>
      </c>
      <c r="AG87" s="79" t="s">
        <v>926</v>
      </c>
      <c r="AH87" s="79"/>
      <c r="AI87" s="85" t="s">
        <v>924</v>
      </c>
      <c r="AJ87" s="79" t="b">
        <v>0</v>
      </c>
      <c r="AK87" s="79">
        <v>0</v>
      </c>
      <c r="AL87" s="85" t="s">
        <v>924</v>
      </c>
      <c r="AM87" s="79" t="s">
        <v>936</v>
      </c>
      <c r="AN87" s="79" t="b">
        <v>0</v>
      </c>
      <c r="AO87" s="85" t="s">
        <v>852</v>
      </c>
      <c r="AP87" s="79" t="s">
        <v>176</v>
      </c>
      <c r="AQ87" s="79">
        <v>0</v>
      </c>
      <c r="AR87" s="79">
        <v>0</v>
      </c>
      <c r="AS87" s="79"/>
      <c r="AT87" s="79"/>
      <c r="AU87" s="79"/>
      <c r="AV87" s="79"/>
      <c r="AW87" s="79"/>
      <c r="AX87" s="79"/>
      <c r="AY87" s="79"/>
      <c r="AZ87" s="79"/>
      <c r="BA87">
        <v>99</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29</v>
      </c>
      <c r="BK87" s="49">
        <v>100</v>
      </c>
      <c r="BL87" s="48">
        <v>29</v>
      </c>
    </row>
    <row r="88" spans="1:64" ht="15">
      <c r="A88" s="64" t="s">
        <v>238</v>
      </c>
      <c r="B88" s="64" t="s">
        <v>238</v>
      </c>
      <c r="C88" s="65"/>
      <c r="D88" s="66"/>
      <c r="E88" s="67"/>
      <c r="F88" s="68"/>
      <c r="G88" s="65"/>
      <c r="H88" s="69"/>
      <c r="I88" s="70"/>
      <c r="J88" s="70"/>
      <c r="K88" s="34" t="s">
        <v>65</v>
      </c>
      <c r="L88" s="77">
        <v>99</v>
      </c>
      <c r="M88" s="77"/>
      <c r="N88" s="72"/>
      <c r="O88" s="79" t="s">
        <v>176</v>
      </c>
      <c r="P88" s="81">
        <v>43440.773310185185</v>
      </c>
      <c r="Q88" s="79" t="s">
        <v>330</v>
      </c>
      <c r="R88" s="82" t="s">
        <v>465</v>
      </c>
      <c r="S88" s="79" t="s">
        <v>541</v>
      </c>
      <c r="T88" s="79"/>
      <c r="U88" s="79"/>
      <c r="V88" s="82" t="s">
        <v>612</v>
      </c>
      <c r="W88" s="81">
        <v>43440.773310185185</v>
      </c>
      <c r="X88" s="82" t="s">
        <v>698</v>
      </c>
      <c r="Y88" s="79"/>
      <c r="Z88" s="79"/>
      <c r="AA88" s="85" t="s">
        <v>853</v>
      </c>
      <c r="AB88" s="79"/>
      <c r="AC88" s="79" t="b">
        <v>0</v>
      </c>
      <c r="AD88" s="79">
        <v>0</v>
      </c>
      <c r="AE88" s="85" t="s">
        <v>924</v>
      </c>
      <c r="AF88" s="79" t="b">
        <v>0</v>
      </c>
      <c r="AG88" s="79" t="s">
        <v>926</v>
      </c>
      <c r="AH88" s="79"/>
      <c r="AI88" s="85" t="s">
        <v>924</v>
      </c>
      <c r="AJ88" s="79" t="b">
        <v>0</v>
      </c>
      <c r="AK88" s="79">
        <v>0</v>
      </c>
      <c r="AL88" s="85" t="s">
        <v>924</v>
      </c>
      <c r="AM88" s="79" t="s">
        <v>936</v>
      </c>
      <c r="AN88" s="79" t="b">
        <v>0</v>
      </c>
      <c r="AO88" s="85" t="s">
        <v>853</v>
      </c>
      <c r="AP88" s="79" t="s">
        <v>176</v>
      </c>
      <c r="AQ88" s="79">
        <v>0</v>
      </c>
      <c r="AR88" s="79">
        <v>0</v>
      </c>
      <c r="AS88" s="79"/>
      <c r="AT88" s="79"/>
      <c r="AU88" s="79"/>
      <c r="AV88" s="79"/>
      <c r="AW88" s="79"/>
      <c r="AX88" s="79"/>
      <c r="AY88" s="79"/>
      <c r="AZ88" s="79"/>
      <c r="BA88">
        <v>99</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17</v>
      </c>
      <c r="BK88" s="49">
        <v>100</v>
      </c>
      <c r="BL88" s="48">
        <v>17</v>
      </c>
    </row>
    <row r="89" spans="1:64" ht="15">
      <c r="A89" s="64" t="s">
        <v>238</v>
      </c>
      <c r="B89" s="64" t="s">
        <v>238</v>
      </c>
      <c r="C89" s="65"/>
      <c r="D89" s="66"/>
      <c r="E89" s="67"/>
      <c r="F89" s="68"/>
      <c r="G89" s="65"/>
      <c r="H89" s="69"/>
      <c r="I89" s="70"/>
      <c r="J89" s="70"/>
      <c r="K89" s="34" t="s">
        <v>65</v>
      </c>
      <c r="L89" s="77">
        <v>100</v>
      </c>
      <c r="M89" s="77"/>
      <c r="N89" s="72"/>
      <c r="O89" s="79" t="s">
        <v>176</v>
      </c>
      <c r="P89" s="81">
        <v>43441.35653935185</v>
      </c>
      <c r="Q89" s="79" t="s">
        <v>331</v>
      </c>
      <c r="R89" s="82" t="s">
        <v>466</v>
      </c>
      <c r="S89" s="79" t="s">
        <v>541</v>
      </c>
      <c r="T89" s="79"/>
      <c r="U89" s="79"/>
      <c r="V89" s="82" t="s">
        <v>612</v>
      </c>
      <c r="W89" s="81">
        <v>43441.35653935185</v>
      </c>
      <c r="X89" s="82" t="s">
        <v>699</v>
      </c>
      <c r="Y89" s="79"/>
      <c r="Z89" s="79"/>
      <c r="AA89" s="85" t="s">
        <v>854</v>
      </c>
      <c r="AB89" s="79"/>
      <c r="AC89" s="79" t="b">
        <v>0</v>
      </c>
      <c r="AD89" s="79">
        <v>0</v>
      </c>
      <c r="AE89" s="85" t="s">
        <v>924</v>
      </c>
      <c r="AF89" s="79" t="b">
        <v>0</v>
      </c>
      <c r="AG89" s="79" t="s">
        <v>926</v>
      </c>
      <c r="AH89" s="79"/>
      <c r="AI89" s="85" t="s">
        <v>924</v>
      </c>
      <c r="AJ89" s="79" t="b">
        <v>0</v>
      </c>
      <c r="AK89" s="79">
        <v>0</v>
      </c>
      <c r="AL89" s="85" t="s">
        <v>924</v>
      </c>
      <c r="AM89" s="79" t="s">
        <v>936</v>
      </c>
      <c r="AN89" s="79" t="b">
        <v>0</v>
      </c>
      <c r="AO89" s="85" t="s">
        <v>854</v>
      </c>
      <c r="AP89" s="79" t="s">
        <v>176</v>
      </c>
      <c r="AQ89" s="79">
        <v>0</v>
      </c>
      <c r="AR89" s="79">
        <v>0</v>
      </c>
      <c r="AS89" s="79"/>
      <c r="AT89" s="79"/>
      <c r="AU89" s="79"/>
      <c r="AV89" s="79"/>
      <c r="AW89" s="79"/>
      <c r="AX89" s="79"/>
      <c r="AY89" s="79"/>
      <c r="AZ89" s="79"/>
      <c r="BA89">
        <v>99</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27</v>
      </c>
      <c r="BK89" s="49">
        <v>100</v>
      </c>
      <c r="BL89" s="48">
        <v>27</v>
      </c>
    </row>
    <row r="90" spans="1:64" ht="15">
      <c r="A90" s="64" t="s">
        <v>238</v>
      </c>
      <c r="B90" s="64" t="s">
        <v>238</v>
      </c>
      <c r="C90" s="65"/>
      <c r="D90" s="66"/>
      <c r="E90" s="67"/>
      <c r="F90" s="68"/>
      <c r="G90" s="65"/>
      <c r="H90" s="69"/>
      <c r="I90" s="70"/>
      <c r="J90" s="70"/>
      <c r="K90" s="34" t="s">
        <v>65</v>
      </c>
      <c r="L90" s="77">
        <v>101</v>
      </c>
      <c r="M90" s="77"/>
      <c r="N90" s="72"/>
      <c r="O90" s="79" t="s">
        <v>176</v>
      </c>
      <c r="P90" s="81">
        <v>43444.3915625</v>
      </c>
      <c r="Q90" s="79" t="s">
        <v>332</v>
      </c>
      <c r="R90" s="82" t="s">
        <v>467</v>
      </c>
      <c r="S90" s="79" t="s">
        <v>541</v>
      </c>
      <c r="T90" s="79"/>
      <c r="U90" s="79"/>
      <c r="V90" s="82" t="s">
        <v>612</v>
      </c>
      <c r="W90" s="81">
        <v>43444.3915625</v>
      </c>
      <c r="X90" s="82" t="s">
        <v>700</v>
      </c>
      <c r="Y90" s="79"/>
      <c r="Z90" s="79"/>
      <c r="AA90" s="85" t="s">
        <v>855</v>
      </c>
      <c r="AB90" s="79"/>
      <c r="AC90" s="79" t="b">
        <v>0</v>
      </c>
      <c r="AD90" s="79">
        <v>0</v>
      </c>
      <c r="AE90" s="85" t="s">
        <v>924</v>
      </c>
      <c r="AF90" s="79" t="b">
        <v>0</v>
      </c>
      <c r="AG90" s="79" t="s">
        <v>926</v>
      </c>
      <c r="AH90" s="79"/>
      <c r="AI90" s="85" t="s">
        <v>924</v>
      </c>
      <c r="AJ90" s="79" t="b">
        <v>0</v>
      </c>
      <c r="AK90" s="79">
        <v>0</v>
      </c>
      <c r="AL90" s="85" t="s">
        <v>924</v>
      </c>
      <c r="AM90" s="79" t="s">
        <v>936</v>
      </c>
      <c r="AN90" s="79" t="b">
        <v>0</v>
      </c>
      <c r="AO90" s="85" t="s">
        <v>855</v>
      </c>
      <c r="AP90" s="79" t="s">
        <v>176</v>
      </c>
      <c r="AQ90" s="79">
        <v>0</v>
      </c>
      <c r="AR90" s="79">
        <v>0</v>
      </c>
      <c r="AS90" s="79"/>
      <c r="AT90" s="79"/>
      <c r="AU90" s="79"/>
      <c r="AV90" s="79"/>
      <c r="AW90" s="79"/>
      <c r="AX90" s="79"/>
      <c r="AY90" s="79"/>
      <c r="AZ90" s="79"/>
      <c r="BA90">
        <v>99</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24</v>
      </c>
      <c r="BK90" s="49">
        <v>100</v>
      </c>
      <c r="BL90" s="48">
        <v>24</v>
      </c>
    </row>
    <row r="91" spans="1:64" ht="15">
      <c r="A91" s="64" t="s">
        <v>238</v>
      </c>
      <c r="B91" s="64" t="s">
        <v>238</v>
      </c>
      <c r="C91" s="65"/>
      <c r="D91" s="66"/>
      <c r="E91" s="67"/>
      <c r="F91" s="68"/>
      <c r="G91" s="65"/>
      <c r="H91" s="69"/>
      <c r="I91" s="70"/>
      <c r="J91" s="70"/>
      <c r="K91" s="34" t="s">
        <v>65</v>
      </c>
      <c r="L91" s="77">
        <v>102</v>
      </c>
      <c r="M91" s="77"/>
      <c r="N91" s="72"/>
      <c r="O91" s="79" t="s">
        <v>176</v>
      </c>
      <c r="P91" s="81">
        <v>43444.69684027778</v>
      </c>
      <c r="Q91" s="79" t="s">
        <v>333</v>
      </c>
      <c r="R91" s="82" t="s">
        <v>468</v>
      </c>
      <c r="S91" s="79" t="s">
        <v>541</v>
      </c>
      <c r="T91" s="79" t="s">
        <v>557</v>
      </c>
      <c r="U91" s="79"/>
      <c r="V91" s="82" t="s">
        <v>612</v>
      </c>
      <c r="W91" s="81">
        <v>43444.69684027778</v>
      </c>
      <c r="X91" s="82" t="s">
        <v>701</v>
      </c>
      <c r="Y91" s="79"/>
      <c r="Z91" s="79"/>
      <c r="AA91" s="85" t="s">
        <v>856</v>
      </c>
      <c r="AB91" s="79"/>
      <c r="AC91" s="79" t="b">
        <v>0</v>
      </c>
      <c r="AD91" s="79">
        <v>0</v>
      </c>
      <c r="AE91" s="85" t="s">
        <v>924</v>
      </c>
      <c r="AF91" s="79" t="b">
        <v>0</v>
      </c>
      <c r="AG91" s="79" t="s">
        <v>926</v>
      </c>
      <c r="AH91" s="79"/>
      <c r="AI91" s="85" t="s">
        <v>924</v>
      </c>
      <c r="AJ91" s="79" t="b">
        <v>0</v>
      </c>
      <c r="AK91" s="79">
        <v>0</v>
      </c>
      <c r="AL91" s="85" t="s">
        <v>924</v>
      </c>
      <c r="AM91" s="79" t="s">
        <v>936</v>
      </c>
      <c r="AN91" s="79" t="b">
        <v>0</v>
      </c>
      <c r="AO91" s="85" t="s">
        <v>856</v>
      </c>
      <c r="AP91" s="79" t="s">
        <v>176</v>
      </c>
      <c r="AQ91" s="79">
        <v>0</v>
      </c>
      <c r="AR91" s="79">
        <v>0</v>
      </c>
      <c r="AS91" s="79"/>
      <c r="AT91" s="79"/>
      <c r="AU91" s="79"/>
      <c r="AV91" s="79"/>
      <c r="AW91" s="79"/>
      <c r="AX91" s="79"/>
      <c r="AY91" s="79"/>
      <c r="AZ91" s="79"/>
      <c r="BA91">
        <v>99</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29</v>
      </c>
      <c r="BK91" s="49">
        <v>100</v>
      </c>
      <c r="BL91" s="48">
        <v>29</v>
      </c>
    </row>
    <row r="92" spans="1:64" ht="15">
      <c r="A92" s="64" t="s">
        <v>238</v>
      </c>
      <c r="B92" s="64" t="s">
        <v>238</v>
      </c>
      <c r="C92" s="65"/>
      <c r="D92" s="66"/>
      <c r="E92" s="67"/>
      <c r="F92" s="68"/>
      <c r="G92" s="65"/>
      <c r="H92" s="69"/>
      <c r="I92" s="70"/>
      <c r="J92" s="70"/>
      <c r="K92" s="34" t="s">
        <v>65</v>
      </c>
      <c r="L92" s="77">
        <v>103</v>
      </c>
      <c r="M92" s="77"/>
      <c r="N92" s="72"/>
      <c r="O92" s="79" t="s">
        <v>176</v>
      </c>
      <c r="P92" s="81">
        <v>43445.5987962963</v>
      </c>
      <c r="Q92" s="79" t="s">
        <v>334</v>
      </c>
      <c r="R92" s="82" t="s">
        <v>469</v>
      </c>
      <c r="S92" s="79" t="s">
        <v>541</v>
      </c>
      <c r="T92" s="79"/>
      <c r="U92" s="79"/>
      <c r="V92" s="82" t="s">
        <v>612</v>
      </c>
      <c r="W92" s="81">
        <v>43445.5987962963</v>
      </c>
      <c r="X92" s="82" t="s">
        <v>702</v>
      </c>
      <c r="Y92" s="79"/>
      <c r="Z92" s="79"/>
      <c r="AA92" s="85" t="s">
        <v>857</v>
      </c>
      <c r="AB92" s="79"/>
      <c r="AC92" s="79" t="b">
        <v>0</v>
      </c>
      <c r="AD92" s="79">
        <v>0</v>
      </c>
      <c r="AE92" s="85" t="s">
        <v>924</v>
      </c>
      <c r="AF92" s="79" t="b">
        <v>0</v>
      </c>
      <c r="AG92" s="79" t="s">
        <v>926</v>
      </c>
      <c r="AH92" s="79"/>
      <c r="AI92" s="85" t="s">
        <v>924</v>
      </c>
      <c r="AJ92" s="79" t="b">
        <v>0</v>
      </c>
      <c r="AK92" s="79">
        <v>0</v>
      </c>
      <c r="AL92" s="85" t="s">
        <v>924</v>
      </c>
      <c r="AM92" s="79" t="s">
        <v>936</v>
      </c>
      <c r="AN92" s="79" t="b">
        <v>0</v>
      </c>
      <c r="AO92" s="85" t="s">
        <v>857</v>
      </c>
      <c r="AP92" s="79" t="s">
        <v>176</v>
      </c>
      <c r="AQ92" s="79">
        <v>0</v>
      </c>
      <c r="AR92" s="79">
        <v>0</v>
      </c>
      <c r="AS92" s="79"/>
      <c r="AT92" s="79"/>
      <c r="AU92" s="79"/>
      <c r="AV92" s="79"/>
      <c r="AW92" s="79"/>
      <c r="AX92" s="79"/>
      <c r="AY92" s="79"/>
      <c r="AZ92" s="79"/>
      <c r="BA92">
        <v>99</v>
      </c>
      <c r="BB92" s="78" t="str">
        <f>REPLACE(INDEX(GroupVertices[Group],MATCH(Edges24[[#This Row],[Vertex 1]],GroupVertices[Vertex],0)),1,1,"")</f>
        <v>1</v>
      </c>
      <c r="BC92" s="78" t="str">
        <f>REPLACE(INDEX(GroupVertices[Group],MATCH(Edges24[[#This Row],[Vertex 2]],GroupVertices[Vertex],0)),1,1,"")</f>
        <v>1</v>
      </c>
      <c r="BD92" s="48">
        <v>0</v>
      </c>
      <c r="BE92" s="49">
        <v>0</v>
      </c>
      <c r="BF92" s="48">
        <v>0</v>
      </c>
      <c r="BG92" s="49">
        <v>0</v>
      </c>
      <c r="BH92" s="48">
        <v>0</v>
      </c>
      <c r="BI92" s="49">
        <v>0</v>
      </c>
      <c r="BJ92" s="48">
        <v>21</v>
      </c>
      <c r="BK92" s="49">
        <v>100</v>
      </c>
      <c r="BL92" s="48">
        <v>21</v>
      </c>
    </row>
    <row r="93" spans="1:64" ht="15">
      <c r="A93" s="64" t="s">
        <v>238</v>
      </c>
      <c r="B93" s="64" t="s">
        <v>238</v>
      </c>
      <c r="C93" s="65"/>
      <c r="D93" s="66"/>
      <c r="E93" s="67"/>
      <c r="F93" s="68"/>
      <c r="G93" s="65"/>
      <c r="H93" s="69"/>
      <c r="I93" s="70"/>
      <c r="J93" s="70"/>
      <c r="K93" s="34" t="s">
        <v>65</v>
      </c>
      <c r="L93" s="77">
        <v>104</v>
      </c>
      <c r="M93" s="77"/>
      <c r="N93" s="72"/>
      <c r="O93" s="79" t="s">
        <v>176</v>
      </c>
      <c r="P93" s="81">
        <v>43446.06760416667</v>
      </c>
      <c r="Q93" s="79" t="s">
        <v>335</v>
      </c>
      <c r="R93" s="82" t="s">
        <v>470</v>
      </c>
      <c r="S93" s="79" t="s">
        <v>541</v>
      </c>
      <c r="T93" s="79"/>
      <c r="U93" s="79"/>
      <c r="V93" s="82" t="s">
        <v>612</v>
      </c>
      <c r="W93" s="81">
        <v>43446.06760416667</v>
      </c>
      <c r="X93" s="82" t="s">
        <v>703</v>
      </c>
      <c r="Y93" s="79"/>
      <c r="Z93" s="79"/>
      <c r="AA93" s="85" t="s">
        <v>858</v>
      </c>
      <c r="AB93" s="79"/>
      <c r="AC93" s="79" t="b">
        <v>0</v>
      </c>
      <c r="AD93" s="79">
        <v>0</v>
      </c>
      <c r="AE93" s="85" t="s">
        <v>924</v>
      </c>
      <c r="AF93" s="79" t="b">
        <v>0</v>
      </c>
      <c r="AG93" s="79" t="s">
        <v>926</v>
      </c>
      <c r="AH93" s="79"/>
      <c r="AI93" s="85" t="s">
        <v>924</v>
      </c>
      <c r="AJ93" s="79" t="b">
        <v>0</v>
      </c>
      <c r="AK93" s="79">
        <v>0</v>
      </c>
      <c r="AL93" s="85" t="s">
        <v>924</v>
      </c>
      <c r="AM93" s="79" t="s">
        <v>936</v>
      </c>
      <c r="AN93" s="79" t="b">
        <v>0</v>
      </c>
      <c r="AO93" s="85" t="s">
        <v>858</v>
      </c>
      <c r="AP93" s="79" t="s">
        <v>176</v>
      </c>
      <c r="AQ93" s="79">
        <v>0</v>
      </c>
      <c r="AR93" s="79">
        <v>0</v>
      </c>
      <c r="AS93" s="79"/>
      <c r="AT93" s="79"/>
      <c r="AU93" s="79"/>
      <c r="AV93" s="79"/>
      <c r="AW93" s="79"/>
      <c r="AX93" s="79"/>
      <c r="AY93" s="79"/>
      <c r="AZ93" s="79"/>
      <c r="BA93">
        <v>99</v>
      </c>
      <c r="BB93" s="78" t="str">
        <f>REPLACE(INDEX(GroupVertices[Group],MATCH(Edges24[[#This Row],[Vertex 1]],GroupVertices[Vertex],0)),1,1,"")</f>
        <v>1</v>
      </c>
      <c r="BC93" s="78" t="str">
        <f>REPLACE(INDEX(GroupVertices[Group],MATCH(Edges24[[#This Row],[Vertex 2]],GroupVertices[Vertex],0)),1,1,"")</f>
        <v>1</v>
      </c>
      <c r="BD93" s="48">
        <v>1</v>
      </c>
      <c r="BE93" s="49">
        <v>3.5714285714285716</v>
      </c>
      <c r="BF93" s="48">
        <v>0</v>
      </c>
      <c r="BG93" s="49">
        <v>0</v>
      </c>
      <c r="BH93" s="48">
        <v>0</v>
      </c>
      <c r="BI93" s="49">
        <v>0</v>
      </c>
      <c r="BJ93" s="48">
        <v>27</v>
      </c>
      <c r="BK93" s="49">
        <v>96.42857142857143</v>
      </c>
      <c r="BL93" s="48">
        <v>28</v>
      </c>
    </row>
    <row r="94" spans="1:64" ht="15">
      <c r="A94" s="64" t="s">
        <v>238</v>
      </c>
      <c r="B94" s="64" t="s">
        <v>238</v>
      </c>
      <c r="C94" s="65"/>
      <c r="D94" s="66"/>
      <c r="E94" s="67"/>
      <c r="F94" s="68"/>
      <c r="G94" s="65"/>
      <c r="H94" s="69"/>
      <c r="I94" s="70"/>
      <c r="J94" s="70"/>
      <c r="K94" s="34" t="s">
        <v>65</v>
      </c>
      <c r="L94" s="77">
        <v>105</v>
      </c>
      <c r="M94" s="77"/>
      <c r="N94" s="72"/>
      <c r="O94" s="79" t="s">
        <v>176</v>
      </c>
      <c r="P94" s="81">
        <v>43447.63349537037</v>
      </c>
      <c r="Q94" s="79" t="s">
        <v>336</v>
      </c>
      <c r="R94" s="82" t="s">
        <v>471</v>
      </c>
      <c r="S94" s="79" t="s">
        <v>541</v>
      </c>
      <c r="T94" s="79"/>
      <c r="U94" s="79"/>
      <c r="V94" s="82" t="s">
        <v>612</v>
      </c>
      <c r="W94" s="81">
        <v>43447.63349537037</v>
      </c>
      <c r="X94" s="82" t="s">
        <v>704</v>
      </c>
      <c r="Y94" s="79"/>
      <c r="Z94" s="79"/>
      <c r="AA94" s="85" t="s">
        <v>859</v>
      </c>
      <c r="AB94" s="79"/>
      <c r="AC94" s="79" t="b">
        <v>0</v>
      </c>
      <c r="AD94" s="79">
        <v>0</v>
      </c>
      <c r="AE94" s="85" t="s">
        <v>924</v>
      </c>
      <c r="AF94" s="79" t="b">
        <v>0</v>
      </c>
      <c r="AG94" s="79" t="s">
        <v>926</v>
      </c>
      <c r="AH94" s="79"/>
      <c r="AI94" s="85" t="s">
        <v>924</v>
      </c>
      <c r="AJ94" s="79" t="b">
        <v>0</v>
      </c>
      <c r="AK94" s="79">
        <v>0</v>
      </c>
      <c r="AL94" s="85" t="s">
        <v>924</v>
      </c>
      <c r="AM94" s="79" t="s">
        <v>936</v>
      </c>
      <c r="AN94" s="79" t="b">
        <v>0</v>
      </c>
      <c r="AO94" s="85" t="s">
        <v>859</v>
      </c>
      <c r="AP94" s="79" t="s">
        <v>176</v>
      </c>
      <c r="AQ94" s="79">
        <v>0</v>
      </c>
      <c r="AR94" s="79">
        <v>0</v>
      </c>
      <c r="AS94" s="79"/>
      <c r="AT94" s="79"/>
      <c r="AU94" s="79"/>
      <c r="AV94" s="79"/>
      <c r="AW94" s="79"/>
      <c r="AX94" s="79"/>
      <c r="AY94" s="79"/>
      <c r="AZ94" s="79"/>
      <c r="BA94">
        <v>99</v>
      </c>
      <c r="BB94" s="78" t="str">
        <f>REPLACE(INDEX(GroupVertices[Group],MATCH(Edges24[[#This Row],[Vertex 1]],GroupVertices[Vertex],0)),1,1,"")</f>
        <v>1</v>
      </c>
      <c r="BC94" s="78" t="str">
        <f>REPLACE(INDEX(GroupVertices[Group],MATCH(Edges24[[#This Row],[Vertex 2]],GroupVertices[Vertex],0)),1,1,"")</f>
        <v>1</v>
      </c>
      <c r="BD94" s="48">
        <v>1</v>
      </c>
      <c r="BE94" s="49">
        <v>4.166666666666667</v>
      </c>
      <c r="BF94" s="48">
        <v>0</v>
      </c>
      <c r="BG94" s="49">
        <v>0</v>
      </c>
      <c r="BH94" s="48">
        <v>0</v>
      </c>
      <c r="BI94" s="49">
        <v>0</v>
      </c>
      <c r="BJ94" s="48">
        <v>23</v>
      </c>
      <c r="BK94" s="49">
        <v>95.83333333333333</v>
      </c>
      <c r="BL94" s="48">
        <v>24</v>
      </c>
    </row>
    <row r="95" spans="1:64" ht="15">
      <c r="A95" s="64" t="s">
        <v>238</v>
      </c>
      <c r="B95" s="64" t="s">
        <v>238</v>
      </c>
      <c r="C95" s="65"/>
      <c r="D95" s="66"/>
      <c r="E95" s="67"/>
      <c r="F95" s="68"/>
      <c r="G95" s="65"/>
      <c r="H95" s="69"/>
      <c r="I95" s="70"/>
      <c r="J95" s="70"/>
      <c r="K95" s="34" t="s">
        <v>65</v>
      </c>
      <c r="L95" s="77">
        <v>106</v>
      </c>
      <c r="M95" s="77"/>
      <c r="N95" s="72"/>
      <c r="O95" s="79" t="s">
        <v>176</v>
      </c>
      <c r="P95" s="81">
        <v>43448.21394675926</v>
      </c>
      <c r="Q95" s="79" t="s">
        <v>337</v>
      </c>
      <c r="R95" s="82" t="s">
        <v>472</v>
      </c>
      <c r="S95" s="79" t="s">
        <v>541</v>
      </c>
      <c r="T95" s="79"/>
      <c r="U95" s="79"/>
      <c r="V95" s="82" t="s">
        <v>612</v>
      </c>
      <c r="W95" s="81">
        <v>43448.21394675926</v>
      </c>
      <c r="X95" s="82" t="s">
        <v>705</v>
      </c>
      <c r="Y95" s="79"/>
      <c r="Z95" s="79"/>
      <c r="AA95" s="85" t="s">
        <v>860</v>
      </c>
      <c r="AB95" s="79"/>
      <c r="AC95" s="79" t="b">
        <v>0</v>
      </c>
      <c r="AD95" s="79">
        <v>0</v>
      </c>
      <c r="AE95" s="85" t="s">
        <v>924</v>
      </c>
      <c r="AF95" s="79" t="b">
        <v>0</v>
      </c>
      <c r="AG95" s="79" t="s">
        <v>926</v>
      </c>
      <c r="AH95" s="79"/>
      <c r="AI95" s="85" t="s">
        <v>924</v>
      </c>
      <c r="AJ95" s="79" t="b">
        <v>0</v>
      </c>
      <c r="AK95" s="79">
        <v>0</v>
      </c>
      <c r="AL95" s="85" t="s">
        <v>924</v>
      </c>
      <c r="AM95" s="79" t="s">
        <v>936</v>
      </c>
      <c r="AN95" s="79" t="b">
        <v>0</v>
      </c>
      <c r="AO95" s="85" t="s">
        <v>860</v>
      </c>
      <c r="AP95" s="79" t="s">
        <v>176</v>
      </c>
      <c r="AQ95" s="79">
        <v>0</v>
      </c>
      <c r="AR95" s="79">
        <v>0</v>
      </c>
      <c r="AS95" s="79"/>
      <c r="AT95" s="79"/>
      <c r="AU95" s="79"/>
      <c r="AV95" s="79"/>
      <c r="AW95" s="79"/>
      <c r="AX95" s="79"/>
      <c r="AY95" s="79"/>
      <c r="AZ95" s="79"/>
      <c r="BA95">
        <v>99</v>
      </c>
      <c r="BB95" s="78" t="str">
        <f>REPLACE(INDEX(GroupVertices[Group],MATCH(Edges24[[#This Row],[Vertex 1]],GroupVertices[Vertex],0)),1,1,"")</f>
        <v>1</v>
      </c>
      <c r="BC95" s="78" t="str">
        <f>REPLACE(INDEX(GroupVertices[Group],MATCH(Edges24[[#This Row],[Vertex 2]],GroupVertices[Vertex],0)),1,1,"")</f>
        <v>1</v>
      </c>
      <c r="BD95" s="48">
        <v>0</v>
      </c>
      <c r="BE95" s="49">
        <v>0</v>
      </c>
      <c r="BF95" s="48">
        <v>0</v>
      </c>
      <c r="BG95" s="49">
        <v>0</v>
      </c>
      <c r="BH95" s="48">
        <v>0</v>
      </c>
      <c r="BI95" s="49">
        <v>0</v>
      </c>
      <c r="BJ95" s="48">
        <v>30</v>
      </c>
      <c r="BK95" s="49">
        <v>100</v>
      </c>
      <c r="BL95" s="48">
        <v>30</v>
      </c>
    </row>
    <row r="96" spans="1:64" ht="15">
      <c r="A96" s="64" t="s">
        <v>238</v>
      </c>
      <c r="B96" s="64" t="s">
        <v>238</v>
      </c>
      <c r="C96" s="65"/>
      <c r="D96" s="66"/>
      <c r="E96" s="67"/>
      <c r="F96" s="68"/>
      <c r="G96" s="65"/>
      <c r="H96" s="69"/>
      <c r="I96" s="70"/>
      <c r="J96" s="70"/>
      <c r="K96" s="34" t="s">
        <v>65</v>
      </c>
      <c r="L96" s="77">
        <v>107</v>
      </c>
      <c r="M96" s="77"/>
      <c r="N96" s="72"/>
      <c r="O96" s="79" t="s">
        <v>176</v>
      </c>
      <c r="P96" s="81">
        <v>43448.37028935185</v>
      </c>
      <c r="Q96" s="79" t="s">
        <v>338</v>
      </c>
      <c r="R96" s="82" t="s">
        <v>473</v>
      </c>
      <c r="S96" s="79" t="s">
        <v>541</v>
      </c>
      <c r="T96" s="79" t="s">
        <v>558</v>
      </c>
      <c r="U96" s="79"/>
      <c r="V96" s="82" t="s">
        <v>612</v>
      </c>
      <c r="W96" s="81">
        <v>43448.37028935185</v>
      </c>
      <c r="X96" s="82" t="s">
        <v>706</v>
      </c>
      <c r="Y96" s="79"/>
      <c r="Z96" s="79"/>
      <c r="AA96" s="85" t="s">
        <v>861</v>
      </c>
      <c r="AB96" s="79"/>
      <c r="AC96" s="79" t="b">
        <v>0</v>
      </c>
      <c r="AD96" s="79">
        <v>0</v>
      </c>
      <c r="AE96" s="85" t="s">
        <v>924</v>
      </c>
      <c r="AF96" s="79" t="b">
        <v>0</v>
      </c>
      <c r="AG96" s="79" t="s">
        <v>926</v>
      </c>
      <c r="AH96" s="79"/>
      <c r="AI96" s="85" t="s">
        <v>924</v>
      </c>
      <c r="AJ96" s="79" t="b">
        <v>0</v>
      </c>
      <c r="AK96" s="79">
        <v>0</v>
      </c>
      <c r="AL96" s="85" t="s">
        <v>924</v>
      </c>
      <c r="AM96" s="79" t="s">
        <v>936</v>
      </c>
      <c r="AN96" s="79" t="b">
        <v>0</v>
      </c>
      <c r="AO96" s="85" t="s">
        <v>861</v>
      </c>
      <c r="AP96" s="79" t="s">
        <v>176</v>
      </c>
      <c r="AQ96" s="79">
        <v>0</v>
      </c>
      <c r="AR96" s="79">
        <v>0</v>
      </c>
      <c r="AS96" s="79"/>
      <c r="AT96" s="79"/>
      <c r="AU96" s="79"/>
      <c r="AV96" s="79"/>
      <c r="AW96" s="79"/>
      <c r="AX96" s="79"/>
      <c r="AY96" s="79"/>
      <c r="AZ96" s="79"/>
      <c r="BA96">
        <v>99</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25</v>
      </c>
      <c r="BK96" s="49">
        <v>100</v>
      </c>
      <c r="BL96" s="48">
        <v>25</v>
      </c>
    </row>
    <row r="97" spans="1:64" ht="15">
      <c r="A97" s="64" t="s">
        <v>238</v>
      </c>
      <c r="B97" s="64" t="s">
        <v>238</v>
      </c>
      <c r="C97" s="65"/>
      <c r="D97" s="66"/>
      <c r="E97" s="67"/>
      <c r="F97" s="68"/>
      <c r="G97" s="65"/>
      <c r="H97" s="69"/>
      <c r="I97" s="70"/>
      <c r="J97" s="70"/>
      <c r="K97" s="34" t="s">
        <v>65</v>
      </c>
      <c r="L97" s="77">
        <v>108</v>
      </c>
      <c r="M97" s="77"/>
      <c r="N97" s="72"/>
      <c r="O97" s="79" t="s">
        <v>176</v>
      </c>
      <c r="P97" s="81">
        <v>43448.551087962966</v>
      </c>
      <c r="Q97" s="79" t="s">
        <v>339</v>
      </c>
      <c r="R97" s="82" t="s">
        <v>474</v>
      </c>
      <c r="S97" s="79" t="s">
        <v>541</v>
      </c>
      <c r="T97" s="79" t="s">
        <v>559</v>
      </c>
      <c r="U97" s="79"/>
      <c r="V97" s="82" t="s">
        <v>612</v>
      </c>
      <c r="W97" s="81">
        <v>43448.551087962966</v>
      </c>
      <c r="X97" s="82" t="s">
        <v>707</v>
      </c>
      <c r="Y97" s="79"/>
      <c r="Z97" s="79"/>
      <c r="AA97" s="85" t="s">
        <v>862</v>
      </c>
      <c r="AB97" s="79"/>
      <c r="AC97" s="79" t="b">
        <v>0</v>
      </c>
      <c r="AD97" s="79">
        <v>0</v>
      </c>
      <c r="AE97" s="85" t="s">
        <v>924</v>
      </c>
      <c r="AF97" s="79" t="b">
        <v>0</v>
      </c>
      <c r="AG97" s="79" t="s">
        <v>926</v>
      </c>
      <c r="AH97" s="79"/>
      <c r="AI97" s="85" t="s">
        <v>924</v>
      </c>
      <c r="AJ97" s="79" t="b">
        <v>0</v>
      </c>
      <c r="AK97" s="79">
        <v>0</v>
      </c>
      <c r="AL97" s="85" t="s">
        <v>924</v>
      </c>
      <c r="AM97" s="79" t="s">
        <v>936</v>
      </c>
      <c r="AN97" s="79" t="b">
        <v>0</v>
      </c>
      <c r="AO97" s="85" t="s">
        <v>862</v>
      </c>
      <c r="AP97" s="79" t="s">
        <v>176</v>
      </c>
      <c r="AQ97" s="79">
        <v>0</v>
      </c>
      <c r="AR97" s="79">
        <v>0</v>
      </c>
      <c r="AS97" s="79"/>
      <c r="AT97" s="79"/>
      <c r="AU97" s="79"/>
      <c r="AV97" s="79"/>
      <c r="AW97" s="79"/>
      <c r="AX97" s="79"/>
      <c r="AY97" s="79"/>
      <c r="AZ97" s="79"/>
      <c r="BA97">
        <v>99</v>
      </c>
      <c r="BB97" s="78" t="str">
        <f>REPLACE(INDEX(GroupVertices[Group],MATCH(Edges24[[#This Row],[Vertex 1]],GroupVertices[Vertex],0)),1,1,"")</f>
        <v>1</v>
      </c>
      <c r="BC97" s="78" t="str">
        <f>REPLACE(INDEX(GroupVertices[Group],MATCH(Edges24[[#This Row],[Vertex 2]],GroupVertices[Vertex],0)),1,1,"")</f>
        <v>1</v>
      </c>
      <c r="BD97" s="48">
        <v>1</v>
      </c>
      <c r="BE97" s="49">
        <v>4</v>
      </c>
      <c r="BF97" s="48">
        <v>0</v>
      </c>
      <c r="BG97" s="49">
        <v>0</v>
      </c>
      <c r="BH97" s="48">
        <v>0</v>
      </c>
      <c r="BI97" s="49">
        <v>0</v>
      </c>
      <c r="BJ97" s="48">
        <v>24</v>
      </c>
      <c r="BK97" s="49">
        <v>96</v>
      </c>
      <c r="BL97" s="48">
        <v>25</v>
      </c>
    </row>
    <row r="98" spans="1:64" ht="15">
      <c r="A98" s="64" t="s">
        <v>238</v>
      </c>
      <c r="B98" s="64" t="s">
        <v>238</v>
      </c>
      <c r="C98" s="65"/>
      <c r="D98" s="66"/>
      <c r="E98" s="67"/>
      <c r="F98" s="68"/>
      <c r="G98" s="65"/>
      <c r="H98" s="69"/>
      <c r="I98" s="70"/>
      <c r="J98" s="70"/>
      <c r="K98" s="34" t="s">
        <v>65</v>
      </c>
      <c r="L98" s="77">
        <v>109</v>
      </c>
      <c r="M98" s="77"/>
      <c r="N98" s="72"/>
      <c r="O98" s="79" t="s">
        <v>176</v>
      </c>
      <c r="P98" s="81">
        <v>43450.9799537037</v>
      </c>
      <c r="Q98" s="79" t="s">
        <v>340</v>
      </c>
      <c r="R98" s="82" t="s">
        <v>475</v>
      </c>
      <c r="S98" s="79" t="s">
        <v>541</v>
      </c>
      <c r="T98" s="79"/>
      <c r="U98" s="79"/>
      <c r="V98" s="82" t="s">
        <v>612</v>
      </c>
      <c r="W98" s="81">
        <v>43450.9799537037</v>
      </c>
      <c r="X98" s="82" t="s">
        <v>708</v>
      </c>
      <c r="Y98" s="79"/>
      <c r="Z98" s="79"/>
      <c r="AA98" s="85" t="s">
        <v>863</v>
      </c>
      <c r="AB98" s="79"/>
      <c r="AC98" s="79" t="b">
        <v>0</v>
      </c>
      <c r="AD98" s="79">
        <v>0</v>
      </c>
      <c r="AE98" s="85" t="s">
        <v>924</v>
      </c>
      <c r="AF98" s="79" t="b">
        <v>0</v>
      </c>
      <c r="AG98" s="79" t="s">
        <v>926</v>
      </c>
      <c r="AH98" s="79"/>
      <c r="AI98" s="85" t="s">
        <v>924</v>
      </c>
      <c r="AJ98" s="79" t="b">
        <v>0</v>
      </c>
      <c r="AK98" s="79">
        <v>0</v>
      </c>
      <c r="AL98" s="85" t="s">
        <v>924</v>
      </c>
      <c r="AM98" s="79" t="s">
        <v>936</v>
      </c>
      <c r="AN98" s="79" t="b">
        <v>0</v>
      </c>
      <c r="AO98" s="85" t="s">
        <v>863</v>
      </c>
      <c r="AP98" s="79" t="s">
        <v>176</v>
      </c>
      <c r="AQ98" s="79">
        <v>0</v>
      </c>
      <c r="AR98" s="79">
        <v>0</v>
      </c>
      <c r="AS98" s="79"/>
      <c r="AT98" s="79"/>
      <c r="AU98" s="79"/>
      <c r="AV98" s="79"/>
      <c r="AW98" s="79"/>
      <c r="AX98" s="79"/>
      <c r="AY98" s="79"/>
      <c r="AZ98" s="79"/>
      <c r="BA98">
        <v>99</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26</v>
      </c>
      <c r="BK98" s="49">
        <v>100</v>
      </c>
      <c r="BL98" s="48">
        <v>26</v>
      </c>
    </row>
    <row r="99" spans="1:64" ht="15">
      <c r="A99" s="64" t="s">
        <v>238</v>
      </c>
      <c r="B99" s="64" t="s">
        <v>238</v>
      </c>
      <c r="C99" s="65"/>
      <c r="D99" s="66"/>
      <c r="E99" s="67"/>
      <c r="F99" s="68"/>
      <c r="G99" s="65"/>
      <c r="H99" s="69"/>
      <c r="I99" s="70"/>
      <c r="J99" s="70"/>
      <c r="K99" s="34" t="s">
        <v>65</v>
      </c>
      <c r="L99" s="77">
        <v>110</v>
      </c>
      <c r="M99" s="77"/>
      <c r="N99" s="72"/>
      <c r="O99" s="79" t="s">
        <v>176</v>
      </c>
      <c r="P99" s="81">
        <v>43451.23693287037</v>
      </c>
      <c r="Q99" s="79" t="s">
        <v>341</v>
      </c>
      <c r="R99" s="82" t="s">
        <v>476</v>
      </c>
      <c r="S99" s="79" t="s">
        <v>541</v>
      </c>
      <c r="T99" s="79"/>
      <c r="U99" s="79"/>
      <c r="V99" s="82" t="s">
        <v>612</v>
      </c>
      <c r="W99" s="81">
        <v>43451.23693287037</v>
      </c>
      <c r="X99" s="82" t="s">
        <v>709</v>
      </c>
      <c r="Y99" s="79"/>
      <c r="Z99" s="79"/>
      <c r="AA99" s="85" t="s">
        <v>864</v>
      </c>
      <c r="AB99" s="79"/>
      <c r="AC99" s="79" t="b">
        <v>0</v>
      </c>
      <c r="AD99" s="79">
        <v>0</v>
      </c>
      <c r="AE99" s="85" t="s">
        <v>924</v>
      </c>
      <c r="AF99" s="79" t="b">
        <v>0</v>
      </c>
      <c r="AG99" s="79" t="s">
        <v>926</v>
      </c>
      <c r="AH99" s="79"/>
      <c r="AI99" s="85" t="s">
        <v>924</v>
      </c>
      <c r="AJ99" s="79" t="b">
        <v>0</v>
      </c>
      <c r="AK99" s="79">
        <v>0</v>
      </c>
      <c r="AL99" s="85" t="s">
        <v>924</v>
      </c>
      <c r="AM99" s="79" t="s">
        <v>936</v>
      </c>
      <c r="AN99" s="79" t="b">
        <v>0</v>
      </c>
      <c r="AO99" s="85" t="s">
        <v>864</v>
      </c>
      <c r="AP99" s="79" t="s">
        <v>176</v>
      </c>
      <c r="AQ99" s="79">
        <v>0</v>
      </c>
      <c r="AR99" s="79">
        <v>0</v>
      </c>
      <c r="AS99" s="79"/>
      <c r="AT99" s="79"/>
      <c r="AU99" s="79"/>
      <c r="AV99" s="79"/>
      <c r="AW99" s="79"/>
      <c r="AX99" s="79"/>
      <c r="AY99" s="79"/>
      <c r="AZ99" s="79"/>
      <c r="BA99">
        <v>99</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24</v>
      </c>
      <c r="BK99" s="49">
        <v>100</v>
      </c>
      <c r="BL99" s="48">
        <v>24</v>
      </c>
    </row>
    <row r="100" spans="1:64" ht="15">
      <c r="A100" s="64" t="s">
        <v>238</v>
      </c>
      <c r="B100" s="64" t="s">
        <v>238</v>
      </c>
      <c r="C100" s="65"/>
      <c r="D100" s="66"/>
      <c r="E100" s="67"/>
      <c r="F100" s="68"/>
      <c r="G100" s="65"/>
      <c r="H100" s="69"/>
      <c r="I100" s="70"/>
      <c r="J100" s="70"/>
      <c r="K100" s="34" t="s">
        <v>65</v>
      </c>
      <c r="L100" s="77">
        <v>111</v>
      </c>
      <c r="M100" s="77"/>
      <c r="N100" s="72"/>
      <c r="O100" s="79" t="s">
        <v>176</v>
      </c>
      <c r="P100" s="81">
        <v>43451.382743055554</v>
      </c>
      <c r="Q100" s="79" t="s">
        <v>342</v>
      </c>
      <c r="R100" s="82" t="s">
        <v>477</v>
      </c>
      <c r="S100" s="79" t="s">
        <v>541</v>
      </c>
      <c r="T100" s="79" t="s">
        <v>560</v>
      </c>
      <c r="U100" s="79"/>
      <c r="V100" s="82" t="s">
        <v>612</v>
      </c>
      <c r="W100" s="81">
        <v>43451.382743055554</v>
      </c>
      <c r="X100" s="82" t="s">
        <v>710</v>
      </c>
      <c r="Y100" s="79"/>
      <c r="Z100" s="79"/>
      <c r="AA100" s="85" t="s">
        <v>865</v>
      </c>
      <c r="AB100" s="79"/>
      <c r="AC100" s="79" t="b">
        <v>0</v>
      </c>
      <c r="AD100" s="79">
        <v>0</v>
      </c>
      <c r="AE100" s="85" t="s">
        <v>924</v>
      </c>
      <c r="AF100" s="79" t="b">
        <v>0</v>
      </c>
      <c r="AG100" s="79" t="s">
        <v>926</v>
      </c>
      <c r="AH100" s="79"/>
      <c r="AI100" s="85" t="s">
        <v>924</v>
      </c>
      <c r="AJ100" s="79" t="b">
        <v>0</v>
      </c>
      <c r="AK100" s="79">
        <v>0</v>
      </c>
      <c r="AL100" s="85" t="s">
        <v>924</v>
      </c>
      <c r="AM100" s="79" t="s">
        <v>936</v>
      </c>
      <c r="AN100" s="79" t="b">
        <v>0</v>
      </c>
      <c r="AO100" s="85" t="s">
        <v>865</v>
      </c>
      <c r="AP100" s="79" t="s">
        <v>176</v>
      </c>
      <c r="AQ100" s="79">
        <v>0</v>
      </c>
      <c r="AR100" s="79">
        <v>0</v>
      </c>
      <c r="AS100" s="79"/>
      <c r="AT100" s="79"/>
      <c r="AU100" s="79"/>
      <c r="AV100" s="79"/>
      <c r="AW100" s="79"/>
      <c r="AX100" s="79"/>
      <c r="AY100" s="79"/>
      <c r="AZ100" s="79"/>
      <c r="BA100">
        <v>99</v>
      </c>
      <c r="BB100" s="78" t="str">
        <f>REPLACE(INDEX(GroupVertices[Group],MATCH(Edges24[[#This Row],[Vertex 1]],GroupVertices[Vertex],0)),1,1,"")</f>
        <v>1</v>
      </c>
      <c r="BC100" s="78" t="str">
        <f>REPLACE(INDEX(GroupVertices[Group],MATCH(Edges24[[#This Row],[Vertex 2]],GroupVertices[Vertex],0)),1,1,"")</f>
        <v>1</v>
      </c>
      <c r="BD100" s="48">
        <v>0</v>
      </c>
      <c r="BE100" s="49">
        <v>0</v>
      </c>
      <c r="BF100" s="48">
        <v>0</v>
      </c>
      <c r="BG100" s="49">
        <v>0</v>
      </c>
      <c r="BH100" s="48">
        <v>0</v>
      </c>
      <c r="BI100" s="49">
        <v>0</v>
      </c>
      <c r="BJ100" s="48">
        <v>29</v>
      </c>
      <c r="BK100" s="49">
        <v>100</v>
      </c>
      <c r="BL100" s="48">
        <v>29</v>
      </c>
    </row>
    <row r="101" spans="1:64" ht="15">
      <c r="A101" s="64" t="s">
        <v>238</v>
      </c>
      <c r="B101" s="64" t="s">
        <v>238</v>
      </c>
      <c r="C101" s="65"/>
      <c r="D101" s="66"/>
      <c r="E101" s="67"/>
      <c r="F101" s="68"/>
      <c r="G101" s="65"/>
      <c r="H101" s="69"/>
      <c r="I101" s="70"/>
      <c r="J101" s="70"/>
      <c r="K101" s="34" t="s">
        <v>65</v>
      </c>
      <c r="L101" s="77">
        <v>112</v>
      </c>
      <c r="M101" s="77"/>
      <c r="N101" s="72"/>
      <c r="O101" s="79" t="s">
        <v>176</v>
      </c>
      <c r="P101" s="81">
        <v>43451.567025462966</v>
      </c>
      <c r="Q101" s="79" t="s">
        <v>343</v>
      </c>
      <c r="R101" s="82" t="s">
        <v>478</v>
      </c>
      <c r="S101" s="79" t="s">
        <v>541</v>
      </c>
      <c r="T101" s="79"/>
      <c r="U101" s="79"/>
      <c r="V101" s="82" t="s">
        <v>612</v>
      </c>
      <c r="W101" s="81">
        <v>43451.567025462966</v>
      </c>
      <c r="X101" s="82" t="s">
        <v>711</v>
      </c>
      <c r="Y101" s="79"/>
      <c r="Z101" s="79"/>
      <c r="AA101" s="85" t="s">
        <v>866</v>
      </c>
      <c r="AB101" s="79"/>
      <c r="AC101" s="79" t="b">
        <v>0</v>
      </c>
      <c r="AD101" s="79">
        <v>0</v>
      </c>
      <c r="AE101" s="85" t="s">
        <v>924</v>
      </c>
      <c r="AF101" s="79" t="b">
        <v>0</v>
      </c>
      <c r="AG101" s="79" t="s">
        <v>926</v>
      </c>
      <c r="AH101" s="79"/>
      <c r="AI101" s="85" t="s">
        <v>924</v>
      </c>
      <c r="AJ101" s="79" t="b">
        <v>0</v>
      </c>
      <c r="AK101" s="79">
        <v>0</v>
      </c>
      <c r="AL101" s="85" t="s">
        <v>924</v>
      </c>
      <c r="AM101" s="79" t="s">
        <v>936</v>
      </c>
      <c r="AN101" s="79" t="b">
        <v>0</v>
      </c>
      <c r="AO101" s="85" t="s">
        <v>866</v>
      </c>
      <c r="AP101" s="79" t="s">
        <v>176</v>
      </c>
      <c r="AQ101" s="79">
        <v>0</v>
      </c>
      <c r="AR101" s="79">
        <v>0</v>
      </c>
      <c r="AS101" s="79"/>
      <c r="AT101" s="79"/>
      <c r="AU101" s="79"/>
      <c r="AV101" s="79"/>
      <c r="AW101" s="79"/>
      <c r="AX101" s="79"/>
      <c r="AY101" s="79"/>
      <c r="AZ101" s="79"/>
      <c r="BA101">
        <v>99</v>
      </c>
      <c r="BB101" s="78" t="str">
        <f>REPLACE(INDEX(GroupVertices[Group],MATCH(Edges24[[#This Row],[Vertex 1]],GroupVertices[Vertex],0)),1,1,"")</f>
        <v>1</v>
      </c>
      <c r="BC101" s="78" t="str">
        <f>REPLACE(INDEX(GroupVertices[Group],MATCH(Edges24[[#This Row],[Vertex 2]],GroupVertices[Vertex],0)),1,1,"")</f>
        <v>1</v>
      </c>
      <c r="BD101" s="48">
        <v>0</v>
      </c>
      <c r="BE101" s="49">
        <v>0</v>
      </c>
      <c r="BF101" s="48">
        <v>0</v>
      </c>
      <c r="BG101" s="49">
        <v>0</v>
      </c>
      <c r="BH101" s="48">
        <v>0</v>
      </c>
      <c r="BI101" s="49">
        <v>0</v>
      </c>
      <c r="BJ101" s="48">
        <v>31</v>
      </c>
      <c r="BK101" s="49">
        <v>100</v>
      </c>
      <c r="BL101" s="48">
        <v>31</v>
      </c>
    </row>
    <row r="102" spans="1:64" ht="15">
      <c r="A102" s="64" t="s">
        <v>238</v>
      </c>
      <c r="B102" s="64" t="s">
        <v>238</v>
      </c>
      <c r="C102" s="65"/>
      <c r="D102" s="66"/>
      <c r="E102" s="67"/>
      <c r="F102" s="68"/>
      <c r="G102" s="65"/>
      <c r="H102" s="69"/>
      <c r="I102" s="70"/>
      <c r="J102" s="70"/>
      <c r="K102" s="34" t="s">
        <v>65</v>
      </c>
      <c r="L102" s="77">
        <v>113</v>
      </c>
      <c r="M102" s="77"/>
      <c r="N102" s="72"/>
      <c r="O102" s="79" t="s">
        <v>176</v>
      </c>
      <c r="P102" s="81">
        <v>43451.60849537037</v>
      </c>
      <c r="Q102" s="79" t="s">
        <v>344</v>
      </c>
      <c r="R102" s="82" t="s">
        <v>479</v>
      </c>
      <c r="S102" s="79" t="s">
        <v>541</v>
      </c>
      <c r="T102" s="79"/>
      <c r="U102" s="79"/>
      <c r="V102" s="82" t="s">
        <v>612</v>
      </c>
      <c r="W102" s="81">
        <v>43451.60849537037</v>
      </c>
      <c r="X102" s="82" t="s">
        <v>712</v>
      </c>
      <c r="Y102" s="79"/>
      <c r="Z102" s="79"/>
      <c r="AA102" s="85" t="s">
        <v>867</v>
      </c>
      <c r="AB102" s="79"/>
      <c r="AC102" s="79" t="b">
        <v>0</v>
      </c>
      <c r="AD102" s="79">
        <v>0</v>
      </c>
      <c r="AE102" s="85" t="s">
        <v>924</v>
      </c>
      <c r="AF102" s="79" t="b">
        <v>0</v>
      </c>
      <c r="AG102" s="79" t="s">
        <v>926</v>
      </c>
      <c r="AH102" s="79"/>
      <c r="AI102" s="85" t="s">
        <v>924</v>
      </c>
      <c r="AJ102" s="79" t="b">
        <v>0</v>
      </c>
      <c r="AK102" s="79">
        <v>0</v>
      </c>
      <c r="AL102" s="85" t="s">
        <v>924</v>
      </c>
      <c r="AM102" s="79" t="s">
        <v>936</v>
      </c>
      <c r="AN102" s="79" t="b">
        <v>0</v>
      </c>
      <c r="AO102" s="85" t="s">
        <v>867</v>
      </c>
      <c r="AP102" s="79" t="s">
        <v>176</v>
      </c>
      <c r="AQ102" s="79">
        <v>0</v>
      </c>
      <c r="AR102" s="79">
        <v>0</v>
      </c>
      <c r="AS102" s="79"/>
      <c r="AT102" s="79"/>
      <c r="AU102" s="79"/>
      <c r="AV102" s="79"/>
      <c r="AW102" s="79"/>
      <c r="AX102" s="79"/>
      <c r="AY102" s="79"/>
      <c r="AZ102" s="79"/>
      <c r="BA102">
        <v>99</v>
      </c>
      <c r="BB102" s="78" t="str">
        <f>REPLACE(INDEX(GroupVertices[Group],MATCH(Edges24[[#This Row],[Vertex 1]],GroupVertices[Vertex],0)),1,1,"")</f>
        <v>1</v>
      </c>
      <c r="BC102" s="78" t="str">
        <f>REPLACE(INDEX(GroupVertices[Group],MATCH(Edges24[[#This Row],[Vertex 2]],GroupVertices[Vertex],0)),1,1,"")</f>
        <v>1</v>
      </c>
      <c r="BD102" s="48">
        <v>0</v>
      </c>
      <c r="BE102" s="49">
        <v>0</v>
      </c>
      <c r="BF102" s="48">
        <v>0</v>
      </c>
      <c r="BG102" s="49">
        <v>0</v>
      </c>
      <c r="BH102" s="48">
        <v>0</v>
      </c>
      <c r="BI102" s="49">
        <v>0</v>
      </c>
      <c r="BJ102" s="48">
        <v>27</v>
      </c>
      <c r="BK102" s="49">
        <v>100</v>
      </c>
      <c r="BL102" s="48">
        <v>27</v>
      </c>
    </row>
    <row r="103" spans="1:64" ht="15">
      <c r="A103" s="64" t="s">
        <v>238</v>
      </c>
      <c r="B103" s="64" t="s">
        <v>238</v>
      </c>
      <c r="C103" s="65"/>
      <c r="D103" s="66"/>
      <c r="E103" s="67"/>
      <c r="F103" s="68"/>
      <c r="G103" s="65"/>
      <c r="H103" s="69"/>
      <c r="I103" s="70"/>
      <c r="J103" s="70"/>
      <c r="K103" s="34" t="s">
        <v>65</v>
      </c>
      <c r="L103" s="77">
        <v>114</v>
      </c>
      <c r="M103" s="77"/>
      <c r="N103" s="72"/>
      <c r="O103" s="79" t="s">
        <v>176</v>
      </c>
      <c r="P103" s="81">
        <v>43451.68869212963</v>
      </c>
      <c r="Q103" s="79" t="s">
        <v>345</v>
      </c>
      <c r="R103" s="82" t="s">
        <v>480</v>
      </c>
      <c r="S103" s="79" t="s">
        <v>541</v>
      </c>
      <c r="T103" s="79"/>
      <c r="U103" s="79"/>
      <c r="V103" s="82" t="s">
        <v>612</v>
      </c>
      <c r="W103" s="81">
        <v>43451.68869212963</v>
      </c>
      <c r="X103" s="82" t="s">
        <v>713</v>
      </c>
      <c r="Y103" s="79"/>
      <c r="Z103" s="79"/>
      <c r="AA103" s="85" t="s">
        <v>868</v>
      </c>
      <c r="AB103" s="79"/>
      <c r="AC103" s="79" t="b">
        <v>0</v>
      </c>
      <c r="AD103" s="79">
        <v>0</v>
      </c>
      <c r="AE103" s="85" t="s">
        <v>924</v>
      </c>
      <c r="AF103" s="79" t="b">
        <v>0</v>
      </c>
      <c r="AG103" s="79" t="s">
        <v>926</v>
      </c>
      <c r="AH103" s="79"/>
      <c r="AI103" s="85" t="s">
        <v>924</v>
      </c>
      <c r="AJ103" s="79" t="b">
        <v>0</v>
      </c>
      <c r="AK103" s="79">
        <v>0</v>
      </c>
      <c r="AL103" s="85" t="s">
        <v>924</v>
      </c>
      <c r="AM103" s="79" t="s">
        <v>936</v>
      </c>
      <c r="AN103" s="79" t="b">
        <v>0</v>
      </c>
      <c r="AO103" s="85" t="s">
        <v>868</v>
      </c>
      <c r="AP103" s="79" t="s">
        <v>176</v>
      </c>
      <c r="AQ103" s="79">
        <v>0</v>
      </c>
      <c r="AR103" s="79">
        <v>0</v>
      </c>
      <c r="AS103" s="79"/>
      <c r="AT103" s="79"/>
      <c r="AU103" s="79"/>
      <c r="AV103" s="79"/>
      <c r="AW103" s="79"/>
      <c r="AX103" s="79"/>
      <c r="AY103" s="79"/>
      <c r="AZ103" s="79"/>
      <c r="BA103">
        <v>99</v>
      </c>
      <c r="BB103" s="78" t="str">
        <f>REPLACE(INDEX(GroupVertices[Group],MATCH(Edges24[[#This Row],[Vertex 1]],GroupVertices[Vertex],0)),1,1,"")</f>
        <v>1</v>
      </c>
      <c r="BC103" s="78" t="str">
        <f>REPLACE(INDEX(GroupVertices[Group],MATCH(Edges24[[#This Row],[Vertex 2]],GroupVertices[Vertex],0)),1,1,"")</f>
        <v>1</v>
      </c>
      <c r="BD103" s="48">
        <v>0</v>
      </c>
      <c r="BE103" s="49">
        <v>0</v>
      </c>
      <c r="BF103" s="48">
        <v>0</v>
      </c>
      <c r="BG103" s="49">
        <v>0</v>
      </c>
      <c r="BH103" s="48">
        <v>0</v>
      </c>
      <c r="BI103" s="49">
        <v>0</v>
      </c>
      <c r="BJ103" s="48">
        <v>26</v>
      </c>
      <c r="BK103" s="49">
        <v>100</v>
      </c>
      <c r="BL103" s="48">
        <v>26</v>
      </c>
    </row>
    <row r="104" spans="1:64" ht="15">
      <c r="A104" s="64" t="s">
        <v>238</v>
      </c>
      <c r="B104" s="64" t="s">
        <v>238</v>
      </c>
      <c r="C104" s="65"/>
      <c r="D104" s="66"/>
      <c r="E104" s="67"/>
      <c r="F104" s="68"/>
      <c r="G104" s="65"/>
      <c r="H104" s="69"/>
      <c r="I104" s="70"/>
      <c r="J104" s="70"/>
      <c r="K104" s="34" t="s">
        <v>65</v>
      </c>
      <c r="L104" s="77">
        <v>115</v>
      </c>
      <c r="M104" s="77"/>
      <c r="N104" s="72"/>
      <c r="O104" s="79" t="s">
        <v>176</v>
      </c>
      <c r="P104" s="81">
        <v>43451.733668981484</v>
      </c>
      <c r="Q104" s="79" t="s">
        <v>346</v>
      </c>
      <c r="R104" s="82" t="s">
        <v>481</v>
      </c>
      <c r="S104" s="79" t="s">
        <v>541</v>
      </c>
      <c r="T104" s="79"/>
      <c r="U104" s="79"/>
      <c r="V104" s="82" t="s">
        <v>612</v>
      </c>
      <c r="W104" s="81">
        <v>43451.733668981484</v>
      </c>
      <c r="X104" s="82" t="s">
        <v>714</v>
      </c>
      <c r="Y104" s="79"/>
      <c r="Z104" s="79"/>
      <c r="AA104" s="85" t="s">
        <v>869</v>
      </c>
      <c r="AB104" s="79"/>
      <c r="AC104" s="79" t="b">
        <v>0</v>
      </c>
      <c r="AD104" s="79">
        <v>0</v>
      </c>
      <c r="AE104" s="85" t="s">
        <v>924</v>
      </c>
      <c r="AF104" s="79" t="b">
        <v>0</v>
      </c>
      <c r="AG104" s="79" t="s">
        <v>926</v>
      </c>
      <c r="AH104" s="79"/>
      <c r="AI104" s="85" t="s">
        <v>924</v>
      </c>
      <c r="AJ104" s="79" t="b">
        <v>0</v>
      </c>
      <c r="AK104" s="79">
        <v>0</v>
      </c>
      <c r="AL104" s="85" t="s">
        <v>924</v>
      </c>
      <c r="AM104" s="79" t="s">
        <v>936</v>
      </c>
      <c r="AN104" s="79" t="b">
        <v>0</v>
      </c>
      <c r="AO104" s="85" t="s">
        <v>869</v>
      </c>
      <c r="AP104" s="79" t="s">
        <v>176</v>
      </c>
      <c r="AQ104" s="79">
        <v>0</v>
      </c>
      <c r="AR104" s="79">
        <v>0</v>
      </c>
      <c r="AS104" s="79"/>
      <c r="AT104" s="79"/>
      <c r="AU104" s="79"/>
      <c r="AV104" s="79"/>
      <c r="AW104" s="79"/>
      <c r="AX104" s="79"/>
      <c r="AY104" s="79"/>
      <c r="AZ104" s="79"/>
      <c r="BA104">
        <v>99</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27</v>
      </c>
      <c r="BK104" s="49">
        <v>100</v>
      </c>
      <c r="BL104" s="48">
        <v>27</v>
      </c>
    </row>
    <row r="105" spans="1:64" ht="15">
      <c r="A105" s="64" t="s">
        <v>238</v>
      </c>
      <c r="B105" s="64" t="s">
        <v>238</v>
      </c>
      <c r="C105" s="65"/>
      <c r="D105" s="66"/>
      <c r="E105" s="67"/>
      <c r="F105" s="68"/>
      <c r="G105" s="65"/>
      <c r="H105" s="69"/>
      <c r="I105" s="70"/>
      <c r="J105" s="70"/>
      <c r="K105" s="34" t="s">
        <v>65</v>
      </c>
      <c r="L105" s="77">
        <v>116</v>
      </c>
      <c r="M105" s="77"/>
      <c r="N105" s="72"/>
      <c r="O105" s="79" t="s">
        <v>176</v>
      </c>
      <c r="P105" s="81">
        <v>43451.73368055555</v>
      </c>
      <c r="Q105" s="79" t="s">
        <v>347</v>
      </c>
      <c r="R105" s="82" t="s">
        <v>482</v>
      </c>
      <c r="S105" s="79" t="s">
        <v>541</v>
      </c>
      <c r="T105" s="79"/>
      <c r="U105" s="79"/>
      <c r="V105" s="82" t="s">
        <v>612</v>
      </c>
      <c r="W105" s="81">
        <v>43451.73368055555</v>
      </c>
      <c r="X105" s="82" t="s">
        <v>715</v>
      </c>
      <c r="Y105" s="79"/>
      <c r="Z105" s="79"/>
      <c r="AA105" s="85" t="s">
        <v>870</v>
      </c>
      <c r="AB105" s="79"/>
      <c r="AC105" s="79" t="b">
        <v>0</v>
      </c>
      <c r="AD105" s="79">
        <v>0</v>
      </c>
      <c r="AE105" s="85" t="s">
        <v>924</v>
      </c>
      <c r="AF105" s="79" t="b">
        <v>0</v>
      </c>
      <c r="AG105" s="79" t="s">
        <v>926</v>
      </c>
      <c r="AH105" s="79"/>
      <c r="AI105" s="85" t="s">
        <v>924</v>
      </c>
      <c r="AJ105" s="79" t="b">
        <v>0</v>
      </c>
      <c r="AK105" s="79">
        <v>0</v>
      </c>
      <c r="AL105" s="85" t="s">
        <v>924</v>
      </c>
      <c r="AM105" s="79" t="s">
        <v>936</v>
      </c>
      <c r="AN105" s="79" t="b">
        <v>0</v>
      </c>
      <c r="AO105" s="85" t="s">
        <v>870</v>
      </c>
      <c r="AP105" s="79" t="s">
        <v>176</v>
      </c>
      <c r="AQ105" s="79">
        <v>0</v>
      </c>
      <c r="AR105" s="79">
        <v>0</v>
      </c>
      <c r="AS105" s="79"/>
      <c r="AT105" s="79"/>
      <c r="AU105" s="79"/>
      <c r="AV105" s="79"/>
      <c r="AW105" s="79"/>
      <c r="AX105" s="79"/>
      <c r="AY105" s="79"/>
      <c r="AZ105" s="79"/>
      <c r="BA105">
        <v>99</v>
      </c>
      <c r="BB105" s="78" t="str">
        <f>REPLACE(INDEX(GroupVertices[Group],MATCH(Edges24[[#This Row],[Vertex 1]],GroupVertices[Vertex],0)),1,1,"")</f>
        <v>1</v>
      </c>
      <c r="BC105" s="78" t="str">
        <f>REPLACE(INDEX(GroupVertices[Group],MATCH(Edges24[[#This Row],[Vertex 2]],GroupVertices[Vertex],0)),1,1,"")</f>
        <v>1</v>
      </c>
      <c r="BD105" s="48">
        <v>0</v>
      </c>
      <c r="BE105" s="49">
        <v>0</v>
      </c>
      <c r="BF105" s="48">
        <v>0</v>
      </c>
      <c r="BG105" s="49">
        <v>0</v>
      </c>
      <c r="BH105" s="48">
        <v>0</v>
      </c>
      <c r="BI105" s="49">
        <v>0</v>
      </c>
      <c r="BJ105" s="48">
        <v>27</v>
      </c>
      <c r="BK105" s="49">
        <v>100</v>
      </c>
      <c r="BL105" s="48">
        <v>27</v>
      </c>
    </row>
    <row r="106" spans="1:64" ht="15">
      <c r="A106" s="64" t="s">
        <v>238</v>
      </c>
      <c r="B106" s="64" t="s">
        <v>238</v>
      </c>
      <c r="C106" s="65"/>
      <c r="D106" s="66"/>
      <c r="E106" s="67"/>
      <c r="F106" s="68"/>
      <c r="G106" s="65"/>
      <c r="H106" s="69"/>
      <c r="I106" s="70"/>
      <c r="J106" s="70"/>
      <c r="K106" s="34" t="s">
        <v>65</v>
      </c>
      <c r="L106" s="77">
        <v>117</v>
      </c>
      <c r="M106" s="77"/>
      <c r="N106" s="72"/>
      <c r="O106" s="79" t="s">
        <v>176</v>
      </c>
      <c r="P106" s="81">
        <v>43451.74060185185</v>
      </c>
      <c r="Q106" s="79" t="s">
        <v>348</v>
      </c>
      <c r="R106" s="82" t="s">
        <v>483</v>
      </c>
      <c r="S106" s="79" t="s">
        <v>541</v>
      </c>
      <c r="T106" s="79"/>
      <c r="U106" s="79"/>
      <c r="V106" s="82" t="s">
        <v>612</v>
      </c>
      <c r="W106" s="81">
        <v>43451.74060185185</v>
      </c>
      <c r="X106" s="82" t="s">
        <v>716</v>
      </c>
      <c r="Y106" s="79"/>
      <c r="Z106" s="79"/>
      <c r="AA106" s="85" t="s">
        <v>871</v>
      </c>
      <c r="AB106" s="79"/>
      <c r="AC106" s="79" t="b">
        <v>0</v>
      </c>
      <c r="AD106" s="79">
        <v>0</v>
      </c>
      <c r="AE106" s="85" t="s">
        <v>924</v>
      </c>
      <c r="AF106" s="79" t="b">
        <v>0</v>
      </c>
      <c r="AG106" s="79" t="s">
        <v>926</v>
      </c>
      <c r="AH106" s="79"/>
      <c r="AI106" s="85" t="s">
        <v>924</v>
      </c>
      <c r="AJ106" s="79" t="b">
        <v>0</v>
      </c>
      <c r="AK106" s="79">
        <v>0</v>
      </c>
      <c r="AL106" s="85" t="s">
        <v>924</v>
      </c>
      <c r="AM106" s="79" t="s">
        <v>936</v>
      </c>
      <c r="AN106" s="79" t="b">
        <v>0</v>
      </c>
      <c r="AO106" s="85" t="s">
        <v>871</v>
      </c>
      <c r="AP106" s="79" t="s">
        <v>176</v>
      </c>
      <c r="AQ106" s="79">
        <v>0</v>
      </c>
      <c r="AR106" s="79">
        <v>0</v>
      </c>
      <c r="AS106" s="79"/>
      <c r="AT106" s="79"/>
      <c r="AU106" s="79"/>
      <c r="AV106" s="79"/>
      <c r="AW106" s="79"/>
      <c r="AX106" s="79"/>
      <c r="AY106" s="79"/>
      <c r="AZ106" s="79"/>
      <c r="BA106">
        <v>99</v>
      </c>
      <c r="BB106" s="78" t="str">
        <f>REPLACE(INDEX(GroupVertices[Group],MATCH(Edges24[[#This Row],[Vertex 1]],GroupVertices[Vertex],0)),1,1,"")</f>
        <v>1</v>
      </c>
      <c r="BC106" s="78" t="str">
        <f>REPLACE(INDEX(GroupVertices[Group],MATCH(Edges24[[#This Row],[Vertex 2]],GroupVertices[Vertex],0)),1,1,"")</f>
        <v>1</v>
      </c>
      <c r="BD106" s="48">
        <v>0</v>
      </c>
      <c r="BE106" s="49">
        <v>0</v>
      </c>
      <c r="BF106" s="48">
        <v>0</v>
      </c>
      <c r="BG106" s="49">
        <v>0</v>
      </c>
      <c r="BH106" s="48">
        <v>0</v>
      </c>
      <c r="BI106" s="49">
        <v>0</v>
      </c>
      <c r="BJ106" s="48">
        <v>29</v>
      </c>
      <c r="BK106" s="49">
        <v>100</v>
      </c>
      <c r="BL106" s="48">
        <v>29</v>
      </c>
    </row>
    <row r="107" spans="1:64" ht="15">
      <c r="A107" s="64" t="s">
        <v>238</v>
      </c>
      <c r="B107" s="64" t="s">
        <v>238</v>
      </c>
      <c r="C107" s="65"/>
      <c r="D107" s="66"/>
      <c r="E107" s="67"/>
      <c r="F107" s="68"/>
      <c r="G107" s="65"/>
      <c r="H107" s="69"/>
      <c r="I107" s="70"/>
      <c r="J107" s="70"/>
      <c r="K107" s="34" t="s">
        <v>65</v>
      </c>
      <c r="L107" s="77">
        <v>118</v>
      </c>
      <c r="M107" s="77"/>
      <c r="N107" s="72"/>
      <c r="O107" s="79" t="s">
        <v>176</v>
      </c>
      <c r="P107" s="81">
        <v>43452.38628472222</v>
      </c>
      <c r="Q107" s="79" t="s">
        <v>349</v>
      </c>
      <c r="R107" s="82" t="s">
        <v>484</v>
      </c>
      <c r="S107" s="79" t="s">
        <v>541</v>
      </c>
      <c r="T107" s="79"/>
      <c r="U107" s="79"/>
      <c r="V107" s="82" t="s">
        <v>612</v>
      </c>
      <c r="W107" s="81">
        <v>43452.38628472222</v>
      </c>
      <c r="X107" s="82" t="s">
        <v>717</v>
      </c>
      <c r="Y107" s="79"/>
      <c r="Z107" s="79"/>
      <c r="AA107" s="85" t="s">
        <v>872</v>
      </c>
      <c r="AB107" s="79"/>
      <c r="AC107" s="79" t="b">
        <v>0</v>
      </c>
      <c r="AD107" s="79">
        <v>0</v>
      </c>
      <c r="AE107" s="85" t="s">
        <v>924</v>
      </c>
      <c r="AF107" s="79" t="b">
        <v>0</v>
      </c>
      <c r="AG107" s="79" t="s">
        <v>926</v>
      </c>
      <c r="AH107" s="79"/>
      <c r="AI107" s="85" t="s">
        <v>924</v>
      </c>
      <c r="AJ107" s="79" t="b">
        <v>0</v>
      </c>
      <c r="AK107" s="79">
        <v>0</v>
      </c>
      <c r="AL107" s="85" t="s">
        <v>924</v>
      </c>
      <c r="AM107" s="79" t="s">
        <v>936</v>
      </c>
      <c r="AN107" s="79" t="b">
        <v>0</v>
      </c>
      <c r="AO107" s="85" t="s">
        <v>872</v>
      </c>
      <c r="AP107" s="79" t="s">
        <v>176</v>
      </c>
      <c r="AQ107" s="79">
        <v>0</v>
      </c>
      <c r="AR107" s="79">
        <v>0</v>
      </c>
      <c r="AS107" s="79"/>
      <c r="AT107" s="79"/>
      <c r="AU107" s="79"/>
      <c r="AV107" s="79"/>
      <c r="AW107" s="79"/>
      <c r="AX107" s="79"/>
      <c r="AY107" s="79"/>
      <c r="AZ107" s="79"/>
      <c r="BA107">
        <v>99</v>
      </c>
      <c r="BB107" s="78" t="str">
        <f>REPLACE(INDEX(GroupVertices[Group],MATCH(Edges24[[#This Row],[Vertex 1]],GroupVertices[Vertex],0)),1,1,"")</f>
        <v>1</v>
      </c>
      <c r="BC107" s="78" t="str">
        <f>REPLACE(INDEX(GroupVertices[Group],MATCH(Edges24[[#This Row],[Vertex 2]],GroupVertices[Vertex],0)),1,1,"")</f>
        <v>1</v>
      </c>
      <c r="BD107" s="48">
        <v>0</v>
      </c>
      <c r="BE107" s="49">
        <v>0</v>
      </c>
      <c r="BF107" s="48">
        <v>0</v>
      </c>
      <c r="BG107" s="49">
        <v>0</v>
      </c>
      <c r="BH107" s="48">
        <v>0</v>
      </c>
      <c r="BI107" s="49">
        <v>0</v>
      </c>
      <c r="BJ107" s="48">
        <v>23</v>
      </c>
      <c r="BK107" s="49">
        <v>100</v>
      </c>
      <c r="BL107" s="48">
        <v>23</v>
      </c>
    </row>
    <row r="108" spans="1:64" ht="15">
      <c r="A108" s="64" t="s">
        <v>238</v>
      </c>
      <c r="B108" s="64" t="s">
        <v>238</v>
      </c>
      <c r="C108" s="65"/>
      <c r="D108" s="66"/>
      <c r="E108" s="67"/>
      <c r="F108" s="68"/>
      <c r="G108" s="65"/>
      <c r="H108" s="69"/>
      <c r="I108" s="70"/>
      <c r="J108" s="70"/>
      <c r="K108" s="34" t="s">
        <v>65</v>
      </c>
      <c r="L108" s="77">
        <v>119</v>
      </c>
      <c r="M108" s="77"/>
      <c r="N108" s="72"/>
      <c r="O108" s="79" t="s">
        <v>176</v>
      </c>
      <c r="P108" s="81">
        <v>43453.35152777778</v>
      </c>
      <c r="Q108" s="79" t="s">
        <v>350</v>
      </c>
      <c r="R108" s="82" t="s">
        <v>485</v>
      </c>
      <c r="S108" s="79" t="s">
        <v>541</v>
      </c>
      <c r="T108" s="79"/>
      <c r="U108" s="79"/>
      <c r="V108" s="82" t="s">
        <v>612</v>
      </c>
      <c r="W108" s="81">
        <v>43453.35152777778</v>
      </c>
      <c r="X108" s="82" t="s">
        <v>718</v>
      </c>
      <c r="Y108" s="79"/>
      <c r="Z108" s="79"/>
      <c r="AA108" s="85" t="s">
        <v>873</v>
      </c>
      <c r="AB108" s="79"/>
      <c r="AC108" s="79" t="b">
        <v>0</v>
      </c>
      <c r="AD108" s="79">
        <v>0</v>
      </c>
      <c r="AE108" s="85" t="s">
        <v>924</v>
      </c>
      <c r="AF108" s="79" t="b">
        <v>0</v>
      </c>
      <c r="AG108" s="79" t="s">
        <v>926</v>
      </c>
      <c r="AH108" s="79"/>
      <c r="AI108" s="85" t="s">
        <v>924</v>
      </c>
      <c r="AJ108" s="79" t="b">
        <v>0</v>
      </c>
      <c r="AK108" s="79">
        <v>0</v>
      </c>
      <c r="AL108" s="85" t="s">
        <v>924</v>
      </c>
      <c r="AM108" s="79" t="s">
        <v>936</v>
      </c>
      <c r="AN108" s="79" t="b">
        <v>0</v>
      </c>
      <c r="AO108" s="85" t="s">
        <v>873</v>
      </c>
      <c r="AP108" s="79" t="s">
        <v>176</v>
      </c>
      <c r="AQ108" s="79">
        <v>0</v>
      </c>
      <c r="AR108" s="79">
        <v>0</v>
      </c>
      <c r="AS108" s="79"/>
      <c r="AT108" s="79"/>
      <c r="AU108" s="79"/>
      <c r="AV108" s="79"/>
      <c r="AW108" s="79"/>
      <c r="AX108" s="79"/>
      <c r="AY108" s="79"/>
      <c r="AZ108" s="79"/>
      <c r="BA108">
        <v>99</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28</v>
      </c>
      <c r="BK108" s="49">
        <v>100</v>
      </c>
      <c r="BL108" s="48">
        <v>28</v>
      </c>
    </row>
    <row r="109" spans="1:64" ht="15">
      <c r="A109" s="64" t="s">
        <v>238</v>
      </c>
      <c r="B109" s="64" t="s">
        <v>238</v>
      </c>
      <c r="C109" s="65"/>
      <c r="D109" s="66"/>
      <c r="E109" s="67"/>
      <c r="F109" s="68"/>
      <c r="G109" s="65"/>
      <c r="H109" s="69"/>
      <c r="I109" s="70"/>
      <c r="J109" s="70"/>
      <c r="K109" s="34" t="s">
        <v>65</v>
      </c>
      <c r="L109" s="77">
        <v>120</v>
      </c>
      <c r="M109" s="77"/>
      <c r="N109" s="72"/>
      <c r="O109" s="79" t="s">
        <v>176</v>
      </c>
      <c r="P109" s="81">
        <v>43453.49748842593</v>
      </c>
      <c r="Q109" s="79" t="s">
        <v>351</v>
      </c>
      <c r="R109" s="82" t="s">
        <v>486</v>
      </c>
      <c r="S109" s="79" t="s">
        <v>541</v>
      </c>
      <c r="T109" s="79"/>
      <c r="U109" s="79"/>
      <c r="V109" s="82" t="s">
        <v>612</v>
      </c>
      <c r="W109" s="81">
        <v>43453.49748842593</v>
      </c>
      <c r="X109" s="82" t="s">
        <v>719</v>
      </c>
      <c r="Y109" s="79"/>
      <c r="Z109" s="79"/>
      <c r="AA109" s="85" t="s">
        <v>874</v>
      </c>
      <c r="AB109" s="79"/>
      <c r="AC109" s="79" t="b">
        <v>0</v>
      </c>
      <c r="AD109" s="79">
        <v>0</v>
      </c>
      <c r="AE109" s="85" t="s">
        <v>924</v>
      </c>
      <c r="AF109" s="79" t="b">
        <v>0</v>
      </c>
      <c r="AG109" s="79" t="s">
        <v>926</v>
      </c>
      <c r="AH109" s="79"/>
      <c r="AI109" s="85" t="s">
        <v>924</v>
      </c>
      <c r="AJ109" s="79" t="b">
        <v>0</v>
      </c>
      <c r="AK109" s="79">
        <v>0</v>
      </c>
      <c r="AL109" s="85" t="s">
        <v>924</v>
      </c>
      <c r="AM109" s="79" t="s">
        <v>936</v>
      </c>
      <c r="AN109" s="79" t="b">
        <v>0</v>
      </c>
      <c r="AO109" s="85" t="s">
        <v>874</v>
      </c>
      <c r="AP109" s="79" t="s">
        <v>176</v>
      </c>
      <c r="AQ109" s="79">
        <v>0</v>
      </c>
      <c r="AR109" s="79">
        <v>0</v>
      </c>
      <c r="AS109" s="79"/>
      <c r="AT109" s="79"/>
      <c r="AU109" s="79"/>
      <c r="AV109" s="79"/>
      <c r="AW109" s="79"/>
      <c r="AX109" s="79"/>
      <c r="AY109" s="79"/>
      <c r="AZ109" s="79"/>
      <c r="BA109">
        <v>99</v>
      </c>
      <c r="BB109" s="78" t="str">
        <f>REPLACE(INDEX(GroupVertices[Group],MATCH(Edges24[[#This Row],[Vertex 1]],GroupVertices[Vertex],0)),1,1,"")</f>
        <v>1</v>
      </c>
      <c r="BC109" s="78" t="str">
        <f>REPLACE(INDEX(GroupVertices[Group],MATCH(Edges24[[#This Row],[Vertex 2]],GroupVertices[Vertex],0)),1,1,"")</f>
        <v>1</v>
      </c>
      <c r="BD109" s="48">
        <v>0</v>
      </c>
      <c r="BE109" s="49">
        <v>0</v>
      </c>
      <c r="BF109" s="48">
        <v>0</v>
      </c>
      <c r="BG109" s="49">
        <v>0</v>
      </c>
      <c r="BH109" s="48">
        <v>0</v>
      </c>
      <c r="BI109" s="49">
        <v>0</v>
      </c>
      <c r="BJ109" s="48">
        <v>24</v>
      </c>
      <c r="BK109" s="49">
        <v>100</v>
      </c>
      <c r="BL109" s="48">
        <v>24</v>
      </c>
    </row>
    <row r="110" spans="1:64" ht="15">
      <c r="A110" s="64" t="s">
        <v>238</v>
      </c>
      <c r="B110" s="64" t="s">
        <v>238</v>
      </c>
      <c r="C110" s="65"/>
      <c r="D110" s="66"/>
      <c r="E110" s="67"/>
      <c r="F110" s="68"/>
      <c r="G110" s="65"/>
      <c r="H110" s="69"/>
      <c r="I110" s="70"/>
      <c r="J110" s="70"/>
      <c r="K110" s="34" t="s">
        <v>65</v>
      </c>
      <c r="L110" s="77">
        <v>121</v>
      </c>
      <c r="M110" s="77"/>
      <c r="N110" s="72"/>
      <c r="O110" s="79" t="s">
        <v>176</v>
      </c>
      <c r="P110" s="81">
        <v>43453.63650462963</v>
      </c>
      <c r="Q110" s="79" t="s">
        <v>352</v>
      </c>
      <c r="R110" s="82" t="s">
        <v>487</v>
      </c>
      <c r="S110" s="79" t="s">
        <v>541</v>
      </c>
      <c r="T110" s="79"/>
      <c r="U110" s="79"/>
      <c r="V110" s="82" t="s">
        <v>612</v>
      </c>
      <c r="W110" s="81">
        <v>43453.63650462963</v>
      </c>
      <c r="X110" s="82" t="s">
        <v>720</v>
      </c>
      <c r="Y110" s="79"/>
      <c r="Z110" s="79"/>
      <c r="AA110" s="85" t="s">
        <v>875</v>
      </c>
      <c r="AB110" s="79"/>
      <c r="AC110" s="79" t="b">
        <v>0</v>
      </c>
      <c r="AD110" s="79">
        <v>0</v>
      </c>
      <c r="AE110" s="85" t="s">
        <v>924</v>
      </c>
      <c r="AF110" s="79" t="b">
        <v>0</v>
      </c>
      <c r="AG110" s="79" t="s">
        <v>926</v>
      </c>
      <c r="AH110" s="79"/>
      <c r="AI110" s="85" t="s">
        <v>924</v>
      </c>
      <c r="AJ110" s="79" t="b">
        <v>0</v>
      </c>
      <c r="AK110" s="79">
        <v>0</v>
      </c>
      <c r="AL110" s="85" t="s">
        <v>924</v>
      </c>
      <c r="AM110" s="79" t="s">
        <v>936</v>
      </c>
      <c r="AN110" s="79" t="b">
        <v>0</v>
      </c>
      <c r="AO110" s="85" t="s">
        <v>875</v>
      </c>
      <c r="AP110" s="79" t="s">
        <v>176</v>
      </c>
      <c r="AQ110" s="79">
        <v>0</v>
      </c>
      <c r="AR110" s="79">
        <v>0</v>
      </c>
      <c r="AS110" s="79"/>
      <c r="AT110" s="79"/>
      <c r="AU110" s="79"/>
      <c r="AV110" s="79"/>
      <c r="AW110" s="79"/>
      <c r="AX110" s="79"/>
      <c r="AY110" s="79"/>
      <c r="AZ110" s="79"/>
      <c r="BA110">
        <v>99</v>
      </c>
      <c r="BB110" s="78" t="str">
        <f>REPLACE(INDEX(GroupVertices[Group],MATCH(Edges24[[#This Row],[Vertex 1]],GroupVertices[Vertex],0)),1,1,"")</f>
        <v>1</v>
      </c>
      <c r="BC110" s="78" t="str">
        <f>REPLACE(INDEX(GroupVertices[Group],MATCH(Edges24[[#This Row],[Vertex 2]],GroupVertices[Vertex],0)),1,1,"")</f>
        <v>1</v>
      </c>
      <c r="BD110" s="48">
        <v>1</v>
      </c>
      <c r="BE110" s="49">
        <v>4.761904761904762</v>
      </c>
      <c r="BF110" s="48">
        <v>0</v>
      </c>
      <c r="BG110" s="49">
        <v>0</v>
      </c>
      <c r="BH110" s="48">
        <v>0</v>
      </c>
      <c r="BI110" s="49">
        <v>0</v>
      </c>
      <c r="BJ110" s="48">
        <v>20</v>
      </c>
      <c r="BK110" s="49">
        <v>95.23809523809524</v>
      </c>
      <c r="BL110" s="48">
        <v>21</v>
      </c>
    </row>
    <row r="111" spans="1:64" ht="15">
      <c r="A111" s="64" t="s">
        <v>238</v>
      </c>
      <c r="B111" s="64" t="s">
        <v>238</v>
      </c>
      <c r="C111" s="65"/>
      <c r="D111" s="66"/>
      <c r="E111" s="67"/>
      <c r="F111" s="68"/>
      <c r="G111" s="65"/>
      <c r="H111" s="69"/>
      <c r="I111" s="70"/>
      <c r="J111" s="70"/>
      <c r="K111" s="34" t="s">
        <v>65</v>
      </c>
      <c r="L111" s="77">
        <v>122</v>
      </c>
      <c r="M111" s="77"/>
      <c r="N111" s="72"/>
      <c r="O111" s="79" t="s">
        <v>176</v>
      </c>
      <c r="P111" s="81">
        <v>43454.37940972222</v>
      </c>
      <c r="Q111" s="79" t="s">
        <v>353</v>
      </c>
      <c r="R111" s="82" t="s">
        <v>488</v>
      </c>
      <c r="S111" s="79" t="s">
        <v>541</v>
      </c>
      <c r="T111" s="79"/>
      <c r="U111" s="79"/>
      <c r="V111" s="82" t="s">
        <v>612</v>
      </c>
      <c r="W111" s="81">
        <v>43454.37940972222</v>
      </c>
      <c r="X111" s="82" t="s">
        <v>721</v>
      </c>
      <c r="Y111" s="79"/>
      <c r="Z111" s="79"/>
      <c r="AA111" s="85" t="s">
        <v>876</v>
      </c>
      <c r="AB111" s="79"/>
      <c r="AC111" s="79" t="b">
        <v>0</v>
      </c>
      <c r="AD111" s="79">
        <v>0</v>
      </c>
      <c r="AE111" s="85" t="s">
        <v>924</v>
      </c>
      <c r="AF111" s="79" t="b">
        <v>0</v>
      </c>
      <c r="AG111" s="79" t="s">
        <v>926</v>
      </c>
      <c r="AH111" s="79"/>
      <c r="AI111" s="85" t="s">
        <v>924</v>
      </c>
      <c r="AJ111" s="79" t="b">
        <v>0</v>
      </c>
      <c r="AK111" s="79">
        <v>0</v>
      </c>
      <c r="AL111" s="85" t="s">
        <v>924</v>
      </c>
      <c r="AM111" s="79" t="s">
        <v>936</v>
      </c>
      <c r="AN111" s="79" t="b">
        <v>0</v>
      </c>
      <c r="AO111" s="85" t="s">
        <v>876</v>
      </c>
      <c r="AP111" s="79" t="s">
        <v>176</v>
      </c>
      <c r="AQ111" s="79">
        <v>0</v>
      </c>
      <c r="AR111" s="79">
        <v>0</v>
      </c>
      <c r="AS111" s="79"/>
      <c r="AT111" s="79"/>
      <c r="AU111" s="79"/>
      <c r="AV111" s="79"/>
      <c r="AW111" s="79"/>
      <c r="AX111" s="79"/>
      <c r="AY111" s="79"/>
      <c r="AZ111" s="79"/>
      <c r="BA111">
        <v>99</v>
      </c>
      <c r="BB111" s="78" t="str">
        <f>REPLACE(INDEX(GroupVertices[Group],MATCH(Edges24[[#This Row],[Vertex 1]],GroupVertices[Vertex],0)),1,1,"")</f>
        <v>1</v>
      </c>
      <c r="BC111" s="78" t="str">
        <f>REPLACE(INDEX(GroupVertices[Group],MATCH(Edges24[[#This Row],[Vertex 2]],GroupVertices[Vertex],0)),1,1,"")</f>
        <v>1</v>
      </c>
      <c r="BD111" s="48">
        <v>0</v>
      </c>
      <c r="BE111" s="49">
        <v>0</v>
      </c>
      <c r="BF111" s="48">
        <v>0</v>
      </c>
      <c r="BG111" s="49">
        <v>0</v>
      </c>
      <c r="BH111" s="48">
        <v>0</v>
      </c>
      <c r="BI111" s="49">
        <v>0</v>
      </c>
      <c r="BJ111" s="48">
        <v>25</v>
      </c>
      <c r="BK111" s="49">
        <v>100</v>
      </c>
      <c r="BL111" s="48">
        <v>25</v>
      </c>
    </row>
    <row r="112" spans="1:64" ht="15">
      <c r="A112" s="64" t="s">
        <v>238</v>
      </c>
      <c r="B112" s="64" t="s">
        <v>238</v>
      </c>
      <c r="C112" s="65"/>
      <c r="D112" s="66"/>
      <c r="E112" s="67"/>
      <c r="F112" s="68"/>
      <c r="G112" s="65"/>
      <c r="H112" s="69"/>
      <c r="I112" s="70"/>
      <c r="J112" s="70"/>
      <c r="K112" s="34" t="s">
        <v>65</v>
      </c>
      <c r="L112" s="77">
        <v>123</v>
      </c>
      <c r="M112" s="77"/>
      <c r="N112" s="72"/>
      <c r="O112" s="79" t="s">
        <v>176</v>
      </c>
      <c r="P112" s="81">
        <v>43454.452361111114</v>
      </c>
      <c r="Q112" s="79" t="s">
        <v>354</v>
      </c>
      <c r="R112" s="82" t="s">
        <v>489</v>
      </c>
      <c r="S112" s="79" t="s">
        <v>541</v>
      </c>
      <c r="T112" s="79" t="s">
        <v>561</v>
      </c>
      <c r="U112" s="79"/>
      <c r="V112" s="82" t="s">
        <v>612</v>
      </c>
      <c r="W112" s="81">
        <v>43454.452361111114</v>
      </c>
      <c r="X112" s="82" t="s">
        <v>722</v>
      </c>
      <c r="Y112" s="79"/>
      <c r="Z112" s="79"/>
      <c r="AA112" s="85" t="s">
        <v>877</v>
      </c>
      <c r="AB112" s="79"/>
      <c r="AC112" s="79" t="b">
        <v>0</v>
      </c>
      <c r="AD112" s="79">
        <v>0</v>
      </c>
      <c r="AE112" s="85" t="s">
        <v>924</v>
      </c>
      <c r="AF112" s="79" t="b">
        <v>0</v>
      </c>
      <c r="AG112" s="79" t="s">
        <v>926</v>
      </c>
      <c r="AH112" s="79"/>
      <c r="AI112" s="85" t="s">
        <v>924</v>
      </c>
      <c r="AJ112" s="79" t="b">
        <v>0</v>
      </c>
      <c r="AK112" s="79">
        <v>0</v>
      </c>
      <c r="AL112" s="85" t="s">
        <v>924</v>
      </c>
      <c r="AM112" s="79" t="s">
        <v>936</v>
      </c>
      <c r="AN112" s="79" t="b">
        <v>0</v>
      </c>
      <c r="AO112" s="85" t="s">
        <v>877</v>
      </c>
      <c r="AP112" s="79" t="s">
        <v>176</v>
      </c>
      <c r="AQ112" s="79">
        <v>0</v>
      </c>
      <c r="AR112" s="79">
        <v>0</v>
      </c>
      <c r="AS112" s="79"/>
      <c r="AT112" s="79"/>
      <c r="AU112" s="79"/>
      <c r="AV112" s="79"/>
      <c r="AW112" s="79"/>
      <c r="AX112" s="79"/>
      <c r="AY112" s="79"/>
      <c r="AZ112" s="79"/>
      <c r="BA112">
        <v>99</v>
      </c>
      <c r="BB112" s="78" t="str">
        <f>REPLACE(INDEX(GroupVertices[Group],MATCH(Edges24[[#This Row],[Vertex 1]],GroupVertices[Vertex],0)),1,1,"")</f>
        <v>1</v>
      </c>
      <c r="BC112" s="78" t="str">
        <f>REPLACE(INDEX(GroupVertices[Group],MATCH(Edges24[[#This Row],[Vertex 2]],GroupVertices[Vertex],0)),1,1,"")</f>
        <v>1</v>
      </c>
      <c r="BD112" s="48">
        <v>0</v>
      </c>
      <c r="BE112" s="49">
        <v>0</v>
      </c>
      <c r="BF112" s="48">
        <v>0</v>
      </c>
      <c r="BG112" s="49">
        <v>0</v>
      </c>
      <c r="BH112" s="48">
        <v>0</v>
      </c>
      <c r="BI112" s="49">
        <v>0</v>
      </c>
      <c r="BJ112" s="48">
        <v>30</v>
      </c>
      <c r="BK112" s="49">
        <v>100</v>
      </c>
      <c r="BL112" s="48">
        <v>30</v>
      </c>
    </row>
    <row r="113" spans="1:64" ht="15">
      <c r="A113" s="64" t="s">
        <v>238</v>
      </c>
      <c r="B113" s="64" t="s">
        <v>238</v>
      </c>
      <c r="C113" s="65"/>
      <c r="D113" s="66"/>
      <c r="E113" s="67"/>
      <c r="F113" s="68"/>
      <c r="G113" s="65"/>
      <c r="H113" s="69"/>
      <c r="I113" s="70"/>
      <c r="J113" s="70"/>
      <c r="K113" s="34" t="s">
        <v>65</v>
      </c>
      <c r="L113" s="77">
        <v>124</v>
      </c>
      <c r="M113" s="77"/>
      <c r="N113" s="72"/>
      <c r="O113" s="79" t="s">
        <v>176</v>
      </c>
      <c r="P113" s="81">
        <v>43454.473229166666</v>
      </c>
      <c r="Q113" s="79" t="s">
        <v>355</v>
      </c>
      <c r="R113" s="82" t="s">
        <v>490</v>
      </c>
      <c r="S113" s="79" t="s">
        <v>541</v>
      </c>
      <c r="T113" s="79"/>
      <c r="U113" s="79"/>
      <c r="V113" s="82" t="s">
        <v>612</v>
      </c>
      <c r="W113" s="81">
        <v>43454.473229166666</v>
      </c>
      <c r="X113" s="82" t="s">
        <v>723</v>
      </c>
      <c r="Y113" s="79"/>
      <c r="Z113" s="79"/>
      <c r="AA113" s="85" t="s">
        <v>878</v>
      </c>
      <c r="AB113" s="79"/>
      <c r="AC113" s="79" t="b">
        <v>0</v>
      </c>
      <c r="AD113" s="79">
        <v>0</v>
      </c>
      <c r="AE113" s="85" t="s">
        <v>924</v>
      </c>
      <c r="AF113" s="79" t="b">
        <v>0</v>
      </c>
      <c r="AG113" s="79" t="s">
        <v>926</v>
      </c>
      <c r="AH113" s="79"/>
      <c r="AI113" s="85" t="s">
        <v>924</v>
      </c>
      <c r="AJ113" s="79" t="b">
        <v>0</v>
      </c>
      <c r="AK113" s="79">
        <v>0</v>
      </c>
      <c r="AL113" s="85" t="s">
        <v>924</v>
      </c>
      <c r="AM113" s="79" t="s">
        <v>936</v>
      </c>
      <c r="AN113" s="79" t="b">
        <v>0</v>
      </c>
      <c r="AO113" s="85" t="s">
        <v>878</v>
      </c>
      <c r="AP113" s="79" t="s">
        <v>176</v>
      </c>
      <c r="AQ113" s="79">
        <v>0</v>
      </c>
      <c r="AR113" s="79">
        <v>0</v>
      </c>
      <c r="AS113" s="79"/>
      <c r="AT113" s="79"/>
      <c r="AU113" s="79"/>
      <c r="AV113" s="79"/>
      <c r="AW113" s="79"/>
      <c r="AX113" s="79"/>
      <c r="AY113" s="79"/>
      <c r="AZ113" s="79"/>
      <c r="BA113">
        <v>99</v>
      </c>
      <c r="BB113" s="78" t="str">
        <f>REPLACE(INDEX(GroupVertices[Group],MATCH(Edges24[[#This Row],[Vertex 1]],GroupVertices[Vertex],0)),1,1,"")</f>
        <v>1</v>
      </c>
      <c r="BC113" s="78" t="str">
        <f>REPLACE(INDEX(GroupVertices[Group],MATCH(Edges24[[#This Row],[Vertex 2]],GroupVertices[Vertex],0)),1,1,"")</f>
        <v>1</v>
      </c>
      <c r="BD113" s="48">
        <v>0</v>
      </c>
      <c r="BE113" s="49">
        <v>0</v>
      </c>
      <c r="BF113" s="48">
        <v>0</v>
      </c>
      <c r="BG113" s="49">
        <v>0</v>
      </c>
      <c r="BH113" s="48">
        <v>0</v>
      </c>
      <c r="BI113" s="49">
        <v>0</v>
      </c>
      <c r="BJ113" s="48">
        <v>33</v>
      </c>
      <c r="BK113" s="49">
        <v>100</v>
      </c>
      <c r="BL113" s="48">
        <v>33</v>
      </c>
    </row>
    <row r="114" spans="1:64" ht="15">
      <c r="A114" s="64" t="s">
        <v>238</v>
      </c>
      <c r="B114" s="64" t="s">
        <v>238</v>
      </c>
      <c r="C114" s="65"/>
      <c r="D114" s="66"/>
      <c r="E114" s="67"/>
      <c r="F114" s="68"/>
      <c r="G114" s="65"/>
      <c r="H114" s="69"/>
      <c r="I114" s="70"/>
      <c r="J114" s="70"/>
      <c r="K114" s="34" t="s">
        <v>65</v>
      </c>
      <c r="L114" s="77">
        <v>125</v>
      </c>
      <c r="M114" s="77"/>
      <c r="N114" s="72"/>
      <c r="O114" s="79" t="s">
        <v>176</v>
      </c>
      <c r="P114" s="81">
        <v>43454.49398148148</v>
      </c>
      <c r="Q114" s="79" t="s">
        <v>356</v>
      </c>
      <c r="R114" s="82" t="s">
        <v>491</v>
      </c>
      <c r="S114" s="79" t="s">
        <v>541</v>
      </c>
      <c r="T114" s="79"/>
      <c r="U114" s="79"/>
      <c r="V114" s="82" t="s">
        <v>612</v>
      </c>
      <c r="W114" s="81">
        <v>43454.49398148148</v>
      </c>
      <c r="X114" s="82" t="s">
        <v>724</v>
      </c>
      <c r="Y114" s="79"/>
      <c r="Z114" s="79"/>
      <c r="AA114" s="85" t="s">
        <v>879</v>
      </c>
      <c r="AB114" s="79"/>
      <c r="AC114" s="79" t="b">
        <v>0</v>
      </c>
      <c r="AD114" s="79">
        <v>0</v>
      </c>
      <c r="AE114" s="85" t="s">
        <v>924</v>
      </c>
      <c r="AF114" s="79" t="b">
        <v>0</v>
      </c>
      <c r="AG114" s="79" t="s">
        <v>926</v>
      </c>
      <c r="AH114" s="79"/>
      <c r="AI114" s="85" t="s">
        <v>924</v>
      </c>
      <c r="AJ114" s="79" t="b">
        <v>0</v>
      </c>
      <c r="AK114" s="79">
        <v>0</v>
      </c>
      <c r="AL114" s="85" t="s">
        <v>924</v>
      </c>
      <c r="AM114" s="79" t="s">
        <v>936</v>
      </c>
      <c r="AN114" s="79" t="b">
        <v>0</v>
      </c>
      <c r="AO114" s="85" t="s">
        <v>879</v>
      </c>
      <c r="AP114" s="79" t="s">
        <v>176</v>
      </c>
      <c r="AQ114" s="79">
        <v>0</v>
      </c>
      <c r="AR114" s="79">
        <v>0</v>
      </c>
      <c r="AS114" s="79"/>
      <c r="AT114" s="79"/>
      <c r="AU114" s="79"/>
      <c r="AV114" s="79"/>
      <c r="AW114" s="79"/>
      <c r="AX114" s="79"/>
      <c r="AY114" s="79"/>
      <c r="AZ114" s="79"/>
      <c r="BA114">
        <v>99</v>
      </c>
      <c r="BB114" s="78" t="str">
        <f>REPLACE(INDEX(GroupVertices[Group],MATCH(Edges24[[#This Row],[Vertex 1]],GroupVertices[Vertex],0)),1,1,"")</f>
        <v>1</v>
      </c>
      <c r="BC114" s="78" t="str">
        <f>REPLACE(INDEX(GroupVertices[Group],MATCH(Edges24[[#This Row],[Vertex 2]],GroupVertices[Vertex],0)),1,1,"")</f>
        <v>1</v>
      </c>
      <c r="BD114" s="48">
        <v>0</v>
      </c>
      <c r="BE114" s="49">
        <v>0</v>
      </c>
      <c r="BF114" s="48">
        <v>0</v>
      </c>
      <c r="BG114" s="49">
        <v>0</v>
      </c>
      <c r="BH114" s="48">
        <v>0</v>
      </c>
      <c r="BI114" s="49">
        <v>0</v>
      </c>
      <c r="BJ114" s="48">
        <v>28</v>
      </c>
      <c r="BK114" s="49">
        <v>100</v>
      </c>
      <c r="BL114" s="48">
        <v>28</v>
      </c>
    </row>
    <row r="115" spans="1:64" ht="15">
      <c r="A115" s="64" t="s">
        <v>238</v>
      </c>
      <c r="B115" s="64" t="s">
        <v>238</v>
      </c>
      <c r="C115" s="65"/>
      <c r="D115" s="66"/>
      <c r="E115" s="67"/>
      <c r="F115" s="68"/>
      <c r="G115" s="65"/>
      <c r="H115" s="69"/>
      <c r="I115" s="70"/>
      <c r="J115" s="70"/>
      <c r="K115" s="34" t="s">
        <v>65</v>
      </c>
      <c r="L115" s="77">
        <v>126</v>
      </c>
      <c r="M115" s="77"/>
      <c r="N115" s="72"/>
      <c r="O115" s="79" t="s">
        <v>176</v>
      </c>
      <c r="P115" s="81">
        <v>43454.525555555556</v>
      </c>
      <c r="Q115" s="79" t="s">
        <v>357</v>
      </c>
      <c r="R115" s="82" t="s">
        <v>492</v>
      </c>
      <c r="S115" s="79" t="s">
        <v>541</v>
      </c>
      <c r="T115" s="79"/>
      <c r="U115" s="79"/>
      <c r="V115" s="82" t="s">
        <v>612</v>
      </c>
      <c r="W115" s="81">
        <v>43454.525555555556</v>
      </c>
      <c r="X115" s="82" t="s">
        <v>725</v>
      </c>
      <c r="Y115" s="79"/>
      <c r="Z115" s="79"/>
      <c r="AA115" s="85" t="s">
        <v>880</v>
      </c>
      <c r="AB115" s="79"/>
      <c r="AC115" s="79" t="b">
        <v>0</v>
      </c>
      <c r="AD115" s="79">
        <v>0</v>
      </c>
      <c r="AE115" s="85" t="s">
        <v>924</v>
      </c>
      <c r="AF115" s="79" t="b">
        <v>0</v>
      </c>
      <c r="AG115" s="79" t="s">
        <v>926</v>
      </c>
      <c r="AH115" s="79"/>
      <c r="AI115" s="85" t="s">
        <v>924</v>
      </c>
      <c r="AJ115" s="79" t="b">
        <v>0</v>
      </c>
      <c r="AK115" s="79">
        <v>0</v>
      </c>
      <c r="AL115" s="85" t="s">
        <v>924</v>
      </c>
      <c r="AM115" s="79" t="s">
        <v>936</v>
      </c>
      <c r="AN115" s="79" t="b">
        <v>0</v>
      </c>
      <c r="AO115" s="85" t="s">
        <v>880</v>
      </c>
      <c r="AP115" s="79" t="s">
        <v>176</v>
      </c>
      <c r="AQ115" s="79">
        <v>0</v>
      </c>
      <c r="AR115" s="79">
        <v>0</v>
      </c>
      <c r="AS115" s="79"/>
      <c r="AT115" s="79"/>
      <c r="AU115" s="79"/>
      <c r="AV115" s="79"/>
      <c r="AW115" s="79"/>
      <c r="AX115" s="79"/>
      <c r="AY115" s="79"/>
      <c r="AZ115" s="79"/>
      <c r="BA115">
        <v>99</v>
      </c>
      <c r="BB115" s="78" t="str">
        <f>REPLACE(INDEX(GroupVertices[Group],MATCH(Edges24[[#This Row],[Vertex 1]],GroupVertices[Vertex],0)),1,1,"")</f>
        <v>1</v>
      </c>
      <c r="BC115" s="78" t="str">
        <f>REPLACE(INDEX(GroupVertices[Group],MATCH(Edges24[[#This Row],[Vertex 2]],GroupVertices[Vertex],0)),1,1,"")</f>
        <v>1</v>
      </c>
      <c r="BD115" s="48">
        <v>0</v>
      </c>
      <c r="BE115" s="49">
        <v>0</v>
      </c>
      <c r="BF115" s="48">
        <v>0</v>
      </c>
      <c r="BG115" s="49">
        <v>0</v>
      </c>
      <c r="BH115" s="48">
        <v>0</v>
      </c>
      <c r="BI115" s="49">
        <v>0</v>
      </c>
      <c r="BJ115" s="48">
        <v>28</v>
      </c>
      <c r="BK115" s="49">
        <v>100</v>
      </c>
      <c r="BL115" s="48">
        <v>28</v>
      </c>
    </row>
    <row r="116" spans="1:64" ht="15">
      <c r="A116" s="64" t="s">
        <v>238</v>
      </c>
      <c r="B116" s="64" t="s">
        <v>238</v>
      </c>
      <c r="C116" s="65"/>
      <c r="D116" s="66"/>
      <c r="E116" s="67"/>
      <c r="F116" s="68"/>
      <c r="G116" s="65"/>
      <c r="H116" s="69"/>
      <c r="I116" s="70"/>
      <c r="J116" s="70"/>
      <c r="K116" s="34" t="s">
        <v>65</v>
      </c>
      <c r="L116" s="77">
        <v>127</v>
      </c>
      <c r="M116" s="77"/>
      <c r="N116" s="72"/>
      <c r="O116" s="79" t="s">
        <v>176</v>
      </c>
      <c r="P116" s="81">
        <v>43454.67836805555</v>
      </c>
      <c r="Q116" s="79" t="s">
        <v>358</v>
      </c>
      <c r="R116" s="82" t="s">
        <v>493</v>
      </c>
      <c r="S116" s="79" t="s">
        <v>541</v>
      </c>
      <c r="T116" s="79" t="s">
        <v>562</v>
      </c>
      <c r="U116" s="79"/>
      <c r="V116" s="82" t="s">
        <v>612</v>
      </c>
      <c r="W116" s="81">
        <v>43454.67836805555</v>
      </c>
      <c r="X116" s="82" t="s">
        <v>726</v>
      </c>
      <c r="Y116" s="79"/>
      <c r="Z116" s="79"/>
      <c r="AA116" s="85" t="s">
        <v>881</v>
      </c>
      <c r="AB116" s="79"/>
      <c r="AC116" s="79" t="b">
        <v>0</v>
      </c>
      <c r="AD116" s="79">
        <v>0</v>
      </c>
      <c r="AE116" s="85" t="s">
        <v>924</v>
      </c>
      <c r="AF116" s="79" t="b">
        <v>0</v>
      </c>
      <c r="AG116" s="79" t="s">
        <v>926</v>
      </c>
      <c r="AH116" s="79"/>
      <c r="AI116" s="85" t="s">
        <v>924</v>
      </c>
      <c r="AJ116" s="79" t="b">
        <v>0</v>
      </c>
      <c r="AK116" s="79">
        <v>0</v>
      </c>
      <c r="AL116" s="85" t="s">
        <v>924</v>
      </c>
      <c r="AM116" s="79" t="s">
        <v>936</v>
      </c>
      <c r="AN116" s="79" t="b">
        <v>0</v>
      </c>
      <c r="AO116" s="85" t="s">
        <v>881</v>
      </c>
      <c r="AP116" s="79" t="s">
        <v>176</v>
      </c>
      <c r="AQ116" s="79">
        <v>0</v>
      </c>
      <c r="AR116" s="79">
        <v>0</v>
      </c>
      <c r="AS116" s="79"/>
      <c r="AT116" s="79"/>
      <c r="AU116" s="79"/>
      <c r="AV116" s="79"/>
      <c r="AW116" s="79"/>
      <c r="AX116" s="79"/>
      <c r="AY116" s="79"/>
      <c r="AZ116" s="79"/>
      <c r="BA116">
        <v>99</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28</v>
      </c>
      <c r="BK116" s="49">
        <v>100</v>
      </c>
      <c r="BL116" s="48">
        <v>28</v>
      </c>
    </row>
    <row r="117" spans="1:64" ht="15">
      <c r="A117" s="64" t="s">
        <v>238</v>
      </c>
      <c r="B117" s="64" t="s">
        <v>238</v>
      </c>
      <c r="C117" s="65"/>
      <c r="D117" s="66"/>
      <c r="E117" s="67"/>
      <c r="F117" s="68"/>
      <c r="G117" s="65"/>
      <c r="H117" s="69"/>
      <c r="I117" s="70"/>
      <c r="J117" s="70"/>
      <c r="K117" s="34" t="s">
        <v>65</v>
      </c>
      <c r="L117" s="77">
        <v>128</v>
      </c>
      <c r="M117" s="77"/>
      <c r="N117" s="72"/>
      <c r="O117" s="79" t="s">
        <v>176</v>
      </c>
      <c r="P117" s="81">
        <v>43459.297430555554</v>
      </c>
      <c r="Q117" s="79" t="s">
        <v>359</v>
      </c>
      <c r="R117" s="82" t="s">
        <v>494</v>
      </c>
      <c r="S117" s="79" t="s">
        <v>541</v>
      </c>
      <c r="T117" s="79"/>
      <c r="U117" s="79"/>
      <c r="V117" s="82" t="s">
        <v>612</v>
      </c>
      <c r="W117" s="81">
        <v>43459.297430555554</v>
      </c>
      <c r="X117" s="82" t="s">
        <v>727</v>
      </c>
      <c r="Y117" s="79"/>
      <c r="Z117" s="79"/>
      <c r="AA117" s="85" t="s">
        <v>882</v>
      </c>
      <c r="AB117" s="79"/>
      <c r="AC117" s="79" t="b">
        <v>0</v>
      </c>
      <c r="AD117" s="79">
        <v>0</v>
      </c>
      <c r="AE117" s="85" t="s">
        <v>924</v>
      </c>
      <c r="AF117" s="79" t="b">
        <v>0</v>
      </c>
      <c r="AG117" s="79" t="s">
        <v>926</v>
      </c>
      <c r="AH117" s="79"/>
      <c r="AI117" s="85" t="s">
        <v>924</v>
      </c>
      <c r="AJ117" s="79" t="b">
        <v>0</v>
      </c>
      <c r="AK117" s="79">
        <v>0</v>
      </c>
      <c r="AL117" s="85" t="s">
        <v>924</v>
      </c>
      <c r="AM117" s="79" t="s">
        <v>936</v>
      </c>
      <c r="AN117" s="79" t="b">
        <v>0</v>
      </c>
      <c r="AO117" s="85" t="s">
        <v>882</v>
      </c>
      <c r="AP117" s="79" t="s">
        <v>176</v>
      </c>
      <c r="AQ117" s="79">
        <v>0</v>
      </c>
      <c r="AR117" s="79">
        <v>0</v>
      </c>
      <c r="AS117" s="79"/>
      <c r="AT117" s="79"/>
      <c r="AU117" s="79"/>
      <c r="AV117" s="79"/>
      <c r="AW117" s="79"/>
      <c r="AX117" s="79"/>
      <c r="AY117" s="79"/>
      <c r="AZ117" s="79"/>
      <c r="BA117">
        <v>99</v>
      </c>
      <c r="BB117" s="78" t="str">
        <f>REPLACE(INDEX(GroupVertices[Group],MATCH(Edges24[[#This Row],[Vertex 1]],GroupVertices[Vertex],0)),1,1,"")</f>
        <v>1</v>
      </c>
      <c r="BC117" s="78" t="str">
        <f>REPLACE(INDEX(GroupVertices[Group],MATCH(Edges24[[#This Row],[Vertex 2]],GroupVertices[Vertex],0)),1,1,"")</f>
        <v>1</v>
      </c>
      <c r="BD117" s="48">
        <v>0</v>
      </c>
      <c r="BE117" s="49">
        <v>0</v>
      </c>
      <c r="BF117" s="48">
        <v>0</v>
      </c>
      <c r="BG117" s="49">
        <v>0</v>
      </c>
      <c r="BH117" s="48">
        <v>0</v>
      </c>
      <c r="BI117" s="49">
        <v>0</v>
      </c>
      <c r="BJ117" s="48">
        <v>24</v>
      </c>
      <c r="BK117" s="49">
        <v>100</v>
      </c>
      <c r="BL117" s="48">
        <v>24</v>
      </c>
    </row>
    <row r="118" spans="1:64" ht="15">
      <c r="A118" s="64" t="s">
        <v>238</v>
      </c>
      <c r="B118" s="64" t="s">
        <v>238</v>
      </c>
      <c r="C118" s="65"/>
      <c r="D118" s="66"/>
      <c r="E118" s="67"/>
      <c r="F118" s="68"/>
      <c r="G118" s="65"/>
      <c r="H118" s="69"/>
      <c r="I118" s="70"/>
      <c r="J118" s="70"/>
      <c r="K118" s="34" t="s">
        <v>65</v>
      </c>
      <c r="L118" s="77">
        <v>129</v>
      </c>
      <c r="M118" s="77"/>
      <c r="N118" s="72"/>
      <c r="O118" s="79" t="s">
        <v>176</v>
      </c>
      <c r="P118" s="81">
        <v>43459.70725694444</v>
      </c>
      <c r="Q118" s="79" t="s">
        <v>360</v>
      </c>
      <c r="R118" s="82" t="s">
        <v>495</v>
      </c>
      <c r="S118" s="79" t="s">
        <v>541</v>
      </c>
      <c r="T118" s="79" t="s">
        <v>563</v>
      </c>
      <c r="U118" s="79"/>
      <c r="V118" s="82" t="s">
        <v>612</v>
      </c>
      <c r="W118" s="81">
        <v>43459.70725694444</v>
      </c>
      <c r="X118" s="82" t="s">
        <v>728</v>
      </c>
      <c r="Y118" s="79"/>
      <c r="Z118" s="79"/>
      <c r="AA118" s="85" t="s">
        <v>883</v>
      </c>
      <c r="AB118" s="79"/>
      <c r="AC118" s="79" t="b">
        <v>0</v>
      </c>
      <c r="AD118" s="79">
        <v>0</v>
      </c>
      <c r="AE118" s="85" t="s">
        <v>924</v>
      </c>
      <c r="AF118" s="79" t="b">
        <v>0</v>
      </c>
      <c r="AG118" s="79" t="s">
        <v>926</v>
      </c>
      <c r="AH118" s="79"/>
      <c r="AI118" s="85" t="s">
        <v>924</v>
      </c>
      <c r="AJ118" s="79" t="b">
        <v>0</v>
      </c>
      <c r="AK118" s="79">
        <v>0</v>
      </c>
      <c r="AL118" s="85" t="s">
        <v>924</v>
      </c>
      <c r="AM118" s="79" t="s">
        <v>936</v>
      </c>
      <c r="AN118" s="79" t="b">
        <v>0</v>
      </c>
      <c r="AO118" s="85" t="s">
        <v>883</v>
      </c>
      <c r="AP118" s="79" t="s">
        <v>176</v>
      </c>
      <c r="AQ118" s="79">
        <v>0</v>
      </c>
      <c r="AR118" s="79">
        <v>0</v>
      </c>
      <c r="AS118" s="79"/>
      <c r="AT118" s="79"/>
      <c r="AU118" s="79"/>
      <c r="AV118" s="79"/>
      <c r="AW118" s="79"/>
      <c r="AX118" s="79"/>
      <c r="AY118" s="79"/>
      <c r="AZ118" s="79"/>
      <c r="BA118">
        <v>99</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32</v>
      </c>
      <c r="BK118" s="49">
        <v>100</v>
      </c>
      <c r="BL118" s="48">
        <v>32</v>
      </c>
    </row>
    <row r="119" spans="1:64" ht="15">
      <c r="A119" s="64" t="s">
        <v>238</v>
      </c>
      <c r="B119" s="64" t="s">
        <v>238</v>
      </c>
      <c r="C119" s="65"/>
      <c r="D119" s="66"/>
      <c r="E119" s="67"/>
      <c r="F119" s="68"/>
      <c r="G119" s="65"/>
      <c r="H119" s="69"/>
      <c r="I119" s="70"/>
      <c r="J119" s="70"/>
      <c r="K119" s="34" t="s">
        <v>65</v>
      </c>
      <c r="L119" s="77">
        <v>130</v>
      </c>
      <c r="M119" s="77"/>
      <c r="N119" s="72"/>
      <c r="O119" s="79" t="s">
        <v>176</v>
      </c>
      <c r="P119" s="81">
        <v>43460.50775462963</v>
      </c>
      <c r="Q119" s="79" t="s">
        <v>361</v>
      </c>
      <c r="R119" s="82" t="s">
        <v>496</v>
      </c>
      <c r="S119" s="79" t="s">
        <v>541</v>
      </c>
      <c r="T119" s="79"/>
      <c r="U119" s="79"/>
      <c r="V119" s="82" t="s">
        <v>612</v>
      </c>
      <c r="W119" s="81">
        <v>43460.50775462963</v>
      </c>
      <c r="X119" s="82" t="s">
        <v>729</v>
      </c>
      <c r="Y119" s="79"/>
      <c r="Z119" s="79"/>
      <c r="AA119" s="85" t="s">
        <v>884</v>
      </c>
      <c r="AB119" s="79"/>
      <c r="AC119" s="79" t="b">
        <v>0</v>
      </c>
      <c r="AD119" s="79">
        <v>1</v>
      </c>
      <c r="AE119" s="85" t="s">
        <v>924</v>
      </c>
      <c r="AF119" s="79" t="b">
        <v>0</v>
      </c>
      <c r="AG119" s="79" t="s">
        <v>926</v>
      </c>
      <c r="AH119" s="79"/>
      <c r="AI119" s="85" t="s">
        <v>924</v>
      </c>
      <c r="AJ119" s="79" t="b">
        <v>0</v>
      </c>
      <c r="AK119" s="79">
        <v>0</v>
      </c>
      <c r="AL119" s="85" t="s">
        <v>924</v>
      </c>
      <c r="AM119" s="79" t="s">
        <v>936</v>
      </c>
      <c r="AN119" s="79" t="b">
        <v>0</v>
      </c>
      <c r="AO119" s="85" t="s">
        <v>884</v>
      </c>
      <c r="AP119" s="79" t="s">
        <v>176</v>
      </c>
      <c r="AQ119" s="79">
        <v>0</v>
      </c>
      <c r="AR119" s="79">
        <v>0</v>
      </c>
      <c r="AS119" s="79"/>
      <c r="AT119" s="79"/>
      <c r="AU119" s="79"/>
      <c r="AV119" s="79"/>
      <c r="AW119" s="79"/>
      <c r="AX119" s="79"/>
      <c r="AY119" s="79"/>
      <c r="AZ119" s="79"/>
      <c r="BA119">
        <v>99</v>
      </c>
      <c r="BB119" s="78" t="str">
        <f>REPLACE(INDEX(GroupVertices[Group],MATCH(Edges24[[#This Row],[Vertex 1]],GroupVertices[Vertex],0)),1,1,"")</f>
        <v>1</v>
      </c>
      <c r="BC119" s="78" t="str">
        <f>REPLACE(INDEX(GroupVertices[Group],MATCH(Edges24[[#This Row],[Vertex 2]],GroupVertices[Vertex],0)),1,1,"")</f>
        <v>1</v>
      </c>
      <c r="BD119" s="48">
        <v>0</v>
      </c>
      <c r="BE119" s="49">
        <v>0</v>
      </c>
      <c r="BF119" s="48">
        <v>0</v>
      </c>
      <c r="BG119" s="49">
        <v>0</v>
      </c>
      <c r="BH119" s="48">
        <v>0</v>
      </c>
      <c r="BI119" s="49">
        <v>0</v>
      </c>
      <c r="BJ119" s="48">
        <v>45</v>
      </c>
      <c r="BK119" s="49">
        <v>100</v>
      </c>
      <c r="BL119" s="48">
        <v>45</v>
      </c>
    </row>
    <row r="120" spans="1:64" ht="15">
      <c r="A120" s="64" t="s">
        <v>238</v>
      </c>
      <c r="B120" s="64" t="s">
        <v>238</v>
      </c>
      <c r="C120" s="65"/>
      <c r="D120" s="66"/>
      <c r="E120" s="67"/>
      <c r="F120" s="68"/>
      <c r="G120" s="65"/>
      <c r="H120" s="69"/>
      <c r="I120" s="70"/>
      <c r="J120" s="70"/>
      <c r="K120" s="34" t="s">
        <v>65</v>
      </c>
      <c r="L120" s="77">
        <v>131</v>
      </c>
      <c r="M120" s="77"/>
      <c r="N120" s="72"/>
      <c r="O120" s="79" t="s">
        <v>176</v>
      </c>
      <c r="P120" s="81">
        <v>43461.01819444444</v>
      </c>
      <c r="Q120" s="79" t="s">
        <v>362</v>
      </c>
      <c r="R120" s="82" t="s">
        <v>497</v>
      </c>
      <c r="S120" s="79" t="s">
        <v>541</v>
      </c>
      <c r="T120" s="79"/>
      <c r="U120" s="79"/>
      <c r="V120" s="82" t="s">
        <v>612</v>
      </c>
      <c r="W120" s="81">
        <v>43461.01819444444</v>
      </c>
      <c r="X120" s="82" t="s">
        <v>730</v>
      </c>
      <c r="Y120" s="79"/>
      <c r="Z120" s="79"/>
      <c r="AA120" s="85" t="s">
        <v>885</v>
      </c>
      <c r="AB120" s="79"/>
      <c r="AC120" s="79" t="b">
        <v>0</v>
      </c>
      <c r="AD120" s="79">
        <v>0</v>
      </c>
      <c r="AE120" s="85" t="s">
        <v>924</v>
      </c>
      <c r="AF120" s="79" t="b">
        <v>0</v>
      </c>
      <c r="AG120" s="79" t="s">
        <v>926</v>
      </c>
      <c r="AH120" s="79"/>
      <c r="AI120" s="85" t="s">
        <v>924</v>
      </c>
      <c r="AJ120" s="79" t="b">
        <v>0</v>
      </c>
      <c r="AK120" s="79">
        <v>0</v>
      </c>
      <c r="AL120" s="85" t="s">
        <v>924</v>
      </c>
      <c r="AM120" s="79" t="s">
        <v>936</v>
      </c>
      <c r="AN120" s="79" t="b">
        <v>0</v>
      </c>
      <c r="AO120" s="85" t="s">
        <v>885</v>
      </c>
      <c r="AP120" s="79" t="s">
        <v>176</v>
      </c>
      <c r="AQ120" s="79">
        <v>0</v>
      </c>
      <c r="AR120" s="79">
        <v>0</v>
      </c>
      <c r="AS120" s="79"/>
      <c r="AT120" s="79"/>
      <c r="AU120" s="79"/>
      <c r="AV120" s="79"/>
      <c r="AW120" s="79"/>
      <c r="AX120" s="79"/>
      <c r="AY120" s="79"/>
      <c r="AZ120" s="79"/>
      <c r="BA120">
        <v>99</v>
      </c>
      <c r="BB120" s="78" t="str">
        <f>REPLACE(INDEX(GroupVertices[Group],MATCH(Edges24[[#This Row],[Vertex 1]],GroupVertices[Vertex],0)),1,1,"")</f>
        <v>1</v>
      </c>
      <c r="BC120" s="78" t="str">
        <f>REPLACE(INDEX(GroupVertices[Group],MATCH(Edges24[[#This Row],[Vertex 2]],GroupVertices[Vertex],0)),1,1,"")</f>
        <v>1</v>
      </c>
      <c r="BD120" s="48">
        <v>0</v>
      </c>
      <c r="BE120" s="49">
        <v>0</v>
      </c>
      <c r="BF120" s="48">
        <v>0</v>
      </c>
      <c r="BG120" s="49">
        <v>0</v>
      </c>
      <c r="BH120" s="48">
        <v>0</v>
      </c>
      <c r="BI120" s="49">
        <v>0</v>
      </c>
      <c r="BJ120" s="48">
        <v>24</v>
      </c>
      <c r="BK120" s="49">
        <v>100</v>
      </c>
      <c r="BL120" s="48">
        <v>24</v>
      </c>
    </row>
    <row r="121" spans="1:64" ht="15">
      <c r="A121" s="64" t="s">
        <v>238</v>
      </c>
      <c r="B121" s="64" t="s">
        <v>238</v>
      </c>
      <c r="C121" s="65"/>
      <c r="D121" s="66"/>
      <c r="E121" s="67"/>
      <c r="F121" s="68"/>
      <c r="G121" s="65"/>
      <c r="H121" s="69"/>
      <c r="I121" s="70"/>
      <c r="J121" s="70"/>
      <c r="K121" s="34" t="s">
        <v>65</v>
      </c>
      <c r="L121" s="77">
        <v>132</v>
      </c>
      <c r="M121" s="77"/>
      <c r="N121" s="72"/>
      <c r="O121" s="79" t="s">
        <v>176</v>
      </c>
      <c r="P121" s="81">
        <v>43461.01820601852</v>
      </c>
      <c r="Q121" s="79" t="s">
        <v>363</v>
      </c>
      <c r="R121" s="82" t="s">
        <v>498</v>
      </c>
      <c r="S121" s="79" t="s">
        <v>541</v>
      </c>
      <c r="T121" s="79"/>
      <c r="U121" s="79"/>
      <c r="V121" s="82" t="s">
        <v>612</v>
      </c>
      <c r="W121" s="81">
        <v>43461.01820601852</v>
      </c>
      <c r="X121" s="82" t="s">
        <v>731</v>
      </c>
      <c r="Y121" s="79"/>
      <c r="Z121" s="79"/>
      <c r="AA121" s="85" t="s">
        <v>886</v>
      </c>
      <c r="AB121" s="79"/>
      <c r="AC121" s="79" t="b">
        <v>0</v>
      </c>
      <c r="AD121" s="79">
        <v>0</v>
      </c>
      <c r="AE121" s="85" t="s">
        <v>924</v>
      </c>
      <c r="AF121" s="79" t="b">
        <v>0</v>
      </c>
      <c r="AG121" s="79" t="s">
        <v>926</v>
      </c>
      <c r="AH121" s="79"/>
      <c r="AI121" s="85" t="s">
        <v>924</v>
      </c>
      <c r="AJ121" s="79" t="b">
        <v>0</v>
      </c>
      <c r="AK121" s="79">
        <v>0</v>
      </c>
      <c r="AL121" s="85" t="s">
        <v>924</v>
      </c>
      <c r="AM121" s="79" t="s">
        <v>936</v>
      </c>
      <c r="AN121" s="79" t="b">
        <v>0</v>
      </c>
      <c r="AO121" s="85" t="s">
        <v>886</v>
      </c>
      <c r="AP121" s="79" t="s">
        <v>176</v>
      </c>
      <c r="AQ121" s="79">
        <v>0</v>
      </c>
      <c r="AR121" s="79">
        <v>0</v>
      </c>
      <c r="AS121" s="79"/>
      <c r="AT121" s="79"/>
      <c r="AU121" s="79"/>
      <c r="AV121" s="79"/>
      <c r="AW121" s="79"/>
      <c r="AX121" s="79"/>
      <c r="AY121" s="79"/>
      <c r="AZ121" s="79"/>
      <c r="BA121">
        <v>99</v>
      </c>
      <c r="BB121" s="78" t="str">
        <f>REPLACE(INDEX(GroupVertices[Group],MATCH(Edges24[[#This Row],[Vertex 1]],GroupVertices[Vertex],0)),1,1,"")</f>
        <v>1</v>
      </c>
      <c r="BC121" s="78" t="str">
        <f>REPLACE(INDEX(GroupVertices[Group],MATCH(Edges24[[#This Row],[Vertex 2]],GroupVertices[Vertex],0)),1,1,"")</f>
        <v>1</v>
      </c>
      <c r="BD121" s="48">
        <v>0</v>
      </c>
      <c r="BE121" s="49">
        <v>0</v>
      </c>
      <c r="BF121" s="48">
        <v>0</v>
      </c>
      <c r="BG121" s="49">
        <v>0</v>
      </c>
      <c r="BH121" s="48">
        <v>0</v>
      </c>
      <c r="BI121" s="49">
        <v>0</v>
      </c>
      <c r="BJ121" s="48">
        <v>24</v>
      </c>
      <c r="BK121" s="49">
        <v>100</v>
      </c>
      <c r="BL121" s="48">
        <v>24</v>
      </c>
    </row>
    <row r="122" spans="1:64" ht="15">
      <c r="A122" s="64" t="s">
        <v>238</v>
      </c>
      <c r="B122" s="64" t="s">
        <v>238</v>
      </c>
      <c r="C122" s="65"/>
      <c r="D122" s="66"/>
      <c r="E122" s="67"/>
      <c r="F122" s="68"/>
      <c r="G122" s="65"/>
      <c r="H122" s="69"/>
      <c r="I122" s="70"/>
      <c r="J122" s="70"/>
      <c r="K122" s="34" t="s">
        <v>65</v>
      </c>
      <c r="L122" s="77">
        <v>133</v>
      </c>
      <c r="M122" s="77"/>
      <c r="N122" s="72"/>
      <c r="O122" s="79" t="s">
        <v>176</v>
      </c>
      <c r="P122" s="81">
        <v>43461.46625</v>
      </c>
      <c r="Q122" s="79" t="s">
        <v>364</v>
      </c>
      <c r="R122" s="82" t="s">
        <v>499</v>
      </c>
      <c r="S122" s="79" t="s">
        <v>541</v>
      </c>
      <c r="T122" s="79"/>
      <c r="U122" s="79"/>
      <c r="V122" s="82" t="s">
        <v>612</v>
      </c>
      <c r="W122" s="81">
        <v>43461.46625</v>
      </c>
      <c r="X122" s="82" t="s">
        <v>732</v>
      </c>
      <c r="Y122" s="79"/>
      <c r="Z122" s="79"/>
      <c r="AA122" s="85" t="s">
        <v>887</v>
      </c>
      <c r="AB122" s="79"/>
      <c r="AC122" s="79" t="b">
        <v>0</v>
      </c>
      <c r="AD122" s="79">
        <v>0</v>
      </c>
      <c r="AE122" s="85" t="s">
        <v>924</v>
      </c>
      <c r="AF122" s="79" t="b">
        <v>0</v>
      </c>
      <c r="AG122" s="79" t="s">
        <v>926</v>
      </c>
      <c r="AH122" s="79"/>
      <c r="AI122" s="85" t="s">
        <v>924</v>
      </c>
      <c r="AJ122" s="79" t="b">
        <v>0</v>
      </c>
      <c r="AK122" s="79">
        <v>0</v>
      </c>
      <c r="AL122" s="85" t="s">
        <v>924</v>
      </c>
      <c r="AM122" s="79" t="s">
        <v>936</v>
      </c>
      <c r="AN122" s="79" t="b">
        <v>0</v>
      </c>
      <c r="AO122" s="85" t="s">
        <v>887</v>
      </c>
      <c r="AP122" s="79" t="s">
        <v>176</v>
      </c>
      <c r="AQ122" s="79">
        <v>0</v>
      </c>
      <c r="AR122" s="79">
        <v>0</v>
      </c>
      <c r="AS122" s="79"/>
      <c r="AT122" s="79"/>
      <c r="AU122" s="79"/>
      <c r="AV122" s="79"/>
      <c r="AW122" s="79"/>
      <c r="AX122" s="79"/>
      <c r="AY122" s="79"/>
      <c r="AZ122" s="79"/>
      <c r="BA122">
        <v>99</v>
      </c>
      <c r="BB122" s="78" t="str">
        <f>REPLACE(INDEX(GroupVertices[Group],MATCH(Edges24[[#This Row],[Vertex 1]],GroupVertices[Vertex],0)),1,1,"")</f>
        <v>1</v>
      </c>
      <c r="BC122" s="78" t="str">
        <f>REPLACE(INDEX(GroupVertices[Group],MATCH(Edges24[[#This Row],[Vertex 2]],GroupVertices[Vertex],0)),1,1,"")</f>
        <v>1</v>
      </c>
      <c r="BD122" s="48">
        <v>0</v>
      </c>
      <c r="BE122" s="49">
        <v>0</v>
      </c>
      <c r="BF122" s="48">
        <v>0</v>
      </c>
      <c r="BG122" s="49">
        <v>0</v>
      </c>
      <c r="BH122" s="48">
        <v>0</v>
      </c>
      <c r="BI122" s="49">
        <v>0</v>
      </c>
      <c r="BJ122" s="48">
        <v>23</v>
      </c>
      <c r="BK122" s="49">
        <v>100</v>
      </c>
      <c r="BL122" s="48">
        <v>23</v>
      </c>
    </row>
    <row r="123" spans="1:64" ht="15">
      <c r="A123" s="64" t="s">
        <v>238</v>
      </c>
      <c r="B123" s="64" t="s">
        <v>238</v>
      </c>
      <c r="C123" s="65"/>
      <c r="D123" s="66"/>
      <c r="E123" s="67"/>
      <c r="F123" s="68"/>
      <c r="G123" s="65"/>
      <c r="H123" s="69"/>
      <c r="I123" s="70"/>
      <c r="J123" s="70"/>
      <c r="K123" s="34" t="s">
        <v>65</v>
      </c>
      <c r="L123" s="77">
        <v>134</v>
      </c>
      <c r="M123" s="77"/>
      <c r="N123" s="72"/>
      <c r="O123" s="79" t="s">
        <v>176</v>
      </c>
      <c r="P123" s="81">
        <v>43463.65929398148</v>
      </c>
      <c r="Q123" s="79" t="s">
        <v>365</v>
      </c>
      <c r="R123" s="82" t="s">
        <v>500</v>
      </c>
      <c r="S123" s="79" t="s">
        <v>541</v>
      </c>
      <c r="T123" s="79" t="s">
        <v>564</v>
      </c>
      <c r="U123" s="79"/>
      <c r="V123" s="82" t="s">
        <v>612</v>
      </c>
      <c r="W123" s="81">
        <v>43463.65929398148</v>
      </c>
      <c r="X123" s="82" t="s">
        <v>733</v>
      </c>
      <c r="Y123" s="79"/>
      <c r="Z123" s="79"/>
      <c r="AA123" s="85" t="s">
        <v>888</v>
      </c>
      <c r="AB123" s="79"/>
      <c r="AC123" s="79" t="b">
        <v>0</v>
      </c>
      <c r="AD123" s="79">
        <v>0</v>
      </c>
      <c r="AE123" s="85" t="s">
        <v>924</v>
      </c>
      <c r="AF123" s="79" t="b">
        <v>0</v>
      </c>
      <c r="AG123" s="79" t="s">
        <v>926</v>
      </c>
      <c r="AH123" s="79"/>
      <c r="AI123" s="85" t="s">
        <v>924</v>
      </c>
      <c r="AJ123" s="79" t="b">
        <v>0</v>
      </c>
      <c r="AK123" s="79">
        <v>0</v>
      </c>
      <c r="AL123" s="85" t="s">
        <v>924</v>
      </c>
      <c r="AM123" s="79" t="s">
        <v>936</v>
      </c>
      <c r="AN123" s="79" t="b">
        <v>0</v>
      </c>
      <c r="AO123" s="85" t="s">
        <v>888</v>
      </c>
      <c r="AP123" s="79" t="s">
        <v>176</v>
      </c>
      <c r="AQ123" s="79">
        <v>0</v>
      </c>
      <c r="AR123" s="79">
        <v>0</v>
      </c>
      <c r="AS123" s="79"/>
      <c r="AT123" s="79"/>
      <c r="AU123" s="79"/>
      <c r="AV123" s="79"/>
      <c r="AW123" s="79"/>
      <c r="AX123" s="79"/>
      <c r="AY123" s="79"/>
      <c r="AZ123" s="79"/>
      <c r="BA123">
        <v>99</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22</v>
      </c>
      <c r="BK123" s="49">
        <v>100</v>
      </c>
      <c r="BL123" s="48">
        <v>22</v>
      </c>
    </row>
    <row r="124" spans="1:64" ht="15">
      <c r="A124" s="64" t="s">
        <v>238</v>
      </c>
      <c r="B124" s="64" t="s">
        <v>238</v>
      </c>
      <c r="C124" s="65"/>
      <c r="D124" s="66"/>
      <c r="E124" s="67"/>
      <c r="F124" s="68"/>
      <c r="G124" s="65"/>
      <c r="H124" s="69"/>
      <c r="I124" s="70"/>
      <c r="J124" s="70"/>
      <c r="K124" s="34" t="s">
        <v>65</v>
      </c>
      <c r="L124" s="77">
        <v>135</v>
      </c>
      <c r="M124" s="77"/>
      <c r="N124" s="72"/>
      <c r="O124" s="79" t="s">
        <v>176</v>
      </c>
      <c r="P124" s="81">
        <v>43465.40568287037</v>
      </c>
      <c r="Q124" s="79" t="s">
        <v>366</v>
      </c>
      <c r="R124" s="82" t="s">
        <v>501</v>
      </c>
      <c r="S124" s="79" t="s">
        <v>541</v>
      </c>
      <c r="T124" s="79"/>
      <c r="U124" s="79"/>
      <c r="V124" s="82" t="s">
        <v>612</v>
      </c>
      <c r="W124" s="81">
        <v>43465.40568287037</v>
      </c>
      <c r="X124" s="82" t="s">
        <v>734</v>
      </c>
      <c r="Y124" s="79"/>
      <c r="Z124" s="79"/>
      <c r="AA124" s="85" t="s">
        <v>889</v>
      </c>
      <c r="AB124" s="79"/>
      <c r="AC124" s="79" t="b">
        <v>0</v>
      </c>
      <c r="AD124" s="79">
        <v>0</v>
      </c>
      <c r="AE124" s="85" t="s">
        <v>924</v>
      </c>
      <c r="AF124" s="79" t="b">
        <v>0</v>
      </c>
      <c r="AG124" s="79" t="s">
        <v>926</v>
      </c>
      <c r="AH124" s="79"/>
      <c r="AI124" s="85" t="s">
        <v>924</v>
      </c>
      <c r="AJ124" s="79" t="b">
        <v>0</v>
      </c>
      <c r="AK124" s="79">
        <v>0</v>
      </c>
      <c r="AL124" s="85" t="s">
        <v>924</v>
      </c>
      <c r="AM124" s="79" t="s">
        <v>936</v>
      </c>
      <c r="AN124" s="79" t="b">
        <v>0</v>
      </c>
      <c r="AO124" s="85" t="s">
        <v>889</v>
      </c>
      <c r="AP124" s="79" t="s">
        <v>176</v>
      </c>
      <c r="AQ124" s="79">
        <v>0</v>
      </c>
      <c r="AR124" s="79">
        <v>0</v>
      </c>
      <c r="AS124" s="79"/>
      <c r="AT124" s="79"/>
      <c r="AU124" s="79"/>
      <c r="AV124" s="79"/>
      <c r="AW124" s="79"/>
      <c r="AX124" s="79"/>
      <c r="AY124" s="79"/>
      <c r="AZ124" s="79"/>
      <c r="BA124">
        <v>99</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20</v>
      </c>
      <c r="BK124" s="49">
        <v>100</v>
      </c>
      <c r="BL124" s="48">
        <v>20</v>
      </c>
    </row>
    <row r="125" spans="1:64" ht="15">
      <c r="A125" s="64" t="s">
        <v>238</v>
      </c>
      <c r="B125" s="64" t="s">
        <v>238</v>
      </c>
      <c r="C125" s="65"/>
      <c r="D125" s="66"/>
      <c r="E125" s="67"/>
      <c r="F125" s="68"/>
      <c r="G125" s="65"/>
      <c r="H125" s="69"/>
      <c r="I125" s="70"/>
      <c r="J125" s="70"/>
      <c r="K125" s="34" t="s">
        <v>65</v>
      </c>
      <c r="L125" s="77">
        <v>136</v>
      </c>
      <c r="M125" s="77"/>
      <c r="N125" s="72"/>
      <c r="O125" s="79" t="s">
        <v>176</v>
      </c>
      <c r="P125" s="81">
        <v>43467.46697916667</v>
      </c>
      <c r="Q125" s="79" t="s">
        <v>367</v>
      </c>
      <c r="R125" s="82" t="s">
        <v>502</v>
      </c>
      <c r="S125" s="79" t="s">
        <v>541</v>
      </c>
      <c r="T125" s="79"/>
      <c r="U125" s="79"/>
      <c r="V125" s="82" t="s">
        <v>612</v>
      </c>
      <c r="W125" s="81">
        <v>43467.46697916667</v>
      </c>
      <c r="X125" s="82" t="s">
        <v>735</v>
      </c>
      <c r="Y125" s="79"/>
      <c r="Z125" s="79"/>
      <c r="AA125" s="85" t="s">
        <v>890</v>
      </c>
      <c r="AB125" s="79"/>
      <c r="AC125" s="79" t="b">
        <v>0</v>
      </c>
      <c r="AD125" s="79">
        <v>0</v>
      </c>
      <c r="AE125" s="85" t="s">
        <v>924</v>
      </c>
      <c r="AF125" s="79" t="b">
        <v>0</v>
      </c>
      <c r="AG125" s="79" t="s">
        <v>926</v>
      </c>
      <c r="AH125" s="79"/>
      <c r="AI125" s="85" t="s">
        <v>924</v>
      </c>
      <c r="AJ125" s="79" t="b">
        <v>0</v>
      </c>
      <c r="AK125" s="79">
        <v>0</v>
      </c>
      <c r="AL125" s="85" t="s">
        <v>924</v>
      </c>
      <c r="AM125" s="79" t="s">
        <v>936</v>
      </c>
      <c r="AN125" s="79" t="b">
        <v>0</v>
      </c>
      <c r="AO125" s="85" t="s">
        <v>890</v>
      </c>
      <c r="AP125" s="79" t="s">
        <v>176</v>
      </c>
      <c r="AQ125" s="79">
        <v>0</v>
      </c>
      <c r="AR125" s="79">
        <v>0</v>
      </c>
      <c r="AS125" s="79"/>
      <c r="AT125" s="79"/>
      <c r="AU125" s="79"/>
      <c r="AV125" s="79"/>
      <c r="AW125" s="79"/>
      <c r="AX125" s="79"/>
      <c r="AY125" s="79"/>
      <c r="AZ125" s="79"/>
      <c r="BA125">
        <v>99</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25</v>
      </c>
      <c r="BK125" s="49">
        <v>100</v>
      </c>
      <c r="BL125" s="48">
        <v>25</v>
      </c>
    </row>
    <row r="126" spans="1:64" ht="15">
      <c r="A126" s="64" t="s">
        <v>238</v>
      </c>
      <c r="B126" s="64" t="s">
        <v>238</v>
      </c>
      <c r="C126" s="65"/>
      <c r="D126" s="66"/>
      <c r="E126" s="67"/>
      <c r="F126" s="68"/>
      <c r="G126" s="65"/>
      <c r="H126" s="69"/>
      <c r="I126" s="70"/>
      <c r="J126" s="70"/>
      <c r="K126" s="34" t="s">
        <v>65</v>
      </c>
      <c r="L126" s="77">
        <v>137</v>
      </c>
      <c r="M126" s="77"/>
      <c r="N126" s="72"/>
      <c r="O126" s="79" t="s">
        <v>176</v>
      </c>
      <c r="P126" s="81">
        <v>43467.6865625</v>
      </c>
      <c r="Q126" s="79" t="s">
        <v>368</v>
      </c>
      <c r="R126" s="82" t="s">
        <v>503</v>
      </c>
      <c r="S126" s="79" t="s">
        <v>541</v>
      </c>
      <c r="T126" s="79"/>
      <c r="U126" s="79"/>
      <c r="V126" s="82" t="s">
        <v>612</v>
      </c>
      <c r="W126" s="81">
        <v>43467.6865625</v>
      </c>
      <c r="X126" s="82" t="s">
        <v>736</v>
      </c>
      <c r="Y126" s="79"/>
      <c r="Z126" s="79"/>
      <c r="AA126" s="85" t="s">
        <v>891</v>
      </c>
      <c r="AB126" s="79"/>
      <c r="AC126" s="79" t="b">
        <v>0</v>
      </c>
      <c r="AD126" s="79">
        <v>0</v>
      </c>
      <c r="AE126" s="85" t="s">
        <v>924</v>
      </c>
      <c r="AF126" s="79" t="b">
        <v>0</v>
      </c>
      <c r="AG126" s="79" t="s">
        <v>926</v>
      </c>
      <c r="AH126" s="79"/>
      <c r="AI126" s="85" t="s">
        <v>924</v>
      </c>
      <c r="AJ126" s="79" t="b">
        <v>0</v>
      </c>
      <c r="AK126" s="79">
        <v>0</v>
      </c>
      <c r="AL126" s="85" t="s">
        <v>924</v>
      </c>
      <c r="AM126" s="79" t="s">
        <v>936</v>
      </c>
      <c r="AN126" s="79" t="b">
        <v>0</v>
      </c>
      <c r="AO126" s="85" t="s">
        <v>891</v>
      </c>
      <c r="AP126" s="79" t="s">
        <v>176</v>
      </c>
      <c r="AQ126" s="79">
        <v>0</v>
      </c>
      <c r="AR126" s="79">
        <v>0</v>
      </c>
      <c r="AS126" s="79"/>
      <c r="AT126" s="79"/>
      <c r="AU126" s="79"/>
      <c r="AV126" s="79"/>
      <c r="AW126" s="79"/>
      <c r="AX126" s="79"/>
      <c r="AY126" s="79"/>
      <c r="AZ126" s="79"/>
      <c r="BA126">
        <v>99</v>
      </c>
      <c r="BB126" s="78" t="str">
        <f>REPLACE(INDEX(GroupVertices[Group],MATCH(Edges24[[#This Row],[Vertex 1]],GroupVertices[Vertex],0)),1,1,"")</f>
        <v>1</v>
      </c>
      <c r="BC126" s="78" t="str">
        <f>REPLACE(INDEX(GroupVertices[Group],MATCH(Edges24[[#This Row],[Vertex 2]],GroupVertices[Vertex],0)),1,1,"")</f>
        <v>1</v>
      </c>
      <c r="BD126" s="48">
        <v>0</v>
      </c>
      <c r="BE126" s="49">
        <v>0</v>
      </c>
      <c r="BF126" s="48">
        <v>0</v>
      </c>
      <c r="BG126" s="49">
        <v>0</v>
      </c>
      <c r="BH126" s="48">
        <v>0</v>
      </c>
      <c r="BI126" s="49">
        <v>0</v>
      </c>
      <c r="BJ126" s="48">
        <v>30</v>
      </c>
      <c r="BK126" s="49">
        <v>100</v>
      </c>
      <c r="BL126" s="48">
        <v>30</v>
      </c>
    </row>
    <row r="127" spans="1:64" ht="15">
      <c r="A127" s="64" t="s">
        <v>238</v>
      </c>
      <c r="B127" s="64" t="s">
        <v>238</v>
      </c>
      <c r="C127" s="65"/>
      <c r="D127" s="66"/>
      <c r="E127" s="67"/>
      <c r="F127" s="68"/>
      <c r="G127" s="65"/>
      <c r="H127" s="69"/>
      <c r="I127" s="70"/>
      <c r="J127" s="70"/>
      <c r="K127" s="34" t="s">
        <v>65</v>
      </c>
      <c r="L127" s="77">
        <v>138</v>
      </c>
      <c r="M127" s="77"/>
      <c r="N127" s="72"/>
      <c r="O127" s="79" t="s">
        <v>176</v>
      </c>
      <c r="P127" s="81">
        <v>43468.36975694444</v>
      </c>
      <c r="Q127" s="79" t="s">
        <v>369</v>
      </c>
      <c r="R127" s="82" t="s">
        <v>504</v>
      </c>
      <c r="S127" s="79" t="s">
        <v>541</v>
      </c>
      <c r="T127" s="79"/>
      <c r="U127" s="79"/>
      <c r="V127" s="82" t="s">
        <v>612</v>
      </c>
      <c r="W127" s="81">
        <v>43468.36975694444</v>
      </c>
      <c r="X127" s="82" t="s">
        <v>737</v>
      </c>
      <c r="Y127" s="79"/>
      <c r="Z127" s="79"/>
      <c r="AA127" s="85" t="s">
        <v>892</v>
      </c>
      <c r="AB127" s="79"/>
      <c r="AC127" s="79" t="b">
        <v>0</v>
      </c>
      <c r="AD127" s="79">
        <v>0</v>
      </c>
      <c r="AE127" s="85" t="s">
        <v>924</v>
      </c>
      <c r="AF127" s="79" t="b">
        <v>0</v>
      </c>
      <c r="AG127" s="79" t="s">
        <v>926</v>
      </c>
      <c r="AH127" s="79"/>
      <c r="AI127" s="85" t="s">
        <v>924</v>
      </c>
      <c r="AJ127" s="79" t="b">
        <v>0</v>
      </c>
      <c r="AK127" s="79">
        <v>0</v>
      </c>
      <c r="AL127" s="85" t="s">
        <v>924</v>
      </c>
      <c r="AM127" s="79" t="s">
        <v>936</v>
      </c>
      <c r="AN127" s="79" t="b">
        <v>0</v>
      </c>
      <c r="AO127" s="85" t="s">
        <v>892</v>
      </c>
      <c r="AP127" s="79" t="s">
        <v>176</v>
      </c>
      <c r="AQ127" s="79">
        <v>0</v>
      </c>
      <c r="AR127" s="79">
        <v>0</v>
      </c>
      <c r="AS127" s="79"/>
      <c r="AT127" s="79"/>
      <c r="AU127" s="79"/>
      <c r="AV127" s="79"/>
      <c r="AW127" s="79"/>
      <c r="AX127" s="79"/>
      <c r="AY127" s="79"/>
      <c r="AZ127" s="79"/>
      <c r="BA127">
        <v>99</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42</v>
      </c>
      <c r="BK127" s="49">
        <v>100</v>
      </c>
      <c r="BL127" s="48">
        <v>42</v>
      </c>
    </row>
    <row r="128" spans="1:64" ht="15">
      <c r="A128" s="64" t="s">
        <v>238</v>
      </c>
      <c r="B128" s="64" t="s">
        <v>238</v>
      </c>
      <c r="C128" s="65"/>
      <c r="D128" s="66"/>
      <c r="E128" s="67"/>
      <c r="F128" s="68"/>
      <c r="G128" s="65"/>
      <c r="H128" s="69"/>
      <c r="I128" s="70"/>
      <c r="J128" s="70"/>
      <c r="K128" s="34" t="s">
        <v>65</v>
      </c>
      <c r="L128" s="77">
        <v>139</v>
      </c>
      <c r="M128" s="77"/>
      <c r="N128" s="72"/>
      <c r="O128" s="79" t="s">
        <v>176</v>
      </c>
      <c r="P128" s="81">
        <v>43468.480729166666</v>
      </c>
      <c r="Q128" s="79" t="s">
        <v>370</v>
      </c>
      <c r="R128" s="82" t="s">
        <v>505</v>
      </c>
      <c r="S128" s="79" t="s">
        <v>541</v>
      </c>
      <c r="T128" s="79"/>
      <c r="U128" s="79"/>
      <c r="V128" s="82" t="s">
        <v>612</v>
      </c>
      <c r="W128" s="81">
        <v>43468.480729166666</v>
      </c>
      <c r="X128" s="82" t="s">
        <v>738</v>
      </c>
      <c r="Y128" s="79"/>
      <c r="Z128" s="79"/>
      <c r="AA128" s="85" t="s">
        <v>893</v>
      </c>
      <c r="AB128" s="79"/>
      <c r="AC128" s="79" t="b">
        <v>0</v>
      </c>
      <c r="AD128" s="79">
        <v>0</v>
      </c>
      <c r="AE128" s="85" t="s">
        <v>924</v>
      </c>
      <c r="AF128" s="79" t="b">
        <v>0</v>
      </c>
      <c r="AG128" s="79" t="s">
        <v>926</v>
      </c>
      <c r="AH128" s="79"/>
      <c r="AI128" s="85" t="s">
        <v>924</v>
      </c>
      <c r="AJ128" s="79" t="b">
        <v>0</v>
      </c>
      <c r="AK128" s="79">
        <v>0</v>
      </c>
      <c r="AL128" s="85" t="s">
        <v>924</v>
      </c>
      <c r="AM128" s="79" t="s">
        <v>936</v>
      </c>
      <c r="AN128" s="79" t="b">
        <v>0</v>
      </c>
      <c r="AO128" s="85" t="s">
        <v>893</v>
      </c>
      <c r="AP128" s="79" t="s">
        <v>176</v>
      </c>
      <c r="AQ128" s="79">
        <v>0</v>
      </c>
      <c r="AR128" s="79">
        <v>0</v>
      </c>
      <c r="AS128" s="79"/>
      <c r="AT128" s="79"/>
      <c r="AU128" s="79"/>
      <c r="AV128" s="79"/>
      <c r="AW128" s="79"/>
      <c r="AX128" s="79"/>
      <c r="AY128" s="79"/>
      <c r="AZ128" s="79"/>
      <c r="BA128">
        <v>99</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28</v>
      </c>
      <c r="BK128" s="49">
        <v>100</v>
      </c>
      <c r="BL128" s="48">
        <v>28</v>
      </c>
    </row>
    <row r="129" spans="1:64" ht="15">
      <c r="A129" s="64" t="s">
        <v>238</v>
      </c>
      <c r="B129" s="64" t="s">
        <v>238</v>
      </c>
      <c r="C129" s="65"/>
      <c r="D129" s="66"/>
      <c r="E129" s="67"/>
      <c r="F129" s="68"/>
      <c r="G129" s="65"/>
      <c r="H129" s="69"/>
      <c r="I129" s="70"/>
      <c r="J129" s="70"/>
      <c r="K129" s="34" t="s">
        <v>65</v>
      </c>
      <c r="L129" s="77">
        <v>140</v>
      </c>
      <c r="M129" s="77"/>
      <c r="N129" s="72"/>
      <c r="O129" s="79" t="s">
        <v>176</v>
      </c>
      <c r="P129" s="81">
        <v>43469.72199074074</v>
      </c>
      <c r="Q129" s="79" t="s">
        <v>371</v>
      </c>
      <c r="R129" s="82" t="s">
        <v>506</v>
      </c>
      <c r="S129" s="79" t="s">
        <v>541</v>
      </c>
      <c r="T129" s="79" t="s">
        <v>565</v>
      </c>
      <c r="U129" s="79"/>
      <c r="V129" s="82" t="s">
        <v>612</v>
      </c>
      <c r="W129" s="81">
        <v>43469.72199074074</v>
      </c>
      <c r="X129" s="82" t="s">
        <v>739</v>
      </c>
      <c r="Y129" s="79"/>
      <c r="Z129" s="79"/>
      <c r="AA129" s="85" t="s">
        <v>894</v>
      </c>
      <c r="AB129" s="79"/>
      <c r="AC129" s="79" t="b">
        <v>0</v>
      </c>
      <c r="AD129" s="79">
        <v>0</v>
      </c>
      <c r="AE129" s="85" t="s">
        <v>924</v>
      </c>
      <c r="AF129" s="79" t="b">
        <v>0</v>
      </c>
      <c r="AG129" s="79" t="s">
        <v>926</v>
      </c>
      <c r="AH129" s="79"/>
      <c r="AI129" s="85" t="s">
        <v>924</v>
      </c>
      <c r="AJ129" s="79" t="b">
        <v>0</v>
      </c>
      <c r="AK129" s="79">
        <v>0</v>
      </c>
      <c r="AL129" s="85" t="s">
        <v>924</v>
      </c>
      <c r="AM129" s="79" t="s">
        <v>936</v>
      </c>
      <c r="AN129" s="79" t="b">
        <v>0</v>
      </c>
      <c r="AO129" s="85" t="s">
        <v>894</v>
      </c>
      <c r="AP129" s="79" t="s">
        <v>176</v>
      </c>
      <c r="AQ129" s="79">
        <v>0</v>
      </c>
      <c r="AR129" s="79">
        <v>0</v>
      </c>
      <c r="AS129" s="79"/>
      <c r="AT129" s="79"/>
      <c r="AU129" s="79"/>
      <c r="AV129" s="79"/>
      <c r="AW129" s="79"/>
      <c r="AX129" s="79"/>
      <c r="AY129" s="79"/>
      <c r="AZ129" s="79"/>
      <c r="BA129">
        <v>99</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34</v>
      </c>
      <c r="BK129" s="49">
        <v>100</v>
      </c>
      <c r="BL129" s="48">
        <v>34</v>
      </c>
    </row>
    <row r="130" spans="1:64" ht="15">
      <c r="A130" s="64" t="s">
        <v>238</v>
      </c>
      <c r="B130" s="64" t="s">
        <v>238</v>
      </c>
      <c r="C130" s="65"/>
      <c r="D130" s="66"/>
      <c r="E130" s="67"/>
      <c r="F130" s="68"/>
      <c r="G130" s="65"/>
      <c r="H130" s="69"/>
      <c r="I130" s="70"/>
      <c r="J130" s="70"/>
      <c r="K130" s="34" t="s">
        <v>65</v>
      </c>
      <c r="L130" s="77">
        <v>141</v>
      </c>
      <c r="M130" s="77"/>
      <c r="N130" s="72"/>
      <c r="O130" s="79" t="s">
        <v>176</v>
      </c>
      <c r="P130" s="81">
        <v>43470.308587962965</v>
      </c>
      <c r="Q130" s="79" t="s">
        <v>372</v>
      </c>
      <c r="R130" s="82" t="s">
        <v>507</v>
      </c>
      <c r="S130" s="79" t="s">
        <v>541</v>
      </c>
      <c r="T130" s="79"/>
      <c r="U130" s="79"/>
      <c r="V130" s="82" t="s">
        <v>612</v>
      </c>
      <c r="W130" s="81">
        <v>43470.308587962965</v>
      </c>
      <c r="X130" s="82" t="s">
        <v>740</v>
      </c>
      <c r="Y130" s="79"/>
      <c r="Z130" s="79"/>
      <c r="AA130" s="85" t="s">
        <v>895</v>
      </c>
      <c r="AB130" s="79"/>
      <c r="AC130" s="79" t="b">
        <v>0</v>
      </c>
      <c r="AD130" s="79">
        <v>0</v>
      </c>
      <c r="AE130" s="85" t="s">
        <v>924</v>
      </c>
      <c r="AF130" s="79" t="b">
        <v>0</v>
      </c>
      <c r="AG130" s="79" t="s">
        <v>926</v>
      </c>
      <c r="AH130" s="79"/>
      <c r="AI130" s="85" t="s">
        <v>924</v>
      </c>
      <c r="AJ130" s="79" t="b">
        <v>0</v>
      </c>
      <c r="AK130" s="79">
        <v>0</v>
      </c>
      <c r="AL130" s="85" t="s">
        <v>924</v>
      </c>
      <c r="AM130" s="79" t="s">
        <v>936</v>
      </c>
      <c r="AN130" s="79" t="b">
        <v>0</v>
      </c>
      <c r="AO130" s="85" t="s">
        <v>895</v>
      </c>
      <c r="AP130" s="79" t="s">
        <v>176</v>
      </c>
      <c r="AQ130" s="79">
        <v>0</v>
      </c>
      <c r="AR130" s="79">
        <v>0</v>
      </c>
      <c r="AS130" s="79"/>
      <c r="AT130" s="79"/>
      <c r="AU130" s="79"/>
      <c r="AV130" s="79"/>
      <c r="AW130" s="79"/>
      <c r="AX130" s="79"/>
      <c r="AY130" s="79"/>
      <c r="AZ130" s="79"/>
      <c r="BA130">
        <v>99</v>
      </c>
      <c r="BB130" s="78" t="str">
        <f>REPLACE(INDEX(GroupVertices[Group],MATCH(Edges24[[#This Row],[Vertex 1]],GroupVertices[Vertex],0)),1,1,"")</f>
        <v>1</v>
      </c>
      <c r="BC130" s="78" t="str">
        <f>REPLACE(INDEX(GroupVertices[Group],MATCH(Edges24[[#This Row],[Vertex 2]],GroupVertices[Vertex],0)),1,1,"")</f>
        <v>1</v>
      </c>
      <c r="BD130" s="48">
        <v>0</v>
      </c>
      <c r="BE130" s="49">
        <v>0</v>
      </c>
      <c r="BF130" s="48">
        <v>0</v>
      </c>
      <c r="BG130" s="49">
        <v>0</v>
      </c>
      <c r="BH130" s="48">
        <v>0</v>
      </c>
      <c r="BI130" s="49">
        <v>0</v>
      </c>
      <c r="BJ130" s="48">
        <v>32</v>
      </c>
      <c r="BK130" s="49">
        <v>100</v>
      </c>
      <c r="BL130" s="48">
        <v>32</v>
      </c>
    </row>
    <row r="131" spans="1:64" ht="15">
      <c r="A131" s="64" t="s">
        <v>238</v>
      </c>
      <c r="B131" s="64" t="s">
        <v>238</v>
      </c>
      <c r="C131" s="65"/>
      <c r="D131" s="66"/>
      <c r="E131" s="67"/>
      <c r="F131" s="68"/>
      <c r="G131" s="65"/>
      <c r="H131" s="69"/>
      <c r="I131" s="70"/>
      <c r="J131" s="70"/>
      <c r="K131" s="34" t="s">
        <v>65</v>
      </c>
      <c r="L131" s="77">
        <v>142</v>
      </c>
      <c r="M131" s="77"/>
      <c r="N131" s="72"/>
      <c r="O131" s="79" t="s">
        <v>176</v>
      </c>
      <c r="P131" s="81">
        <v>43470.66280092593</v>
      </c>
      <c r="Q131" s="79" t="s">
        <v>373</v>
      </c>
      <c r="R131" s="82" t="s">
        <v>508</v>
      </c>
      <c r="S131" s="79" t="s">
        <v>541</v>
      </c>
      <c r="T131" s="79"/>
      <c r="U131" s="79"/>
      <c r="V131" s="82" t="s">
        <v>612</v>
      </c>
      <c r="W131" s="81">
        <v>43470.66280092593</v>
      </c>
      <c r="X131" s="82" t="s">
        <v>741</v>
      </c>
      <c r="Y131" s="79"/>
      <c r="Z131" s="79"/>
      <c r="AA131" s="85" t="s">
        <v>896</v>
      </c>
      <c r="AB131" s="79"/>
      <c r="AC131" s="79" t="b">
        <v>0</v>
      </c>
      <c r="AD131" s="79">
        <v>0</v>
      </c>
      <c r="AE131" s="85" t="s">
        <v>924</v>
      </c>
      <c r="AF131" s="79" t="b">
        <v>0</v>
      </c>
      <c r="AG131" s="79" t="s">
        <v>926</v>
      </c>
      <c r="AH131" s="79"/>
      <c r="AI131" s="85" t="s">
        <v>924</v>
      </c>
      <c r="AJ131" s="79" t="b">
        <v>0</v>
      </c>
      <c r="AK131" s="79">
        <v>0</v>
      </c>
      <c r="AL131" s="85" t="s">
        <v>924</v>
      </c>
      <c r="AM131" s="79" t="s">
        <v>936</v>
      </c>
      <c r="AN131" s="79" t="b">
        <v>0</v>
      </c>
      <c r="AO131" s="85" t="s">
        <v>896</v>
      </c>
      <c r="AP131" s="79" t="s">
        <v>176</v>
      </c>
      <c r="AQ131" s="79">
        <v>0</v>
      </c>
      <c r="AR131" s="79">
        <v>0</v>
      </c>
      <c r="AS131" s="79"/>
      <c r="AT131" s="79"/>
      <c r="AU131" s="79"/>
      <c r="AV131" s="79"/>
      <c r="AW131" s="79"/>
      <c r="AX131" s="79"/>
      <c r="AY131" s="79"/>
      <c r="AZ131" s="79"/>
      <c r="BA131">
        <v>99</v>
      </c>
      <c r="BB131" s="78" t="str">
        <f>REPLACE(INDEX(GroupVertices[Group],MATCH(Edges24[[#This Row],[Vertex 1]],GroupVertices[Vertex],0)),1,1,"")</f>
        <v>1</v>
      </c>
      <c r="BC131" s="78" t="str">
        <f>REPLACE(INDEX(GroupVertices[Group],MATCH(Edges24[[#This Row],[Vertex 2]],GroupVertices[Vertex],0)),1,1,"")</f>
        <v>1</v>
      </c>
      <c r="BD131" s="48">
        <v>0</v>
      </c>
      <c r="BE131" s="49">
        <v>0</v>
      </c>
      <c r="BF131" s="48">
        <v>0</v>
      </c>
      <c r="BG131" s="49">
        <v>0</v>
      </c>
      <c r="BH131" s="48">
        <v>0</v>
      </c>
      <c r="BI131" s="49">
        <v>0</v>
      </c>
      <c r="BJ131" s="48">
        <v>28</v>
      </c>
      <c r="BK131" s="49">
        <v>100</v>
      </c>
      <c r="BL131" s="48">
        <v>28</v>
      </c>
    </row>
    <row r="132" spans="1:64" ht="15">
      <c r="A132" s="64" t="s">
        <v>238</v>
      </c>
      <c r="B132" s="64" t="s">
        <v>238</v>
      </c>
      <c r="C132" s="65"/>
      <c r="D132" s="66"/>
      <c r="E132" s="67"/>
      <c r="F132" s="68"/>
      <c r="G132" s="65"/>
      <c r="H132" s="69"/>
      <c r="I132" s="70"/>
      <c r="J132" s="70"/>
      <c r="K132" s="34" t="s">
        <v>65</v>
      </c>
      <c r="L132" s="77">
        <v>143</v>
      </c>
      <c r="M132" s="77"/>
      <c r="N132" s="72"/>
      <c r="O132" s="79" t="s">
        <v>176</v>
      </c>
      <c r="P132" s="81">
        <v>43472.65378472222</v>
      </c>
      <c r="Q132" s="79" t="s">
        <v>374</v>
      </c>
      <c r="R132" s="82" t="s">
        <v>509</v>
      </c>
      <c r="S132" s="79" t="s">
        <v>541</v>
      </c>
      <c r="T132" s="79"/>
      <c r="U132" s="79"/>
      <c r="V132" s="82" t="s">
        <v>612</v>
      </c>
      <c r="W132" s="81">
        <v>43472.65378472222</v>
      </c>
      <c r="X132" s="82" t="s">
        <v>742</v>
      </c>
      <c r="Y132" s="79"/>
      <c r="Z132" s="79"/>
      <c r="AA132" s="85" t="s">
        <v>897</v>
      </c>
      <c r="AB132" s="79"/>
      <c r="AC132" s="79" t="b">
        <v>0</v>
      </c>
      <c r="AD132" s="79">
        <v>0</v>
      </c>
      <c r="AE132" s="85" t="s">
        <v>924</v>
      </c>
      <c r="AF132" s="79" t="b">
        <v>0</v>
      </c>
      <c r="AG132" s="79" t="s">
        <v>926</v>
      </c>
      <c r="AH132" s="79"/>
      <c r="AI132" s="85" t="s">
        <v>924</v>
      </c>
      <c r="AJ132" s="79" t="b">
        <v>0</v>
      </c>
      <c r="AK132" s="79">
        <v>0</v>
      </c>
      <c r="AL132" s="85" t="s">
        <v>924</v>
      </c>
      <c r="AM132" s="79" t="s">
        <v>936</v>
      </c>
      <c r="AN132" s="79" t="b">
        <v>0</v>
      </c>
      <c r="AO132" s="85" t="s">
        <v>897</v>
      </c>
      <c r="AP132" s="79" t="s">
        <v>176</v>
      </c>
      <c r="AQ132" s="79">
        <v>0</v>
      </c>
      <c r="AR132" s="79">
        <v>0</v>
      </c>
      <c r="AS132" s="79"/>
      <c r="AT132" s="79"/>
      <c r="AU132" s="79"/>
      <c r="AV132" s="79"/>
      <c r="AW132" s="79"/>
      <c r="AX132" s="79"/>
      <c r="AY132" s="79"/>
      <c r="AZ132" s="79"/>
      <c r="BA132">
        <v>99</v>
      </c>
      <c r="BB132" s="78" t="str">
        <f>REPLACE(INDEX(GroupVertices[Group],MATCH(Edges24[[#This Row],[Vertex 1]],GroupVertices[Vertex],0)),1,1,"")</f>
        <v>1</v>
      </c>
      <c r="BC132" s="78" t="str">
        <f>REPLACE(INDEX(GroupVertices[Group],MATCH(Edges24[[#This Row],[Vertex 2]],GroupVertices[Vertex],0)),1,1,"")</f>
        <v>1</v>
      </c>
      <c r="BD132" s="48">
        <v>0</v>
      </c>
      <c r="BE132" s="49">
        <v>0</v>
      </c>
      <c r="BF132" s="48">
        <v>0</v>
      </c>
      <c r="BG132" s="49">
        <v>0</v>
      </c>
      <c r="BH132" s="48">
        <v>0</v>
      </c>
      <c r="BI132" s="49">
        <v>0</v>
      </c>
      <c r="BJ132" s="48">
        <v>34</v>
      </c>
      <c r="BK132" s="49">
        <v>100</v>
      </c>
      <c r="BL132" s="48">
        <v>34</v>
      </c>
    </row>
    <row r="133" spans="1:64" ht="15">
      <c r="A133" s="64" t="s">
        <v>238</v>
      </c>
      <c r="B133" s="64" t="s">
        <v>238</v>
      </c>
      <c r="C133" s="65"/>
      <c r="D133" s="66"/>
      <c r="E133" s="67"/>
      <c r="F133" s="68"/>
      <c r="G133" s="65"/>
      <c r="H133" s="69"/>
      <c r="I133" s="70"/>
      <c r="J133" s="70"/>
      <c r="K133" s="34" t="s">
        <v>65</v>
      </c>
      <c r="L133" s="77">
        <v>144</v>
      </c>
      <c r="M133" s="77"/>
      <c r="N133" s="72"/>
      <c r="O133" s="79" t="s">
        <v>176</v>
      </c>
      <c r="P133" s="81">
        <v>43472.678252314814</v>
      </c>
      <c r="Q133" s="79" t="s">
        <v>375</v>
      </c>
      <c r="R133" s="82" t="s">
        <v>510</v>
      </c>
      <c r="S133" s="79" t="s">
        <v>541</v>
      </c>
      <c r="T133" s="79"/>
      <c r="U133" s="79"/>
      <c r="V133" s="82" t="s">
        <v>612</v>
      </c>
      <c r="W133" s="81">
        <v>43472.678252314814</v>
      </c>
      <c r="X133" s="82" t="s">
        <v>743</v>
      </c>
      <c r="Y133" s="79"/>
      <c r="Z133" s="79"/>
      <c r="AA133" s="85" t="s">
        <v>898</v>
      </c>
      <c r="AB133" s="79"/>
      <c r="AC133" s="79" t="b">
        <v>0</v>
      </c>
      <c r="AD133" s="79">
        <v>0</v>
      </c>
      <c r="AE133" s="85" t="s">
        <v>924</v>
      </c>
      <c r="AF133" s="79" t="b">
        <v>0</v>
      </c>
      <c r="AG133" s="79" t="s">
        <v>926</v>
      </c>
      <c r="AH133" s="79"/>
      <c r="AI133" s="85" t="s">
        <v>924</v>
      </c>
      <c r="AJ133" s="79" t="b">
        <v>0</v>
      </c>
      <c r="AK133" s="79">
        <v>0</v>
      </c>
      <c r="AL133" s="85" t="s">
        <v>924</v>
      </c>
      <c r="AM133" s="79" t="s">
        <v>936</v>
      </c>
      <c r="AN133" s="79" t="b">
        <v>0</v>
      </c>
      <c r="AO133" s="85" t="s">
        <v>898</v>
      </c>
      <c r="AP133" s="79" t="s">
        <v>176</v>
      </c>
      <c r="AQ133" s="79">
        <v>0</v>
      </c>
      <c r="AR133" s="79">
        <v>0</v>
      </c>
      <c r="AS133" s="79"/>
      <c r="AT133" s="79"/>
      <c r="AU133" s="79"/>
      <c r="AV133" s="79"/>
      <c r="AW133" s="79"/>
      <c r="AX133" s="79"/>
      <c r="AY133" s="79"/>
      <c r="AZ133" s="79"/>
      <c r="BA133">
        <v>99</v>
      </c>
      <c r="BB133" s="78" t="str">
        <f>REPLACE(INDEX(GroupVertices[Group],MATCH(Edges24[[#This Row],[Vertex 1]],GroupVertices[Vertex],0)),1,1,"")</f>
        <v>1</v>
      </c>
      <c r="BC133" s="78" t="str">
        <f>REPLACE(INDEX(GroupVertices[Group],MATCH(Edges24[[#This Row],[Vertex 2]],GroupVertices[Vertex],0)),1,1,"")</f>
        <v>1</v>
      </c>
      <c r="BD133" s="48">
        <v>0</v>
      </c>
      <c r="BE133" s="49">
        <v>0</v>
      </c>
      <c r="BF133" s="48">
        <v>0</v>
      </c>
      <c r="BG133" s="49">
        <v>0</v>
      </c>
      <c r="BH133" s="48">
        <v>0</v>
      </c>
      <c r="BI133" s="49">
        <v>0</v>
      </c>
      <c r="BJ133" s="48">
        <v>21</v>
      </c>
      <c r="BK133" s="49">
        <v>100</v>
      </c>
      <c r="BL133" s="48">
        <v>21</v>
      </c>
    </row>
    <row r="134" spans="1:64" ht="15">
      <c r="A134" s="64" t="s">
        <v>238</v>
      </c>
      <c r="B134" s="64" t="s">
        <v>238</v>
      </c>
      <c r="C134" s="65"/>
      <c r="D134" s="66"/>
      <c r="E134" s="67"/>
      <c r="F134" s="68"/>
      <c r="G134" s="65"/>
      <c r="H134" s="69"/>
      <c r="I134" s="70"/>
      <c r="J134" s="70"/>
      <c r="K134" s="34" t="s">
        <v>65</v>
      </c>
      <c r="L134" s="77">
        <v>145</v>
      </c>
      <c r="M134" s="77"/>
      <c r="N134" s="72"/>
      <c r="O134" s="79" t="s">
        <v>176</v>
      </c>
      <c r="P134" s="81">
        <v>43473.30986111111</v>
      </c>
      <c r="Q134" s="79" t="s">
        <v>376</v>
      </c>
      <c r="R134" s="82" t="s">
        <v>511</v>
      </c>
      <c r="S134" s="79" t="s">
        <v>541</v>
      </c>
      <c r="T134" s="79"/>
      <c r="U134" s="79"/>
      <c r="V134" s="82" t="s">
        <v>612</v>
      </c>
      <c r="W134" s="81">
        <v>43473.30986111111</v>
      </c>
      <c r="X134" s="82" t="s">
        <v>744</v>
      </c>
      <c r="Y134" s="79"/>
      <c r="Z134" s="79"/>
      <c r="AA134" s="85" t="s">
        <v>899</v>
      </c>
      <c r="AB134" s="79"/>
      <c r="AC134" s="79" t="b">
        <v>0</v>
      </c>
      <c r="AD134" s="79">
        <v>0</v>
      </c>
      <c r="AE134" s="85" t="s">
        <v>924</v>
      </c>
      <c r="AF134" s="79" t="b">
        <v>0</v>
      </c>
      <c r="AG134" s="79" t="s">
        <v>926</v>
      </c>
      <c r="AH134" s="79"/>
      <c r="AI134" s="85" t="s">
        <v>924</v>
      </c>
      <c r="AJ134" s="79" t="b">
        <v>0</v>
      </c>
      <c r="AK134" s="79">
        <v>0</v>
      </c>
      <c r="AL134" s="85" t="s">
        <v>924</v>
      </c>
      <c r="AM134" s="79" t="s">
        <v>936</v>
      </c>
      <c r="AN134" s="79" t="b">
        <v>0</v>
      </c>
      <c r="AO134" s="85" t="s">
        <v>899</v>
      </c>
      <c r="AP134" s="79" t="s">
        <v>176</v>
      </c>
      <c r="AQ134" s="79">
        <v>0</v>
      </c>
      <c r="AR134" s="79">
        <v>0</v>
      </c>
      <c r="AS134" s="79"/>
      <c r="AT134" s="79"/>
      <c r="AU134" s="79"/>
      <c r="AV134" s="79"/>
      <c r="AW134" s="79"/>
      <c r="AX134" s="79"/>
      <c r="AY134" s="79"/>
      <c r="AZ134" s="79"/>
      <c r="BA134">
        <v>99</v>
      </c>
      <c r="BB134" s="78" t="str">
        <f>REPLACE(INDEX(GroupVertices[Group],MATCH(Edges24[[#This Row],[Vertex 1]],GroupVertices[Vertex],0)),1,1,"")</f>
        <v>1</v>
      </c>
      <c r="BC134" s="78" t="str">
        <f>REPLACE(INDEX(GroupVertices[Group],MATCH(Edges24[[#This Row],[Vertex 2]],GroupVertices[Vertex],0)),1,1,"")</f>
        <v>1</v>
      </c>
      <c r="BD134" s="48">
        <v>0</v>
      </c>
      <c r="BE134" s="49">
        <v>0</v>
      </c>
      <c r="BF134" s="48">
        <v>0</v>
      </c>
      <c r="BG134" s="49">
        <v>0</v>
      </c>
      <c r="BH134" s="48">
        <v>0</v>
      </c>
      <c r="BI134" s="49">
        <v>0</v>
      </c>
      <c r="BJ134" s="48">
        <v>33</v>
      </c>
      <c r="BK134" s="49">
        <v>100</v>
      </c>
      <c r="BL134" s="48">
        <v>33</v>
      </c>
    </row>
    <row r="135" spans="1:64" ht="15">
      <c r="A135" s="64" t="s">
        <v>238</v>
      </c>
      <c r="B135" s="64" t="s">
        <v>238</v>
      </c>
      <c r="C135" s="65"/>
      <c r="D135" s="66"/>
      <c r="E135" s="67"/>
      <c r="F135" s="68"/>
      <c r="G135" s="65"/>
      <c r="H135" s="69"/>
      <c r="I135" s="70"/>
      <c r="J135" s="70"/>
      <c r="K135" s="34" t="s">
        <v>65</v>
      </c>
      <c r="L135" s="77">
        <v>146</v>
      </c>
      <c r="M135" s="77"/>
      <c r="N135" s="72"/>
      <c r="O135" s="79" t="s">
        <v>176</v>
      </c>
      <c r="P135" s="81">
        <v>43473.61219907407</v>
      </c>
      <c r="Q135" s="79" t="s">
        <v>377</v>
      </c>
      <c r="R135" s="82" t="s">
        <v>512</v>
      </c>
      <c r="S135" s="79" t="s">
        <v>541</v>
      </c>
      <c r="T135" s="79" t="s">
        <v>566</v>
      </c>
      <c r="U135" s="79"/>
      <c r="V135" s="82" t="s">
        <v>612</v>
      </c>
      <c r="W135" s="81">
        <v>43473.61219907407</v>
      </c>
      <c r="X135" s="82" t="s">
        <v>745</v>
      </c>
      <c r="Y135" s="79"/>
      <c r="Z135" s="79"/>
      <c r="AA135" s="85" t="s">
        <v>900</v>
      </c>
      <c r="AB135" s="79"/>
      <c r="AC135" s="79" t="b">
        <v>0</v>
      </c>
      <c r="AD135" s="79">
        <v>0</v>
      </c>
      <c r="AE135" s="85" t="s">
        <v>924</v>
      </c>
      <c r="AF135" s="79" t="b">
        <v>0</v>
      </c>
      <c r="AG135" s="79" t="s">
        <v>926</v>
      </c>
      <c r="AH135" s="79"/>
      <c r="AI135" s="85" t="s">
        <v>924</v>
      </c>
      <c r="AJ135" s="79" t="b">
        <v>0</v>
      </c>
      <c r="AK135" s="79">
        <v>0</v>
      </c>
      <c r="AL135" s="85" t="s">
        <v>924</v>
      </c>
      <c r="AM135" s="79" t="s">
        <v>936</v>
      </c>
      <c r="AN135" s="79" t="b">
        <v>0</v>
      </c>
      <c r="AO135" s="85" t="s">
        <v>900</v>
      </c>
      <c r="AP135" s="79" t="s">
        <v>176</v>
      </c>
      <c r="AQ135" s="79">
        <v>0</v>
      </c>
      <c r="AR135" s="79">
        <v>0</v>
      </c>
      <c r="AS135" s="79"/>
      <c r="AT135" s="79"/>
      <c r="AU135" s="79"/>
      <c r="AV135" s="79"/>
      <c r="AW135" s="79"/>
      <c r="AX135" s="79"/>
      <c r="AY135" s="79"/>
      <c r="AZ135" s="79"/>
      <c r="BA135">
        <v>99</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27</v>
      </c>
      <c r="BK135" s="49">
        <v>100</v>
      </c>
      <c r="BL135" s="48">
        <v>27</v>
      </c>
    </row>
    <row r="136" spans="1:64" ht="15">
      <c r="A136" s="64" t="s">
        <v>238</v>
      </c>
      <c r="B136" s="64" t="s">
        <v>238</v>
      </c>
      <c r="C136" s="65"/>
      <c r="D136" s="66"/>
      <c r="E136" s="67"/>
      <c r="F136" s="68"/>
      <c r="G136" s="65"/>
      <c r="H136" s="69"/>
      <c r="I136" s="70"/>
      <c r="J136" s="70"/>
      <c r="K136" s="34" t="s">
        <v>65</v>
      </c>
      <c r="L136" s="77">
        <v>147</v>
      </c>
      <c r="M136" s="77"/>
      <c r="N136" s="72"/>
      <c r="O136" s="79" t="s">
        <v>176</v>
      </c>
      <c r="P136" s="81">
        <v>43474.48364583333</v>
      </c>
      <c r="Q136" s="79" t="s">
        <v>378</v>
      </c>
      <c r="R136" s="82" t="s">
        <v>513</v>
      </c>
      <c r="S136" s="79" t="s">
        <v>541</v>
      </c>
      <c r="T136" s="79"/>
      <c r="U136" s="79"/>
      <c r="V136" s="82" t="s">
        <v>612</v>
      </c>
      <c r="W136" s="81">
        <v>43474.48364583333</v>
      </c>
      <c r="X136" s="82" t="s">
        <v>746</v>
      </c>
      <c r="Y136" s="79"/>
      <c r="Z136" s="79"/>
      <c r="AA136" s="85" t="s">
        <v>901</v>
      </c>
      <c r="AB136" s="79"/>
      <c r="AC136" s="79" t="b">
        <v>0</v>
      </c>
      <c r="AD136" s="79">
        <v>0</v>
      </c>
      <c r="AE136" s="85" t="s">
        <v>924</v>
      </c>
      <c r="AF136" s="79" t="b">
        <v>0</v>
      </c>
      <c r="AG136" s="79" t="s">
        <v>926</v>
      </c>
      <c r="AH136" s="79"/>
      <c r="AI136" s="85" t="s">
        <v>924</v>
      </c>
      <c r="AJ136" s="79" t="b">
        <v>0</v>
      </c>
      <c r="AK136" s="79">
        <v>0</v>
      </c>
      <c r="AL136" s="85" t="s">
        <v>924</v>
      </c>
      <c r="AM136" s="79" t="s">
        <v>936</v>
      </c>
      <c r="AN136" s="79" t="b">
        <v>0</v>
      </c>
      <c r="AO136" s="85" t="s">
        <v>901</v>
      </c>
      <c r="AP136" s="79" t="s">
        <v>176</v>
      </c>
      <c r="AQ136" s="79">
        <v>0</v>
      </c>
      <c r="AR136" s="79">
        <v>0</v>
      </c>
      <c r="AS136" s="79"/>
      <c r="AT136" s="79"/>
      <c r="AU136" s="79"/>
      <c r="AV136" s="79"/>
      <c r="AW136" s="79"/>
      <c r="AX136" s="79"/>
      <c r="AY136" s="79"/>
      <c r="AZ136" s="79"/>
      <c r="BA136">
        <v>99</v>
      </c>
      <c r="BB136" s="78" t="str">
        <f>REPLACE(INDEX(GroupVertices[Group],MATCH(Edges24[[#This Row],[Vertex 1]],GroupVertices[Vertex],0)),1,1,"")</f>
        <v>1</v>
      </c>
      <c r="BC136" s="78" t="str">
        <f>REPLACE(INDEX(GroupVertices[Group],MATCH(Edges24[[#This Row],[Vertex 2]],GroupVertices[Vertex],0)),1,1,"")</f>
        <v>1</v>
      </c>
      <c r="BD136" s="48">
        <v>0</v>
      </c>
      <c r="BE136" s="49">
        <v>0</v>
      </c>
      <c r="BF136" s="48">
        <v>0</v>
      </c>
      <c r="BG136" s="49">
        <v>0</v>
      </c>
      <c r="BH136" s="48">
        <v>0</v>
      </c>
      <c r="BI136" s="49">
        <v>0</v>
      </c>
      <c r="BJ136" s="48">
        <v>26</v>
      </c>
      <c r="BK136" s="49">
        <v>100</v>
      </c>
      <c r="BL136" s="48">
        <v>26</v>
      </c>
    </row>
    <row r="137" spans="1:64" ht="15">
      <c r="A137" s="64" t="s">
        <v>238</v>
      </c>
      <c r="B137" s="64" t="s">
        <v>238</v>
      </c>
      <c r="C137" s="65"/>
      <c r="D137" s="66"/>
      <c r="E137" s="67"/>
      <c r="F137" s="68"/>
      <c r="G137" s="65"/>
      <c r="H137" s="69"/>
      <c r="I137" s="70"/>
      <c r="J137" s="70"/>
      <c r="K137" s="34" t="s">
        <v>65</v>
      </c>
      <c r="L137" s="77">
        <v>148</v>
      </c>
      <c r="M137" s="77"/>
      <c r="N137" s="72"/>
      <c r="O137" s="79" t="s">
        <v>176</v>
      </c>
      <c r="P137" s="81">
        <v>43475.376805555556</v>
      </c>
      <c r="Q137" s="79" t="s">
        <v>379</v>
      </c>
      <c r="R137" s="82" t="s">
        <v>514</v>
      </c>
      <c r="S137" s="79" t="s">
        <v>541</v>
      </c>
      <c r="T137" s="79"/>
      <c r="U137" s="79"/>
      <c r="V137" s="82" t="s">
        <v>612</v>
      </c>
      <c r="W137" s="81">
        <v>43475.376805555556</v>
      </c>
      <c r="X137" s="82" t="s">
        <v>747</v>
      </c>
      <c r="Y137" s="79"/>
      <c r="Z137" s="79"/>
      <c r="AA137" s="85" t="s">
        <v>902</v>
      </c>
      <c r="AB137" s="79"/>
      <c r="AC137" s="79" t="b">
        <v>0</v>
      </c>
      <c r="AD137" s="79">
        <v>0</v>
      </c>
      <c r="AE137" s="85" t="s">
        <v>924</v>
      </c>
      <c r="AF137" s="79" t="b">
        <v>0</v>
      </c>
      <c r="AG137" s="79" t="s">
        <v>926</v>
      </c>
      <c r="AH137" s="79"/>
      <c r="AI137" s="85" t="s">
        <v>924</v>
      </c>
      <c r="AJ137" s="79" t="b">
        <v>0</v>
      </c>
      <c r="AK137" s="79">
        <v>0</v>
      </c>
      <c r="AL137" s="85" t="s">
        <v>924</v>
      </c>
      <c r="AM137" s="79" t="s">
        <v>936</v>
      </c>
      <c r="AN137" s="79" t="b">
        <v>0</v>
      </c>
      <c r="AO137" s="85" t="s">
        <v>902</v>
      </c>
      <c r="AP137" s="79" t="s">
        <v>176</v>
      </c>
      <c r="AQ137" s="79">
        <v>0</v>
      </c>
      <c r="AR137" s="79">
        <v>0</v>
      </c>
      <c r="AS137" s="79"/>
      <c r="AT137" s="79"/>
      <c r="AU137" s="79"/>
      <c r="AV137" s="79"/>
      <c r="AW137" s="79"/>
      <c r="AX137" s="79"/>
      <c r="AY137" s="79"/>
      <c r="AZ137" s="79"/>
      <c r="BA137">
        <v>99</v>
      </c>
      <c r="BB137" s="78" t="str">
        <f>REPLACE(INDEX(GroupVertices[Group],MATCH(Edges24[[#This Row],[Vertex 1]],GroupVertices[Vertex],0)),1,1,"")</f>
        <v>1</v>
      </c>
      <c r="BC137" s="78" t="str">
        <f>REPLACE(INDEX(GroupVertices[Group],MATCH(Edges24[[#This Row],[Vertex 2]],GroupVertices[Vertex],0)),1,1,"")</f>
        <v>1</v>
      </c>
      <c r="BD137" s="48">
        <v>0</v>
      </c>
      <c r="BE137" s="49">
        <v>0</v>
      </c>
      <c r="BF137" s="48">
        <v>0</v>
      </c>
      <c r="BG137" s="49">
        <v>0</v>
      </c>
      <c r="BH137" s="48">
        <v>0</v>
      </c>
      <c r="BI137" s="49">
        <v>0</v>
      </c>
      <c r="BJ137" s="48">
        <v>28</v>
      </c>
      <c r="BK137" s="49">
        <v>100</v>
      </c>
      <c r="BL137" s="48">
        <v>28</v>
      </c>
    </row>
    <row r="138" spans="1:64" ht="15">
      <c r="A138" s="64" t="s">
        <v>238</v>
      </c>
      <c r="B138" s="64" t="s">
        <v>238</v>
      </c>
      <c r="C138" s="65"/>
      <c r="D138" s="66"/>
      <c r="E138" s="67"/>
      <c r="F138" s="68"/>
      <c r="G138" s="65"/>
      <c r="H138" s="69"/>
      <c r="I138" s="70"/>
      <c r="J138" s="70"/>
      <c r="K138" s="34" t="s">
        <v>65</v>
      </c>
      <c r="L138" s="77">
        <v>149</v>
      </c>
      <c r="M138" s="77"/>
      <c r="N138" s="72"/>
      <c r="O138" s="79" t="s">
        <v>176</v>
      </c>
      <c r="P138" s="81">
        <v>43475.46706018518</v>
      </c>
      <c r="Q138" s="79" t="s">
        <v>380</v>
      </c>
      <c r="R138" s="82" t="s">
        <v>515</v>
      </c>
      <c r="S138" s="79" t="s">
        <v>541</v>
      </c>
      <c r="T138" s="79"/>
      <c r="U138" s="79"/>
      <c r="V138" s="82" t="s">
        <v>612</v>
      </c>
      <c r="W138" s="81">
        <v>43475.46706018518</v>
      </c>
      <c r="X138" s="82" t="s">
        <v>748</v>
      </c>
      <c r="Y138" s="79"/>
      <c r="Z138" s="79"/>
      <c r="AA138" s="85" t="s">
        <v>903</v>
      </c>
      <c r="AB138" s="79"/>
      <c r="AC138" s="79" t="b">
        <v>0</v>
      </c>
      <c r="AD138" s="79">
        <v>0</v>
      </c>
      <c r="AE138" s="85" t="s">
        <v>924</v>
      </c>
      <c r="AF138" s="79" t="b">
        <v>0</v>
      </c>
      <c r="AG138" s="79" t="s">
        <v>926</v>
      </c>
      <c r="AH138" s="79"/>
      <c r="AI138" s="85" t="s">
        <v>924</v>
      </c>
      <c r="AJ138" s="79" t="b">
        <v>0</v>
      </c>
      <c r="AK138" s="79">
        <v>0</v>
      </c>
      <c r="AL138" s="85" t="s">
        <v>924</v>
      </c>
      <c r="AM138" s="79" t="s">
        <v>936</v>
      </c>
      <c r="AN138" s="79" t="b">
        <v>0</v>
      </c>
      <c r="AO138" s="85" t="s">
        <v>903</v>
      </c>
      <c r="AP138" s="79" t="s">
        <v>176</v>
      </c>
      <c r="AQ138" s="79">
        <v>0</v>
      </c>
      <c r="AR138" s="79">
        <v>0</v>
      </c>
      <c r="AS138" s="79"/>
      <c r="AT138" s="79"/>
      <c r="AU138" s="79"/>
      <c r="AV138" s="79"/>
      <c r="AW138" s="79"/>
      <c r="AX138" s="79"/>
      <c r="AY138" s="79"/>
      <c r="AZ138" s="79"/>
      <c r="BA138">
        <v>99</v>
      </c>
      <c r="BB138" s="78" t="str">
        <f>REPLACE(INDEX(GroupVertices[Group],MATCH(Edges24[[#This Row],[Vertex 1]],GroupVertices[Vertex],0)),1,1,"")</f>
        <v>1</v>
      </c>
      <c r="BC138" s="78" t="str">
        <f>REPLACE(INDEX(GroupVertices[Group],MATCH(Edges24[[#This Row],[Vertex 2]],GroupVertices[Vertex],0)),1,1,"")</f>
        <v>1</v>
      </c>
      <c r="BD138" s="48">
        <v>0</v>
      </c>
      <c r="BE138" s="49">
        <v>0</v>
      </c>
      <c r="BF138" s="48">
        <v>0</v>
      </c>
      <c r="BG138" s="49">
        <v>0</v>
      </c>
      <c r="BH138" s="48">
        <v>0</v>
      </c>
      <c r="BI138" s="49">
        <v>0</v>
      </c>
      <c r="BJ138" s="48">
        <v>31</v>
      </c>
      <c r="BK138" s="49">
        <v>100</v>
      </c>
      <c r="BL138" s="48">
        <v>31</v>
      </c>
    </row>
    <row r="139" spans="1:64" ht="15">
      <c r="A139" s="64" t="s">
        <v>238</v>
      </c>
      <c r="B139" s="64" t="s">
        <v>238</v>
      </c>
      <c r="C139" s="65"/>
      <c r="D139" s="66"/>
      <c r="E139" s="67"/>
      <c r="F139" s="68"/>
      <c r="G139" s="65"/>
      <c r="H139" s="69"/>
      <c r="I139" s="70"/>
      <c r="J139" s="70"/>
      <c r="K139" s="34" t="s">
        <v>65</v>
      </c>
      <c r="L139" s="77">
        <v>150</v>
      </c>
      <c r="M139" s="77"/>
      <c r="N139" s="72"/>
      <c r="O139" s="79" t="s">
        <v>176</v>
      </c>
      <c r="P139" s="81">
        <v>43475.67537037037</v>
      </c>
      <c r="Q139" s="79" t="s">
        <v>381</v>
      </c>
      <c r="R139" s="82" t="s">
        <v>516</v>
      </c>
      <c r="S139" s="79" t="s">
        <v>541</v>
      </c>
      <c r="T139" s="79"/>
      <c r="U139" s="79"/>
      <c r="V139" s="82" t="s">
        <v>612</v>
      </c>
      <c r="W139" s="81">
        <v>43475.67537037037</v>
      </c>
      <c r="X139" s="82" t="s">
        <v>749</v>
      </c>
      <c r="Y139" s="79"/>
      <c r="Z139" s="79"/>
      <c r="AA139" s="85" t="s">
        <v>904</v>
      </c>
      <c r="AB139" s="79"/>
      <c r="AC139" s="79" t="b">
        <v>0</v>
      </c>
      <c r="AD139" s="79">
        <v>0</v>
      </c>
      <c r="AE139" s="85" t="s">
        <v>924</v>
      </c>
      <c r="AF139" s="79" t="b">
        <v>0</v>
      </c>
      <c r="AG139" s="79" t="s">
        <v>926</v>
      </c>
      <c r="AH139" s="79"/>
      <c r="AI139" s="85" t="s">
        <v>924</v>
      </c>
      <c r="AJ139" s="79" t="b">
        <v>0</v>
      </c>
      <c r="AK139" s="79">
        <v>0</v>
      </c>
      <c r="AL139" s="85" t="s">
        <v>924</v>
      </c>
      <c r="AM139" s="79" t="s">
        <v>936</v>
      </c>
      <c r="AN139" s="79" t="b">
        <v>0</v>
      </c>
      <c r="AO139" s="85" t="s">
        <v>904</v>
      </c>
      <c r="AP139" s="79" t="s">
        <v>176</v>
      </c>
      <c r="AQ139" s="79">
        <v>0</v>
      </c>
      <c r="AR139" s="79">
        <v>0</v>
      </c>
      <c r="AS139" s="79"/>
      <c r="AT139" s="79"/>
      <c r="AU139" s="79"/>
      <c r="AV139" s="79"/>
      <c r="AW139" s="79"/>
      <c r="AX139" s="79"/>
      <c r="AY139" s="79"/>
      <c r="AZ139" s="79"/>
      <c r="BA139">
        <v>99</v>
      </c>
      <c r="BB139" s="78" t="str">
        <f>REPLACE(INDEX(GroupVertices[Group],MATCH(Edges24[[#This Row],[Vertex 1]],GroupVertices[Vertex],0)),1,1,"")</f>
        <v>1</v>
      </c>
      <c r="BC139" s="78" t="str">
        <f>REPLACE(INDEX(GroupVertices[Group],MATCH(Edges24[[#This Row],[Vertex 2]],GroupVertices[Vertex],0)),1,1,"")</f>
        <v>1</v>
      </c>
      <c r="BD139" s="48">
        <v>0</v>
      </c>
      <c r="BE139" s="49">
        <v>0</v>
      </c>
      <c r="BF139" s="48">
        <v>1</v>
      </c>
      <c r="BG139" s="49">
        <v>3.7037037037037037</v>
      </c>
      <c r="BH139" s="48">
        <v>0</v>
      </c>
      <c r="BI139" s="49">
        <v>0</v>
      </c>
      <c r="BJ139" s="48">
        <v>26</v>
      </c>
      <c r="BK139" s="49">
        <v>96.29629629629629</v>
      </c>
      <c r="BL139" s="48">
        <v>27</v>
      </c>
    </row>
    <row r="140" spans="1:64" ht="15">
      <c r="A140" s="64" t="s">
        <v>238</v>
      </c>
      <c r="B140" s="64" t="s">
        <v>238</v>
      </c>
      <c r="C140" s="65"/>
      <c r="D140" s="66"/>
      <c r="E140" s="67"/>
      <c r="F140" s="68"/>
      <c r="G140" s="65"/>
      <c r="H140" s="69"/>
      <c r="I140" s="70"/>
      <c r="J140" s="70"/>
      <c r="K140" s="34" t="s">
        <v>65</v>
      </c>
      <c r="L140" s="77">
        <v>151</v>
      </c>
      <c r="M140" s="77"/>
      <c r="N140" s="72"/>
      <c r="O140" s="79" t="s">
        <v>176</v>
      </c>
      <c r="P140" s="81">
        <v>43476.59193287037</v>
      </c>
      <c r="Q140" s="79" t="s">
        <v>382</v>
      </c>
      <c r="R140" s="82" t="s">
        <v>517</v>
      </c>
      <c r="S140" s="79" t="s">
        <v>541</v>
      </c>
      <c r="T140" s="79"/>
      <c r="U140" s="79"/>
      <c r="V140" s="82" t="s">
        <v>612</v>
      </c>
      <c r="W140" s="81">
        <v>43476.59193287037</v>
      </c>
      <c r="X140" s="82" t="s">
        <v>750</v>
      </c>
      <c r="Y140" s="79"/>
      <c r="Z140" s="79"/>
      <c r="AA140" s="85" t="s">
        <v>905</v>
      </c>
      <c r="AB140" s="79"/>
      <c r="AC140" s="79" t="b">
        <v>0</v>
      </c>
      <c r="AD140" s="79">
        <v>0</v>
      </c>
      <c r="AE140" s="85" t="s">
        <v>924</v>
      </c>
      <c r="AF140" s="79" t="b">
        <v>0</v>
      </c>
      <c r="AG140" s="79" t="s">
        <v>926</v>
      </c>
      <c r="AH140" s="79"/>
      <c r="AI140" s="85" t="s">
        <v>924</v>
      </c>
      <c r="AJ140" s="79" t="b">
        <v>0</v>
      </c>
      <c r="AK140" s="79">
        <v>0</v>
      </c>
      <c r="AL140" s="85" t="s">
        <v>924</v>
      </c>
      <c r="AM140" s="79" t="s">
        <v>936</v>
      </c>
      <c r="AN140" s="79" t="b">
        <v>0</v>
      </c>
      <c r="AO140" s="85" t="s">
        <v>905</v>
      </c>
      <c r="AP140" s="79" t="s">
        <v>176</v>
      </c>
      <c r="AQ140" s="79">
        <v>0</v>
      </c>
      <c r="AR140" s="79">
        <v>0</v>
      </c>
      <c r="AS140" s="79"/>
      <c r="AT140" s="79"/>
      <c r="AU140" s="79"/>
      <c r="AV140" s="79"/>
      <c r="AW140" s="79"/>
      <c r="AX140" s="79"/>
      <c r="AY140" s="79"/>
      <c r="AZ140" s="79"/>
      <c r="BA140">
        <v>99</v>
      </c>
      <c r="BB140" s="78" t="str">
        <f>REPLACE(INDEX(GroupVertices[Group],MATCH(Edges24[[#This Row],[Vertex 1]],GroupVertices[Vertex],0)),1,1,"")</f>
        <v>1</v>
      </c>
      <c r="BC140" s="78" t="str">
        <f>REPLACE(INDEX(GroupVertices[Group],MATCH(Edges24[[#This Row],[Vertex 2]],GroupVertices[Vertex],0)),1,1,"")</f>
        <v>1</v>
      </c>
      <c r="BD140" s="48">
        <v>0</v>
      </c>
      <c r="BE140" s="49">
        <v>0</v>
      </c>
      <c r="BF140" s="48">
        <v>0</v>
      </c>
      <c r="BG140" s="49">
        <v>0</v>
      </c>
      <c r="BH140" s="48">
        <v>0</v>
      </c>
      <c r="BI140" s="49">
        <v>0</v>
      </c>
      <c r="BJ140" s="48">
        <v>32</v>
      </c>
      <c r="BK140" s="49">
        <v>100</v>
      </c>
      <c r="BL140" s="48">
        <v>32</v>
      </c>
    </row>
    <row r="141" spans="1:64" ht="15">
      <c r="A141" s="64" t="s">
        <v>238</v>
      </c>
      <c r="B141" s="64" t="s">
        <v>238</v>
      </c>
      <c r="C141" s="65"/>
      <c r="D141" s="66"/>
      <c r="E141" s="67"/>
      <c r="F141" s="68"/>
      <c r="G141" s="65"/>
      <c r="H141" s="69"/>
      <c r="I141" s="70"/>
      <c r="J141" s="70"/>
      <c r="K141" s="34" t="s">
        <v>65</v>
      </c>
      <c r="L141" s="77">
        <v>152</v>
      </c>
      <c r="M141" s="77"/>
      <c r="N141" s="72"/>
      <c r="O141" s="79" t="s">
        <v>176</v>
      </c>
      <c r="P141" s="81">
        <v>43476.616377314815</v>
      </c>
      <c r="Q141" s="79" t="s">
        <v>383</v>
      </c>
      <c r="R141" s="82" t="s">
        <v>518</v>
      </c>
      <c r="S141" s="79" t="s">
        <v>541</v>
      </c>
      <c r="T141" s="79"/>
      <c r="U141" s="79"/>
      <c r="V141" s="82" t="s">
        <v>612</v>
      </c>
      <c r="W141" s="81">
        <v>43476.616377314815</v>
      </c>
      <c r="X141" s="82" t="s">
        <v>751</v>
      </c>
      <c r="Y141" s="79"/>
      <c r="Z141" s="79"/>
      <c r="AA141" s="85" t="s">
        <v>906</v>
      </c>
      <c r="AB141" s="79"/>
      <c r="AC141" s="79" t="b">
        <v>0</v>
      </c>
      <c r="AD141" s="79">
        <v>0</v>
      </c>
      <c r="AE141" s="85" t="s">
        <v>924</v>
      </c>
      <c r="AF141" s="79" t="b">
        <v>0</v>
      </c>
      <c r="AG141" s="79" t="s">
        <v>926</v>
      </c>
      <c r="AH141" s="79"/>
      <c r="AI141" s="85" t="s">
        <v>924</v>
      </c>
      <c r="AJ141" s="79" t="b">
        <v>0</v>
      </c>
      <c r="AK141" s="79">
        <v>0</v>
      </c>
      <c r="AL141" s="85" t="s">
        <v>924</v>
      </c>
      <c r="AM141" s="79" t="s">
        <v>936</v>
      </c>
      <c r="AN141" s="79" t="b">
        <v>0</v>
      </c>
      <c r="AO141" s="85" t="s">
        <v>906</v>
      </c>
      <c r="AP141" s="79" t="s">
        <v>176</v>
      </c>
      <c r="AQ141" s="79">
        <v>0</v>
      </c>
      <c r="AR141" s="79">
        <v>0</v>
      </c>
      <c r="AS141" s="79"/>
      <c r="AT141" s="79"/>
      <c r="AU141" s="79"/>
      <c r="AV141" s="79"/>
      <c r="AW141" s="79"/>
      <c r="AX141" s="79"/>
      <c r="AY141" s="79"/>
      <c r="AZ141" s="79"/>
      <c r="BA141">
        <v>99</v>
      </c>
      <c r="BB141" s="78" t="str">
        <f>REPLACE(INDEX(GroupVertices[Group],MATCH(Edges24[[#This Row],[Vertex 1]],GroupVertices[Vertex],0)),1,1,"")</f>
        <v>1</v>
      </c>
      <c r="BC141" s="78" t="str">
        <f>REPLACE(INDEX(GroupVertices[Group],MATCH(Edges24[[#This Row],[Vertex 2]],GroupVertices[Vertex],0)),1,1,"")</f>
        <v>1</v>
      </c>
      <c r="BD141" s="48">
        <v>0</v>
      </c>
      <c r="BE141" s="49">
        <v>0</v>
      </c>
      <c r="BF141" s="48">
        <v>1</v>
      </c>
      <c r="BG141" s="49">
        <v>3.4482758620689653</v>
      </c>
      <c r="BH141" s="48">
        <v>0</v>
      </c>
      <c r="BI141" s="49">
        <v>0</v>
      </c>
      <c r="BJ141" s="48">
        <v>28</v>
      </c>
      <c r="BK141" s="49">
        <v>96.55172413793103</v>
      </c>
      <c r="BL141" s="48">
        <v>29</v>
      </c>
    </row>
    <row r="142" spans="1:64" ht="15">
      <c r="A142" s="64" t="s">
        <v>238</v>
      </c>
      <c r="B142" s="64" t="s">
        <v>238</v>
      </c>
      <c r="C142" s="65"/>
      <c r="D142" s="66"/>
      <c r="E142" s="67"/>
      <c r="F142" s="68"/>
      <c r="G142" s="65"/>
      <c r="H142" s="69"/>
      <c r="I142" s="70"/>
      <c r="J142" s="70"/>
      <c r="K142" s="34" t="s">
        <v>65</v>
      </c>
      <c r="L142" s="77">
        <v>153</v>
      </c>
      <c r="M142" s="77"/>
      <c r="N142" s="72"/>
      <c r="O142" s="79" t="s">
        <v>176</v>
      </c>
      <c r="P142" s="81">
        <v>43478.221087962964</v>
      </c>
      <c r="Q142" s="79" t="s">
        <v>384</v>
      </c>
      <c r="R142" s="82" t="s">
        <v>519</v>
      </c>
      <c r="S142" s="79" t="s">
        <v>541</v>
      </c>
      <c r="T142" s="79"/>
      <c r="U142" s="79"/>
      <c r="V142" s="82" t="s">
        <v>612</v>
      </c>
      <c r="W142" s="81">
        <v>43478.221087962964</v>
      </c>
      <c r="X142" s="82" t="s">
        <v>752</v>
      </c>
      <c r="Y142" s="79"/>
      <c r="Z142" s="79"/>
      <c r="AA142" s="85" t="s">
        <v>907</v>
      </c>
      <c r="AB142" s="79"/>
      <c r="AC142" s="79" t="b">
        <v>0</v>
      </c>
      <c r="AD142" s="79">
        <v>0</v>
      </c>
      <c r="AE142" s="85" t="s">
        <v>924</v>
      </c>
      <c r="AF142" s="79" t="b">
        <v>0</v>
      </c>
      <c r="AG142" s="79" t="s">
        <v>926</v>
      </c>
      <c r="AH142" s="79"/>
      <c r="AI142" s="85" t="s">
        <v>924</v>
      </c>
      <c r="AJ142" s="79" t="b">
        <v>0</v>
      </c>
      <c r="AK142" s="79">
        <v>0</v>
      </c>
      <c r="AL142" s="85" t="s">
        <v>924</v>
      </c>
      <c r="AM142" s="79" t="s">
        <v>936</v>
      </c>
      <c r="AN142" s="79" t="b">
        <v>0</v>
      </c>
      <c r="AO142" s="85" t="s">
        <v>907</v>
      </c>
      <c r="AP142" s="79" t="s">
        <v>176</v>
      </c>
      <c r="AQ142" s="79">
        <v>0</v>
      </c>
      <c r="AR142" s="79">
        <v>0</v>
      </c>
      <c r="AS142" s="79"/>
      <c r="AT142" s="79"/>
      <c r="AU142" s="79"/>
      <c r="AV142" s="79"/>
      <c r="AW142" s="79"/>
      <c r="AX142" s="79"/>
      <c r="AY142" s="79"/>
      <c r="AZ142" s="79"/>
      <c r="BA142">
        <v>99</v>
      </c>
      <c r="BB142" s="78" t="str">
        <f>REPLACE(INDEX(GroupVertices[Group],MATCH(Edges24[[#This Row],[Vertex 1]],GroupVertices[Vertex],0)),1,1,"")</f>
        <v>1</v>
      </c>
      <c r="BC142" s="78" t="str">
        <f>REPLACE(INDEX(GroupVertices[Group],MATCH(Edges24[[#This Row],[Vertex 2]],GroupVertices[Vertex],0)),1,1,"")</f>
        <v>1</v>
      </c>
      <c r="BD142" s="48">
        <v>0</v>
      </c>
      <c r="BE142" s="49">
        <v>0</v>
      </c>
      <c r="BF142" s="48">
        <v>0</v>
      </c>
      <c r="BG142" s="49">
        <v>0</v>
      </c>
      <c r="BH142" s="48">
        <v>0</v>
      </c>
      <c r="BI142" s="49">
        <v>0</v>
      </c>
      <c r="BJ142" s="48">
        <v>29</v>
      </c>
      <c r="BK142" s="49">
        <v>100</v>
      </c>
      <c r="BL142" s="48">
        <v>29</v>
      </c>
    </row>
    <row r="143" spans="1:64" ht="15">
      <c r="A143" s="64" t="s">
        <v>238</v>
      </c>
      <c r="B143" s="64" t="s">
        <v>238</v>
      </c>
      <c r="C143" s="65"/>
      <c r="D143" s="66"/>
      <c r="E143" s="67"/>
      <c r="F143" s="68"/>
      <c r="G143" s="65"/>
      <c r="H143" s="69"/>
      <c r="I143" s="70"/>
      <c r="J143" s="70"/>
      <c r="K143" s="34" t="s">
        <v>65</v>
      </c>
      <c r="L143" s="77">
        <v>154</v>
      </c>
      <c r="M143" s="77"/>
      <c r="N143" s="72"/>
      <c r="O143" s="79" t="s">
        <v>176</v>
      </c>
      <c r="P143" s="81">
        <v>43478.31496527778</v>
      </c>
      <c r="Q143" s="79" t="s">
        <v>385</v>
      </c>
      <c r="R143" s="82" t="s">
        <v>520</v>
      </c>
      <c r="S143" s="79" t="s">
        <v>541</v>
      </c>
      <c r="T143" s="79"/>
      <c r="U143" s="79"/>
      <c r="V143" s="82" t="s">
        <v>612</v>
      </c>
      <c r="W143" s="81">
        <v>43478.31496527778</v>
      </c>
      <c r="X143" s="82" t="s">
        <v>753</v>
      </c>
      <c r="Y143" s="79"/>
      <c r="Z143" s="79"/>
      <c r="AA143" s="85" t="s">
        <v>908</v>
      </c>
      <c r="AB143" s="79"/>
      <c r="AC143" s="79" t="b">
        <v>0</v>
      </c>
      <c r="AD143" s="79">
        <v>0</v>
      </c>
      <c r="AE143" s="85" t="s">
        <v>924</v>
      </c>
      <c r="AF143" s="79" t="b">
        <v>0</v>
      </c>
      <c r="AG143" s="79" t="s">
        <v>926</v>
      </c>
      <c r="AH143" s="79"/>
      <c r="AI143" s="85" t="s">
        <v>924</v>
      </c>
      <c r="AJ143" s="79" t="b">
        <v>0</v>
      </c>
      <c r="AK143" s="79">
        <v>0</v>
      </c>
      <c r="AL143" s="85" t="s">
        <v>924</v>
      </c>
      <c r="AM143" s="79" t="s">
        <v>936</v>
      </c>
      <c r="AN143" s="79" t="b">
        <v>0</v>
      </c>
      <c r="AO143" s="85" t="s">
        <v>908</v>
      </c>
      <c r="AP143" s="79" t="s">
        <v>176</v>
      </c>
      <c r="AQ143" s="79">
        <v>0</v>
      </c>
      <c r="AR143" s="79">
        <v>0</v>
      </c>
      <c r="AS143" s="79"/>
      <c r="AT143" s="79"/>
      <c r="AU143" s="79"/>
      <c r="AV143" s="79"/>
      <c r="AW143" s="79"/>
      <c r="AX143" s="79"/>
      <c r="AY143" s="79"/>
      <c r="AZ143" s="79"/>
      <c r="BA143">
        <v>99</v>
      </c>
      <c r="BB143" s="78" t="str">
        <f>REPLACE(INDEX(GroupVertices[Group],MATCH(Edges24[[#This Row],[Vertex 1]],GroupVertices[Vertex],0)),1,1,"")</f>
        <v>1</v>
      </c>
      <c r="BC143" s="78" t="str">
        <f>REPLACE(INDEX(GroupVertices[Group],MATCH(Edges24[[#This Row],[Vertex 2]],GroupVertices[Vertex],0)),1,1,"")</f>
        <v>1</v>
      </c>
      <c r="BD143" s="48">
        <v>0</v>
      </c>
      <c r="BE143" s="49">
        <v>0</v>
      </c>
      <c r="BF143" s="48">
        <v>0</v>
      </c>
      <c r="BG143" s="49">
        <v>0</v>
      </c>
      <c r="BH143" s="48">
        <v>0</v>
      </c>
      <c r="BI143" s="49">
        <v>0</v>
      </c>
      <c r="BJ143" s="48">
        <v>32</v>
      </c>
      <c r="BK143" s="49">
        <v>100</v>
      </c>
      <c r="BL143" s="48">
        <v>32</v>
      </c>
    </row>
    <row r="144" spans="1:64" ht="15">
      <c r="A144" s="64" t="s">
        <v>238</v>
      </c>
      <c r="B144" s="64" t="s">
        <v>238</v>
      </c>
      <c r="C144" s="65"/>
      <c r="D144" s="66"/>
      <c r="E144" s="67"/>
      <c r="F144" s="68"/>
      <c r="G144" s="65"/>
      <c r="H144" s="69"/>
      <c r="I144" s="70"/>
      <c r="J144" s="70"/>
      <c r="K144" s="34" t="s">
        <v>65</v>
      </c>
      <c r="L144" s="77">
        <v>155</v>
      </c>
      <c r="M144" s="77"/>
      <c r="N144" s="72"/>
      <c r="O144" s="79" t="s">
        <v>176</v>
      </c>
      <c r="P144" s="81">
        <v>43478.523148148146</v>
      </c>
      <c r="Q144" s="79" t="s">
        <v>386</v>
      </c>
      <c r="R144" s="82" t="s">
        <v>521</v>
      </c>
      <c r="S144" s="79" t="s">
        <v>541</v>
      </c>
      <c r="T144" s="79" t="s">
        <v>555</v>
      </c>
      <c r="U144" s="79"/>
      <c r="V144" s="82" t="s">
        <v>612</v>
      </c>
      <c r="W144" s="81">
        <v>43478.523148148146</v>
      </c>
      <c r="X144" s="82" t="s">
        <v>754</v>
      </c>
      <c r="Y144" s="79"/>
      <c r="Z144" s="79"/>
      <c r="AA144" s="85" t="s">
        <v>909</v>
      </c>
      <c r="AB144" s="79"/>
      <c r="AC144" s="79" t="b">
        <v>0</v>
      </c>
      <c r="AD144" s="79">
        <v>0</v>
      </c>
      <c r="AE144" s="85" t="s">
        <v>924</v>
      </c>
      <c r="AF144" s="79" t="b">
        <v>0</v>
      </c>
      <c r="AG144" s="79" t="s">
        <v>926</v>
      </c>
      <c r="AH144" s="79"/>
      <c r="AI144" s="85" t="s">
        <v>924</v>
      </c>
      <c r="AJ144" s="79" t="b">
        <v>0</v>
      </c>
      <c r="AK144" s="79">
        <v>0</v>
      </c>
      <c r="AL144" s="85" t="s">
        <v>924</v>
      </c>
      <c r="AM144" s="79" t="s">
        <v>936</v>
      </c>
      <c r="AN144" s="79" t="b">
        <v>0</v>
      </c>
      <c r="AO144" s="85" t="s">
        <v>909</v>
      </c>
      <c r="AP144" s="79" t="s">
        <v>176</v>
      </c>
      <c r="AQ144" s="79">
        <v>0</v>
      </c>
      <c r="AR144" s="79">
        <v>0</v>
      </c>
      <c r="AS144" s="79"/>
      <c r="AT144" s="79"/>
      <c r="AU144" s="79"/>
      <c r="AV144" s="79"/>
      <c r="AW144" s="79"/>
      <c r="AX144" s="79"/>
      <c r="AY144" s="79"/>
      <c r="AZ144" s="79"/>
      <c r="BA144">
        <v>99</v>
      </c>
      <c r="BB144" s="78" t="str">
        <f>REPLACE(INDEX(GroupVertices[Group],MATCH(Edges24[[#This Row],[Vertex 1]],GroupVertices[Vertex],0)),1,1,"")</f>
        <v>1</v>
      </c>
      <c r="BC144" s="78" t="str">
        <f>REPLACE(INDEX(GroupVertices[Group],MATCH(Edges24[[#This Row],[Vertex 2]],GroupVertices[Vertex],0)),1,1,"")</f>
        <v>1</v>
      </c>
      <c r="BD144" s="48">
        <v>0</v>
      </c>
      <c r="BE144" s="49">
        <v>0</v>
      </c>
      <c r="BF144" s="48">
        <v>0</v>
      </c>
      <c r="BG144" s="49">
        <v>0</v>
      </c>
      <c r="BH144" s="48">
        <v>0</v>
      </c>
      <c r="BI144" s="49">
        <v>0</v>
      </c>
      <c r="BJ144" s="48">
        <v>27</v>
      </c>
      <c r="BK144" s="49">
        <v>100</v>
      </c>
      <c r="BL144" s="48">
        <v>27</v>
      </c>
    </row>
    <row r="145" spans="1:64" ht="15">
      <c r="A145" s="64" t="s">
        <v>238</v>
      </c>
      <c r="B145" s="64" t="s">
        <v>238</v>
      </c>
      <c r="C145" s="65"/>
      <c r="D145" s="66"/>
      <c r="E145" s="67"/>
      <c r="F145" s="68"/>
      <c r="G145" s="65"/>
      <c r="H145" s="69"/>
      <c r="I145" s="70"/>
      <c r="J145" s="70"/>
      <c r="K145" s="34" t="s">
        <v>65</v>
      </c>
      <c r="L145" s="77">
        <v>156</v>
      </c>
      <c r="M145" s="77"/>
      <c r="N145" s="72"/>
      <c r="O145" s="79" t="s">
        <v>176</v>
      </c>
      <c r="P145" s="81">
        <v>43479.318344907406</v>
      </c>
      <c r="Q145" s="79" t="s">
        <v>387</v>
      </c>
      <c r="R145" s="82" t="s">
        <v>522</v>
      </c>
      <c r="S145" s="79" t="s">
        <v>541</v>
      </c>
      <c r="T145" s="79"/>
      <c r="U145" s="79"/>
      <c r="V145" s="82" t="s">
        <v>612</v>
      </c>
      <c r="W145" s="81">
        <v>43479.318344907406</v>
      </c>
      <c r="X145" s="82" t="s">
        <v>755</v>
      </c>
      <c r="Y145" s="79"/>
      <c r="Z145" s="79"/>
      <c r="AA145" s="85" t="s">
        <v>910</v>
      </c>
      <c r="AB145" s="79"/>
      <c r="AC145" s="79" t="b">
        <v>0</v>
      </c>
      <c r="AD145" s="79">
        <v>0</v>
      </c>
      <c r="AE145" s="85" t="s">
        <v>924</v>
      </c>
      <c r="AF145" s="79" t="b">
        <v>0</v>
      </c>
      <c r="AG145" s="79" t="s">
        <v>926</v>
      </c>
      <c r="AH145" s="79"/>
      <c r="AI145" s="85" t="s">
        <v>924</v>
      </c>
      <c r="AJ145" s="79" t="b">
        <v>0</v>
      </c>
      <c r="AK145" s="79">
        <v>0</v>
      </c>
      <c r="AL145" s="85" t="s">
        <v>924</v>
      </c>
      <c r="AM145" s="79" t="s">
        <v>936</v>
      </c>
      <c r="AN145" s="79" t="b">
        <v>0</v>
      </c>
      <c r="AO145" s="85" t="s">
        <v>910</v>
      </c>
      <c r="AP145" s="79" t="s">
        <v>176</v>
      </c>
      <c r="AQ145" s="79">
        <v>0</v>
      </c>
      <c r="AR145" s="79">
        <v>0</v>
      </c>
      <c r="AS145" s="79"/>
      <c r="AT145" s="79"/>
      <c r="AU145" s="79"/>
      <c r="AV145" s="79"/>
      <c r="AW145" s="79"/>
      <c r="AX145" s="79"/>
      <c r="AY145" s="79"/>
      <c r="AZ145" s="79"/>
      <c r="BA145">
        <v>99</v>
      </c>
      <c r="BB145" s="78" t="str">
        <f>REPLACE(INDEX(GroupVertices[Group],MATCH(Edges24[[#This Row],[Vertex 1]],GroupVertices[Vertex],0)),1,1,"")</f>
        <v>1</v>
      </c>
      <c r="BC145" s="78" t="str">
        <f>REPLACE(INDEX(GroupVertices[Group],MATCH(Edges24[[#This Row],[Vertex 2]],GroupVertices[Vertex],0)),1,1,"")</f>
        <v>1</v>
      </c>
      <c r="BD145" s="48">
        <v>0</v>
      </c>
      <c r="BE145" s="49">
        <v>0</v>
      </c>
      <c r="BF145" s="48">
        <v>0</v>
      </c>
      <c r="BG145" s="49">
        <v>0</v>
      </c>
      <c r="BH145" s="48">
        <v>0</v>
      </c>
      <c r="BI145" s="49">
        <v>0</v>
      </c>
      <c r="BJ145" s="48">
        <v>33</v>
      </c>
      <c r="BK145" s="49">
        <v>100</v>
      </c>
      <c r="BL145" s="48">
        <v>33</v>
      </c>
    </row>
    <row r="146" spans="1:64" ht="15">
      <c r="A146" s="64" t="s">
        <v>238</v>
      </c>
      <c r="B146" s="64" t="s">
        <v>238</v>
      </c>
      <c r="C146" s="65"/>
      <c r="D146" s="66"/>
      <c r="E146" s="67"/>
      <c r="F146" s="68"/>
      <c r="G146" s="65"/>
      <c r="H146" s="69"/>
      <c r="I146" s="70"/>
      <c r="J146" s="70"/>
      <c r="K146" s="34" t="s">
        <v>65</v>
      </c>
      <c r="L146" s="77">
        <v>157</v>
      </c>
      <c r="M146" s="77"/>
      <c r="N146" s="72"/>
      <c r="O146" s="79" t="s">
        <v>176</v>
      </c>
      <c r="P146" s="81">
        <v>43479.512974537036</v>
      </c>
      <c r="Q146" s="79" t="s">
        <v>388</v>
      </c>
      <c r="R146" s="82" t="s">
        <v>523</v>
      </c>
      <c r="S146" s="79" t="s">
        <v>541</v>
      </c>
      <c r="T146" s="79"/>
      <c r="U146" s="79"/>
      <c r="V146" s="82" t="s">
        <v>612</v>
      </c>
      <c r="W146" s="81">
        <v>43479.512974537036</v>
      </c>
      <c r="X146" s="82" t="s">
        <v>756</v>
      </c>
      <c r="Y146" s="79"/>
      <c r="Z146" s="79"/>
      <c r="AA146" s="85" t="s">
        <v>911</v>
      </c>
      <c r="AB146" s="79"/>
      <c r="AC146" s="79" t="b">
        <v>0</v>
      </c>
      <c r="AD146" s="79">
        <v>0</v>
      </c>
      <c r="AE146" s="85" t="s">
        <v>924</v>
      </c>
      <c r="AF146" s="79" t="b">
        <v>0</v>
      </c>
      <c r="AG146" s="79" t="s">
        <v>926</v>
      </c>
      <c r="AH146" s="79"/>
      <c r="AI146" s="85" t="s">
        <v>924</v>
      </c>
      <c r="AJ146" s="79" t="b">
        <v>0</v>
      </c>
      <c r="AK146" s="79">
        <v>0</v>
      </c>
      <c r="AL146" s="85" t="s">
        <v>924</v>
      </c>
      <c r="AM146" s="79" t="s">
        <v>936</v>
      </c>
      <c r="AN146" s="79" t="b">
        <v>0</v>
      </c>
      <c r="AO146" s="85" t="s">
        <v>911</v>
      </c>
      <c r="AP146" s="79" t="s">
        <v>176</v>
      </c>
      <c r="AQ146" s="79">
        <v>0</v>
      </c>
      <c r="AR146" s="79">
        <v>0</v>
      </c>
      <c r="AS146" s="79"/>
      <c r="AT146" s="79"/>
      <c r="AU146" s="79"/>
      <c r="AV146" s="79"/>
      <c r="AW146" s="79"/>
      <c r="AX146" s="79"/>
      <c r="AY146" s="79"/>
      <c r="AZ146" s="79"/>
      <c r="BA146">
        <v>99</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36</v>
      </c>
      <c r="BK146" s="49">
        <v>100</v>
      </c>
      <c r="BL146" s="48">
        <v>36</v>
      </c>
    </row>
    <row r="147" spans="1:64" ht="15">
      <c r="A147" s="64" t="s">
        <v>238</v>
      </c>
      <c r="B147" s="64" t="s">
        <v>238</v>
      </c>
      <c r="C147" s="65"/>
      <c r="D147" s="66"/>
      <c r="E147" s="67"/>
      <c r="F147" s="68"/>
      <c r="G147" s="65"/>
      <c r="H147" s="69"/>
      <c r="I147" s="70"/>
      <c r="J147" s="70"/>
      <c r="K147" s="34" t="s">
        <v>65</v>
      </c>
      <c r="L147" s="77">
        <v>158</v>
      </c>
      <c r="M147" s="77"/>
      <c r="N147" s="72"/>
      <c r="O147" s="79" t="s">
        <v>176</v>
      </c>
      <c r="P147" s="81">
        <v>43481.76349537037</v>
      </c>
      <c r="Q147" s="79" t="s">
        <v>389</v>
      </c>
      <c r="R147" s="82" t="s">
        <v>524</v>
      </c>
      <c r="S147" s="79" t="s">
        <v>541</v>
      </c>
      <c r="T147" s="79"/>
      <c r="U147" s="79"/>
      <c r="V147" s="82" t="s">
        <v>612</v>
      </c>
      <c r="W147" s="81">
        <v>43481.76349537037</v>
      </c>
      <c r="X147" s="82" t="s">
        <v>757</v>
      </c>
      <c r="Y147" s="79"/>
      <c r="Z147" s="79"/>
      <c r="AA147" s="85" t="s">
        <v>912</v>
      </c>
      <c r="AB147" s="79"/>
      <c r="AC147" s="79" t="b">
        <v>0</v>
      </c>
      <c r="AD147" s="79">
        <v>0</v>
      </c>
      <c r="AE147" s="85" t="s">
        <v>924</v>
      </c>
      <c r="AF147" s="79" t="b">
        <v>0</v>
      </c>
      <c r="AG147" s="79" t="s">
        <v>926</v>
      </c>
      <c r="AH147" s="79"/>
      <c r="AI147" s="85" t="s">
        <v>924</v>
      </c>
      <c r="AJ147" s="79" t="b">
        <v>0</v>
      </c>
      <c r="AK147" s="79">
        <v>0</v>
      </c>
      <c r="AL147" s="85" t="s">
        <v>924</v>
      </c>
      <c r="AM147" s="79" t="s">
        <v>936</v>
      </c>
      <c r="AN147" s="79" t="b">
        <v>0</v>
      </c>
      <c r="AO147" s="85" t="s">
        <v>912</v>
      </c>
      <c r="AP147" s="79" t="s">
        <v>176</v>
      </c>
      <c r="AQ147" s="79">
        <v>0</v>
      </c>
      <c r="AR147" s="79">
        <v>0</v>
      </c>
      <c r="AS147" s="79"/>
      <c r="AT147" s="79"/>
      <c r="AU147" s="79"/>
      <c r="AV147" s="79"/>
      <c r="AW147" s="79"/>
      <c r="AX147" s="79"/>
      <c r="AY147" s="79"/>
      <c r="AZ147" s="79"/>
      <c r="BA147">
        <v>99</v>
      </c>
      <c r="BB147" s="78" t="str">
        <f>REPLACE(INDEX(GroupVertices[Group],MATCH(Edges24[[#This Row],[Vertex 1]],GroupVertices[Vertex],0)),1,1,"")</f>
        <v>1</v>
      </c>
      <c r="BC147" s="78" t="str">
        <f>REPLACE(INDEX(GroupVertices[Group],MATCH(Edges24[[#This Row],[Vertex 2]],GroupVertices[Vertex],0)),1,1,"")</f>
        <v>1</v>
      </c>
      <c r="BD147" s="48">
        <v>0</v>
      </c>
      <c r="BE147" s="49">
        <v>0</v>
      </c>
      <c r="BF147" s="48">
        <v>0</v>
      </c>
      <c r="BG147" s="49">
        <v>0</v>
      </c>
      <c r="BH147" s="48">
        <v>0</v>
      </c>
      <c r="BI147" s="49">
        <v>0</v>
      </c>
      <c r="BJ147" s="48">
        <v>32</v>
      </c>
      <c r="BK147" s="49">
        <v>100</v>
      </c>
      <c r="BL147" s="48">
        <v>32</v>
      </c>
    </row>
    <row r="148" spans="1:64" ht="15">
      <c r="A148" s="64" t="s">
        <v>238</v>
      </c>
      <c r="B148" s="64" t="s">
        <v>238</v>
      </c>
      <c r="C148" s="65"/>
      <c r="D148" s="66"/>
      <c r="E148" s="67"/>
      <c r="F148" s="68"/>
      <c r="G148" s="65"/>
      <c r="H148" s="69"/>
      <c r="I148" s="70"/>
      <c r="J148" s="70"/>
      <c r="K148" s="34" t="s">
        <v>65</v>
      </c>
      <c r="L148" s="77">
        <v>159</v>
      </c>
      <c r="M148" s="77"/>
      <c r="N148" s="72"/>
      <c r="O148" s="79" t="s">
        <v>176</v>
      </c>
      <c r="P148" s="81">
        <v>43482.30159722222</v>
      </c>
      <c r="Q148" s="79" t="s">
        <v>390</v>
      </c>
      <c r="R148" s="82" t="s">
        <v>525</v>
      </c>
      <c r="S148" s="79" t="s">
        <v>541</v>
      </c>
      <c r="T148" s="79"/>
      <c r="U148" s="79"/>
      <c r="V148" s="82" t="s">
        <v>612</v>
      </c>
      <c r="W148" s="81">
        <v>43482.30159722222</v>
      </c>
      <c r="X148" s="82" t="s">
        <v>758</v>
      </c>
      <c r="Y148" s="79"/>
      <c r="Z148" s="79"/>
      <c r="AA148" s="85" t="s">
        <v>913</v>
      </c>
      <c r="AB148" s="79"/>
      <c r="AC148" s="79" t="b">
        <v>0</v>
      </c>
      <c r="AD148" s="79">
        <v>0</v>
      </c>
      <c r="AE148" s="85" t="s">
        <v>924</v>
      </c>
      <c r="AF148" s="79" t="b">
        <v>0</v>
      </c>
      <c r="AG148" s="79" t="s">
        <v>926</v>
      </c>
      <c r="AH148" s="79"/>
      <c r="AI148" s="85" t="s">
        <v>924</v>
      </c>
      <c r="AJ148" s="79" t="b">
        <v>0</v>
      </c>
      <c r="AK148" s="79">
        <v>0</v>
      </c>
      <c r="AL148" s="85" t="s">
        <v>924</v>
      </c>
      <c r="AM148" s="79" t="s">
        <v>936</v>
      </c>
      <c r="AN148" s="79" t="b">
        <v>0</v>
      </c>
      <c r="AO148" s="85" t="s">
        <v>913</v>
      </c>
      <c r="AP148" s="79" t="s">
        <v>176</v>
      </c>
      <c r="AQ148" s="79">
        <v>0</v>
      </c>
      <c r="AR148" s="79">
        <v>0</v>
      </c>
      <c r="AS148" s="79"/>
      <c r="AT148" s="79"/>
      <c r="AU148" s="79"/>
      <c r="AV148" s="79"/>
      <c r="AW148" s="79"/>
      <c r="AX148" s="79"/>
      <c r="AY148" s="79"/>
      <c r="AZ148" s="79"/>
      <c r="BA148">
        <v>99</v>
      </c>
      <c r="BB148" s="78" t="str">
        <f>REPLACE(INDEX(GroupVertices[Group],MATCH(Edges24[[#This Row],[Vertex 1]],GroupVertices[Vertex],0)),1,1,"")</f>
        <v>1</v>
      </c>
      <c r="BC148" s="78" t="str">
        <f>REPLACE(INDEX(GroupVertices[Group],MATCH(Edges24[[#This Row],[Vertex 2]],GroupVertices[Vertex],0)),1,1,"")</f>
        <v>1</v>
      </c>
      <c r="BD148" s="48">
        <v>0</v>
      </c>
      <c r="BE148" s="49">
        <v>0</v>
      </c>
      <c r="BF148" s="48">
        <v>0</v>
      </c>
      <c r="BG148" s="49">
        <v>0</v>
      </c>
      <c r="BH148" s="48">
        <v>0</v>
      </c>
      <c r="BI148" s="49">
        <v>0</v>
      </c>
      <c r="BJ148" s="48">
        <v>30</v>
      </c>
      <c r="BK148" s="49">
        <v>100</v>
      </c>
      <c r="BL148" s="48">
        <v>30</v>
      </c>
    </row>
    <row r="149" spans="1:64" ht="15">
      <c r="A149" s="64" t="s">
        <v>238</v>
      </c>
      <c r="B149" s="64" t="s">
        <v>238</v>
      </c>
      <c r="C149" s="65"/>
      <c r="D149" s="66"/>
      <c r="E149" s="67"/>
      <c r="F149" s="68"/>
      <c r="G149" s="65"/>
      <c r="H149" s="69"/>
      <c r="I149" s="70"/>
      <c r="J149" s="70"/>
      <c r="K149" s="34" t="s">
        <v>65</v>
      </c>
      <c r="L149" s="77">
        <v>160</v>
      </c>
      <c r="M149" s="77"/>
      <c r="N149" s="72"/>
      <c r="O149" s="79" t="s">
        <v>176</v>
      </c>
      <c r="P149" s="81">
        <v>43482.398981481485</v>
      </c>
      <c r="Q149" s="79" t="s">
        <v>391</v>
      </c>
      <c r="R149" s="82" t="s">
        <v>526</v>
      </c>
      <c r="S149" s="79" t="s">
        <v>541</v>
      </c>
      <c r="T149" s="79"/>
      <c r="U149" s="79"/>
      <c r="V149" s="82" t="s">
        <v>612</v>
      </c>
      <c r="W149" s="81">
        <v>43482.398981481485</v>
      </c>
      <c r="X149" s="82" t="s">
        <v>759</v>
      </c>
      <c r="Y149" s="79"/>
      <c r="Z149" s="79"/>
      <c r="AA149" s="85" t="s">
        <v>914</v>
      </c>
      <c r="AB149" s="79"/>
      <c r="AC149" s="79" t="b">
        <v>0</v>
      </c>
      <c r="AD149" s="79">
        <v>0</v>
      </c>
      <c r="AE149" s="85" t="s">
        <v>924</v>
      </c>
      <c r="AF149" s="79" t="b">
        <v>0</v>
      </c>
      <c r="AG149" s="79" t="s">
        <v>926</v>
      </c>
      <c r="AH149" s="79"/>
      <c r="AI149" s="85" t="s">
        <v>924</v>
      </c>
      <c r="AJ149" s="79" t="b">
        <v>0</v>
      </c>
      <c r="AK149" s="79">
        <v>0</v>
      </c>
      <c r="AL149" s="85" t="s">
        <v>924</v>
      </c>
      <c r="AM149" s="79" t="s">
        <v>936</v>
      </c>
      <c r="AN149" s="79" t="b">
        <v>0</v>
      </c>
      <c r="AO149" s="85" t="s">
        <v>914</v>
      </c>
      <c r="AP149" s="79" t="s">
        <v>176</v>
      </c>
      <c r="AQ149" s="79">
        <v>0</v>
      </c>
      <c r="AR149" s="79">
        <v>0</v>
      </c>
      <c r="AS149" s="79"/>
      <c r="AT149" s="79"/>
      <c r="AU149" s="79"/>
      <c r="AV149" s="79"/>
      <c r="AW149" s="79"/>
      <c r="AX149" s="79"/>
      <c r="AY149" s="79"/>
      <c r="AZ149" s="79"/>
      <c r="BA149">
        <v>99</v>
      </c>
      <c r="BB149" s="78" t="str">
        <f>REPLACE(INDEX(GroupVertices[Group],MATCH(Edges24[[#This Row],[Vertex 1]],GroupVertices[Vertex],0)),1,1,"")</f>
        <v>1</v>
      </c>
      <c r="BC149" s="78" t="str">
        <f>REPLACE(INDEX(GroupVertices[Group],MATCH(Edges24[[#This Row],[Vertex 2]],GroupVertices[Vertex],0)),1,1,"")</f>
        <v>1</v>
      </c>
      <c r="BD149" s="48">
        <v>0</v>
      </c>
      <c r="BE149" s="49">
        <v>0</v>
      </c>
      <c r="BF149" s="48">
        <v>0</v>
      </c>
      <c r="BG149" s="49">
        <v>0</v>
      </c>
      <c r="BH149" s="48">
        <v>0</v>
      </c>
      <c r="BI149" s="49">
        <v>0</v>
      </c>
      <c r="BJ149" s="48">
        <v>30</v>
      </c>
      <c r="BK149" s="49">
        <v>100</v>
      </c>
      <c r="BL149" s="48">
        <v>30</v>
      </c>
    </row>
    <row r="150" spans="1:64" ht="15">
      <c r="A150" s="64" t="s">
        <v>238</v>
      </c>
      <c r="B150" s="64" t="s">
        <v>238</v>
      </c>
      <c r="C150" s="65"/>
      <c r="D150" s="66"/>
      <c r="E150" s="67"/>
      <c r="F150" s="68"/>
      <c r="G150" s="65"/>
      <c r="H150" s="69"/>
      <c r="I150" s="70"/>
      <c r="J150" s="70"/>
      <c r="K150" s="34" t="s">
        <v>65</v>
      </c>
      <c r="L150" s="77">
        <v>161</v>
      </c>
      <c r="M150" s="77"/>
      <c r="N150" s="72"/>
      <c r="O150" s="79" t="s">
        <v>176</v>
      </c>
      <c r="P150" s="81">
        <v>43483.312372685185</v>
      </c>
      <c r="Q150" s="79" t="s">
        <v>392</v>
      </c>
      <c r="R150" s="82" t="s">
        <v>527</v>
      </c>
      <c r="S150" s="79" t="s">
        <v>541</v>
      </c>
      <c r="T150" s="79"/>
      <c r="U150" s="79"/>
      <c r="V150" s="82" t="s">
        <v>612</v>
      </c>
      <c r="W150" s="81">
        <v>43483.312372685185</v>
      </c>
      <c r="X150" s="82" t="s">
        <v>760</v>
      </c>
      <c r="Y150" s="79"/>
      <c r="Z150" s="79"/>
      <c r="AA150" s="85" t="s">
        <v>915</v>
      </c>
      <c r="AB150" s="79"/>
      <c r="AC150" s="79" t="b">
        <v>0</v>
      </c>
      <c r="AD150" s="79">
        <v>0</v>
      </c>
      <c r="AE150" s="85" t="s">
        <v>924</v>
      </c>
      <c r="AF150" s="79" t="b">
        <v>0</v>
      </c>
      <c r="AG150" s="79" t="s">
        <v>926</v>
      </c>
      <c r="AH150" s="79"/>
      <c r="AI150" s="85" t="s">
        <v>924</v>
      </c>
      <c r="AJ150" s="79" t="b">
        <v>0</v>
      </c>
      <c r="AK150" s="79">
        <v>0</v>
      </c>
      <c r="AL150" s="85" t="s">
        <v>924</v>
      </c>
      <c r="AM150" s="79" t="s">
        <v>936</v>
      </c>
      <c r="AN150" s="79" t="b">
        <v>0</v>
      </c>
      <c r="AO150" s="85" t="s">
        <v>915</v>
      </c>
      <c r="AP150" s="79" t="s">
        <v>176</v>
      </c>
      <c r="AQ150" s="79">
        <v>0</v>
      </c>
      <c r="AR150" s="79">
        <v>0</v>
      </c>
      <c r="AS150" s="79"/>
      <c r="AT150" s="79"/>
      <c r="AU150" s="79"/>
      <c r="AV150" s="79"/>
      <c r="AW150" s="79"/>
      <c r="AX150" s="79"/>
      <c r="AY150" s="79"/>
      <c r="AZ150" s="79"/>
      <c r="BA150">
        <v>99</v>
      </c>
      <c r="BB150" s="78" t="str">
        <f>REPLACE(INDEX(GroupVertices[Group],MATCH(Edges24[[#This Row],[Vertex 1]],GroupVertices[Vertex],0)),1,1,"")</f>
        <v>1</v>
      </c>
      <c r="BC150" s="78" t="str">
        <f>REPLACE(INDEX(GroupVertices[Group],MATCH(Edges24[[#This Row],[Vertex 2]],GroupVertices[Vertex],0)),1,1,"")</f>
        <v>1</v>
      </c>
      <c r="BD150" s="48">
        <v>0</v>
      </c>
      <c r="BE150" s="49">
        <v>0</v>
      </c>
      <c r="BF150" s="48">
        <v>0</v>
      </c>
      <c r="BG150" s="49">
        <v>0</v>
      </c>
      <c r="BH150" s="48">
        <v>0</v>
      </c>
      <c r="BI150" s="49">
        <v>0</v>
      </c>
      <c r="BJ150" s="48">
        <v>32</v>
      </c>
      <c r="BK150" s="49">
        <v>100</v>
      </c>
      <c r="BL150" s="48">
        <v>32</v>
      </c>
    </row>
    <row r="151" spans="1:64" ht="15">
      <c r="A151" s="64" t="s">
        <v>238</v>
      </c>
      <c r="B151" s="64" t="s">
        <v>238</v>
      </c>
      <c r="C151" s="65"/>
      <c r="D151" s="66"/>
      <c r="E151" s="67"/>
      <c r="F151" s="68"/>
      <c r="G151" s="65"/>
      <c r="H151" s="69"/>
      <c r="I151" s="70"/>
      <c r="J151" s="70"/>
      <c r="K151" s="34" t="s">
        <v>65</v>
      </c>
      <c r="L151" s="77">
        <v>162</v>
      </c>
      <c r="M151" s="77"/>
      <c r="N151" s="72"/>
      <c r="O151" s="79" t="s">
        <v>176</v>
      </c>
      <c r="P151" s="81">
        <v>43483.443923611114</v>
      </c>
      <c r="Q151" s="79" t="s">
        <v>393</v>
      </c>
      <c r="R151" s="82" t="s">
        <v>528</v>
      </c>
      <c r="S151" s="79" t="s">
        <v>541</v>
      </c>
      <c r="T151" s="79"/>
      <c r="U151" s="79"/>
      <c r="V151" s="82" t="s">
        <v>612</v>
      </c>
      <c r="W151" s="81">
        <v>43483.443923611114</v>
      </c>
      <c r="X151" s="82" t="s">
        <v>761</v>
      </c>
      <c r="Y151" s="79"/>
      <c r="Z151" s="79"/>
      <c r="AA151" s="85" t="s">
        <v>916</v>
      </c>
      <c r="AB151" s="79"/>
      <c r="AC151" s="79" t="b">
        <v>0</v>
      </c>
      <c r="AD151" s="79">
        <v>0</v>
      </c>
      <c r="AE151" s="85" t="s">
        <v>924</v>
      </c>
      <c r="AF151" s="79" t="b">
        <v>0</v>
      </c>
      <c r="AG151" s="79" t="s">
        <v>926</v>
      </c>
      <c r="AH151" s="79"/>
      <c r="AI151" s="85" t="s">
        <v>924</v>
      </c>
      <c r="AJ151" s="79" t="b">
        <v>0</v>
      </c>
      <c r="AK151" s="79">
        <v>0</v>
      </c>
      <c r="AL151" s="85" t="s">
        <v>924</v>
      </c>
      <c r="AM151" s="79" t="s">
        <v>936</v>
      </c>
      <c r="AN151" s="79" t="b">
        <v>0</v>
      </c>
      <c r="AO151" s="85" t="s">
        <v>916</v>
      </c>
      <c r="AP151" s="79" t="s">
        <v>176</v>
      </c>
      <c r="AQ151" s="79">
        <v>0</v>
      </c>
      <c r="AR151" s="79">
        <v>0</v>
      </c>
      <c r="AS151" s="79"/>
      <c r="AT151" s="79"/>
      <c r="AU151" s="79"/>
      <c r="AV151" s="79"/>
      <c r="AW151" s="79"/>
      <c r="AX151" s="79"/>
      <c r="AY151" s="79"/>
      <c r="AZ151" s="79"/>
      <c r="BA151">
        <v>99</v>
      </c>
      <c r="BB151" s="78" t="str">
        <f>REPLACE(INDEX(GroupVertices[Group],MATCH(Edges24[[#This Row],[Vertex 1]],GroupVertices[Vertex],0)),1,1,"")</f>
        <v>1</v>
      </c>
      <c r="BC151" s="78" t="str">
        <f>REPLACE(INDEX(GroupVertices[Group],MATCH(Edges24[[#This Row],[Vertex 2]],GroupVertices[Vertex],0)),1,1,"")</f>
        <v>1</v>
      </c>
      <c r="BD151" s="48">
        <v>0</v>
      </c>
      <c r="BE151" s="49">
        <v>0</v>
      </c>
      <c r="BF151" s="48">
        <v>0</v>
      </c>
      <c r="BG151" s="49">
        <v>0</v>
      </c>
      <c r="BH151" s="48">
        <v>0</v>
      </c>
      <c r="BI151" s="49">
        <v>0</v>
      </c>
      <c r="BJ151" s="48">
        <v>26</v>
      </c>
      <c r="BK151" s="49">
        <v>100</v>
      </c>
      <c r="BL151" s="48">
        <v>26</v>
      </c>
    </row>
    <row r="152" spans="1:64" ht="15">
      <c r="A152" s="64" t="s">
        <v>238</v>
      </c>
      <c r="B152" s="64" t="s">
        <v>238</v>
      </c>
      <c r="C152" s="65"/>
      <c r="D152" s="66"/>
      <c r="E152" s="67"/>
      <c r="F152" s="68"/>
      <c r="G152" s="65"/>
      <c r="H152" s="69"/>
      <c r="I152" s="70"/>
      <c r="J152" s="70"/>
      <c r="K152" s="34" t="s">
        <v>65</v>
      </c>
      <c r="L152" s="77">
        <v>163</v>
      </c>
      <c r="M152" s="77"/>
      <c r="N152" s="72"/>
      <c r="O152" s="79" t="s">
        <v>176</v>
      </c>
      <c r="P152" s="81">
        <v>43483.68760416667</v>
      </c>
      <c r="Q152" s="79" t="s">
        <v>394</v>
      </c>
      <c r="R152" s="82" t="s">
        <v>529</v>
      </c>
      <c r="S152" s="79" t="s">
        <v>541</v>
      </c>
      <c r="T152" s="79" t="s">
        <v>567</v>
      </c>
      <c r="U152" s="79"/>
      <c r="V152" s="82" t="s">
        <v>612</v>
      </c>
      <c r="W152" s="81">
        <v>43483.68760416667</v>
      </c>
      <c r="X152" s="82" t="s">
        <v>762</v>
      </c>
      <c r="Y152" s="79"/>
      <c r="Z152" s="79"/>
      <c r="AA152" s="85" t="s">
        <v>917</v>
      </c>
      <c r="AB152" s="79"/>
      <c r="AC152" s="79" t="b">
        <v>0</v>
      </c>
      <c r="AD152" s="79">
        <v>0</v>
      </c>
      <c r="AE152" s="85" t="s">
        <v>924</v>
      </c>
      <c r="AF152" s="79" t="b">
        <v>0</v>
      </c>
      <c r="AG152" s="79" t="s">
        <v>926</v>
      </c>
      <c r="AH152" s="79"/>
      <c r="AI152" s="85" t="s">
        <v>924</v>
      </c>
      <c r="AJ152" s="79" t="b">
        <v>0</v>
      </c>
      <c r="AK152" s="79">
        <v>0</v>
      </c>
      <c r="AL152" s="85" t="s">
        <v>924</v>
      </c>
      <c r="AM152" s="79" t="s">
        <v>936</v>
      </c>
      <c r="AN152" s="79" t="b">
        <v>0</v>
      </c>
      <c r="AO152" s="85" t="s">
        <v>917</v>
      </c>
      <c r="AP152" s="79" t="s">
        <v>176</v>
      </c>
      <c r="AQ152" s="79">
        <v>0</v>
      </c>
      <c r="AR152" s="79">
        <v>0</v>
      </c>
      <c r="AS152" s="79"/>
      <c r="AT152" s="79"/>
      <c r="AU152" s="79"/>
      <c r="AV152" s="79"/>
      <c r="AW152" s="79"/>
      <c r="AX152" s="79"/>
      <c r="AY152" s="79"/>
      <c r="AZ152" s="79"/>
      <c r="BA152">
        <v>99</v>
      </c>
      <c r="BB152" s="78" t="str">
        <f>REPLACE(INDEX(GroupVertices[Group],MATCH(Edges24[[#This Row],[Vertex 1]],GroupVertices[Vertex],0)),1,1,"")</f>
        <v>1</v>
      </c>
      <c r="BC152" s="78" t="str">
        <f>REPLACE(INDEX(GroupVertices[Group],MATCH(Edges24[[#This Row],[Vertex 2]],GroupVertices[Vertex],0)),1,1,"")</f>
        <v>1</v>
      </c>
      <c r="BD152" s="48">
        <v>0</v>
      </c>
      <c r="BE152" s="49">
        <v>0</v>
      </c>
      <c r="BF152" s="48">
        <v>0</v>
      </c>
      <c r="BG152" s="49">
        <v>0</v>
      </c>
      <c r="BH152" s="48">
        <v>0</v>
      </c>
      <c r="BI152" s="49">
        <v>0</v>
      </c>
      <c r="BJ152" s="48">
        <v>29</v>
      </c>
      <c r="BK152" s="49">
        <v>100</v>
      </c>
      <c r="BL152" s="48">
        <v>29</v>
      </c>
    </row>
    <row r="153" spans="1:64" ht="15">
      <c r="A153" s="64" t="s">
        <v>238</v>
      </c>
      <c r="B153" s="64" t="s">
        <v>238</v>
      </c>
      <c r="C153" s="65"/>
      <c r="D153" s="66"/>
      <c r="E153" s="67"/>
      <c r="F153" s="68"/>
      <c r="G153" s="65"/>
      <c r="H153" s="69"/>
      <c r="I153" s="70"/>
      <c r="J153" s="70"/>
      <c r="K153" s="34" t="s">
        <v>65</v>
      </c>
      <c r="L153" s="77">
        <v>164</v>
      </c>
      <c r="M153" s="77"/>
      <c r="N153" s="72"/>
      <c r="O153" s="79" t="s">
        <v>176</v>
      </c>
      <c r="P153" s="81">
        <v>43487.21271990741</v>
      </c>
      <c r="Q153" s="79" t="s">
        <v>395</v>
      </c>
      <c r="R153" s="82" t="s">
        <v>530</v>
      </c>
      <c r="S153" s="79" t="s">
        <v>541</v>
      </c>
      <c r="T153" s="79"/>
      <c r="U153" s="79"/>
      <c r="V153" s="82" t="s">
        <v>612</v>
      </c>
      <c r="W153" s="81">
        <v>43487.21271990741</v>
      </c>
      <c r="X153" s="82" t="s">
        <v>763</v>
      </c>
      <c r="Y153" s="79"/>
      <c r="Z153" s="79"/>
      <c r="AA153" s="85" t="s">
        <v>918</v>
      </c>
      <c r="AB153" s="79"/>
      <c r="AC153" s="79" t="b">
        <v>0</v>
      </c>
      <c r="AD153" s="79">
        <v>0</v>
      </c>
      <c r="AE153" s="85" t="s">
        <v>924</v>
      </c>
      <c r="AF153" s="79" t="b">
        <v>0</v>
      </c>
      <c r="AG153" s="79" t="s">
        <v>926</v>
      </c>
      <c r="AH153" s="79"/>
      <c r="AI153" s="85" t="s">
        <v>924</v>
      </c>
      <c r="AJ153" s="79" t="b">
        <v>0</v>
      </c>
      <c r="AK153" s="79">
        <v>0</v>
      </c>
      <c r="AL153" s="85" t="s">
        <v>924</v>
      </c>
      <c r="AM153" s="79" t="s">
        <v>936</v>
      </c>
      <c r="AN153" s="79" t="b">
        <v>0</v>
      </c>
      <c r="AO153" s="85" t="s">
        <v>918</v>
      </c>
      <c r="AP153" s="79" t="s">
        <v>176</v>
      </c>
      <c r="AQ153" s="79">
        <v>0</v>
      </c>
      <c r="AR153" s="79">
        <v>0</v>
      </c>
      <c r="AS153" s="79"/>
      <c r="AT153" s="79"/>
      <c r="AU153" s="79"/>
      <c r="AV153" s="79"/>
      <c r="AW153" s="79"/>
      <c r="AX153" s="79"/>
      <c r="AY153" s="79"/>
      <c r="AZ153" s="79"/>
      <c r="BA153">
        <v>99</v>
      </c>
      <c r="BB153" s="78" t="str">
        <f>REPLACE(INDEX(GroupVertices[Group],MATCH(Edges24[[#This Row],[Vertex 1]],GroupVertices[Vertex],0)),1,1,"")</f>
        <v>1</v>
      </c>
      <c r="BC153" s="78" t="str">
        <f>REPLACE(INDEX(GroupVertices[Group],MATCH(Edges24[[#This Row],[Vertex 2]],GroupVertices[Vertex],0)),1,1,"")</f>
        <v>1</v>
      </c>
      <c r="BD153" s="48">
        <v>0</v>
      </c>
      <c r="BE153" s="49">
        <v>0</v>
      </c>
      <c r="BF153" s="48">
        <v>0</v>
      </c>
      <c r="BG153" s="49">
        <v>0</v>
      </c>
      <c r="BH153" s="48">
        <v>0</v>
      </c>
      <c r="BI153" s="49">
        <v>0</v>
      </c>
      <c r="BJ153" s="48">
        <v>26</v>
      </c>
      <c r="BK153" s="49">
        <v>100</v>
      </c>
      <c r="BL153" s="48">
        <v>26</v>
      </c>
    </row>
    <row r="154" spans="1:64" ht="15">
      <c r="A154" s="64" t="s">
        <v>238</v>
      </c>
      <c r="B154" s="64" t="s">
        <v>238</v>
      </c>
      <c r="C154" s="65"/>
      <c r="D154" s="66"/>
      <c r="E154" s="67"/>
      <c r="F154" s="68"/>
      <c r="G154" s="65"/>
      <c r="H154" s="69"/>
      <c r="I154" s="70"/>
      <c r="J154" s="70"/>
      <c r="K154" s="34" t="s">
        <v>65</v>
      </c>
      <c r="L154" s="77">
        <v>165</v>
      </c>
      <c r="M154" s="77"/>
      <c r="N154" s="72"/>
      <c r="O154" s="79" t="s">
        <v>176</v>
      </c>
      <c r="P154" s="81">
        <v>43487.320289351854</v>
      </c>
      <c r="Q154" s="79" t="s">
        <v>396</v>
      </c>
      <c r="R154" s="82" t="s">
        <v>531</v>
      </c>
      <c r="S154" s="79" t="s">
        <v>541</v>
      </c>
      <c r="T154" s="79" t="s">
        <v>568</v>
      </c>
      <c r="U154" s="79"/>
      <c r="V154" s="82" t="s">
        <v>612</v>
      </c>
      <c r="W154" s="81">
        <v>43487.320289351854</v>
      </c>
      <c r="X154" s="82" t="s">
        <v>764</v>
      </c>
      <c r="Y154" s="79"/>
      <c r="Z154" s="79"/>
      <c r="AA154" s="85" t="s">
        <v>919</v>
      </c>
      <c r="AB154" s="79"/>
      <c r="AC154" s="79" t="b">
        <v>0</v>
      </c>
      <c r="AD154" s="79">
        <v>0</v>
      </c>
      <c r="AE154" s="85" t="s">
        <v>924</v>
      </c>
      <c r="AF154" s="79" t="b">
        <v>0</v>
      </c>
      <c r="AG154" s="79" t="s">
        <v>926</v>
      </c>
      <c r="AH154" s="79"/>
      <c r="AI154" s="85" t="s">
        <v>924</v>
      </c>
      <c r="AJ154" s="79" t="b">
        <v>0</v>
      </c>
      <c r="AK154" s="79">
        <v>0</v>
      </c>
      <c r="AL154" s="85" t="s">
        <v>924</v>
      </c>
      <c r="AM154" s="79" t="s">
        <v>936</v>
      </c>
      <c r="AN154" s="79" t="b">
        <v>0</v>
      </c>
      <c r="AO154" s="85" t="s">
        <v>919</v>
      </c>
      <c r="AP154" s="79" t="s">
        <v>176</v>
      </c>
      <c r="AQ154" s="79">
        <v>0</v>
      </c>
      <c r="AR154" s="79">
        <v>0</v>
      </c>
      <c r="AS154" s="79"/>
      <c r="AT154" s="79"/>
      <c r="AU154" s="79"/>
      <c r="AV154" s="79"/>
      <c r="AW154" s="79"/>
      <c r="AX154" s="79"/>
      <c r="AY154" s="79"/>
      <c r="AZ154" s="79"/>
      <c r="BA154">
        <v>99</v>
      </c>
      <c r="BB154" s="78" t="str">
        <f>REPLACE(INDEX(GroupVertices[Group],MATCH(Edges24[[#This Row],[Vertex 1]],GroupVertices[Vertex],0)),1,1,"")</f>
        <v>1</v>
      </c>
      <c r="BC154" s="78" t="str">
        <f>REPLACE(INDEX(GroupVertices[Group],MATCH(Edges24[[#This Row],[Vertex 2]],GroupVertices[Vertex],0)),1,1,"")</f>
        <v>1</v>
      </c>
      <c r="BD154" s="48">
        <v>0</v>
      </c>
      <c r="BE154" s="49">
        <v>0</v>
      </c>
      <c r="BF154" s="48">
        <v>0</v>
      </c>
      <c r="BG154" s="49">
        <v>0</v>
      </c>
      <c r="BH154" s="48">
        <v>0</v>
      </c>
      <c r="BI154" s="49">
        <v>0</v>
      </c>
      <c r="BJ154" s="48">
        <v>29</v>
      </c>
      <c r="BK154" s="49">
        <v>100</v>
      </c>
      <c r="BL154" s="48">
        <v>29</v>
      </c>
    </row>
    <row r="155" spans="1:64" ht="15">
      <c r="A155" s="64" t="s">
        <v>238</v>
      </c>
      <c r="B155" s="64" t="s">
        <v>238</v>
      </c>
      <c r="C155" s="65"/>
      <c r="D155" s="66"/>
      <c r="E155" s="67"/>
      <c r="F155" s="68"/>
      <c r="G155" s="65"/>
      <c r="H155" s="69"/>
      <c r="I155" s="70"/>
      <c r="J155" s="70"/>
      <c r="K155" s="34" t="s">
        <v>65</v>
      </c>
      <c r="L155" s="77">
        <v>166</v>
      </c>
      <c r="M155" s="77"/>
      <c r="N155" s="72"/>
      <c r="O155" s="79" t="s">
        <v>176</v>
      </c>
      <c r="P155" s="81">
        <v>43487.44542824074</v>
      </c>
      <c r="Q155" s="79" t="s">
        <v>397</v>
      </c>
      <c r="R155" s="82" t="s">
        <v>532</v>
      </c>
      <c r="S155" s="79" t="s">
        <v>541</v>
      </c>
      <c r="T155" s="79"/>
      <c r="U155" s="79"/>
      <c r="V155" s="82" t="s">
        <v>612</v>
      </c>
      <c r="W155" s="81">
        <v>43487.44542824074</v>
      </c>
      <c r="X155" s="82" t="s">
        <v>765</v>
      </c>
      <c r="Y155" s="79"/>
      <c r="Z155" s="79"/>
      <c r="AA155" s="85" t="s">
        <v>920</v>
      </c>
      <c r="AB155" s="79"/>
      <c r="AC155" s="79" t="b">
        <v>0</v>
      </c>
      <c r="AD155" s="79">
        <v>0</v>
      </c>
      <c r="AE155" s="85" t="s">
        <v>924</v>
      </c>
      <c r="AF155" s="79" t="b">
        <v>0</v>
      </c>
      <c r="AG155" s="79" t="s">
        <v>926</v>
      </c>
      <c r="AH155" s="79"/>
      <c r="AI155" s="85" t="s">
        <v>924</v>
      </c>
      <c r="AJ155" s="79" t="b">
        <v>0</v>
      </c>
      <c r="AK155" s="79">
        <v>0</v>
      </c>
      <c r="AL155" s="85" t="s">
        <v>924</v>
      </c>
      <c r="AM155" s="79" t="s">
        <v>936</v>
      </c>
      <c r="AN155" s="79" t="b">
        <v>0</v>
      </c>
      <c r="AO155" s="85" t="s">
        <v>920</v>
      </c>
      <c r="AP155" s="79" t="s">
        <v>176</v>
      </c>
      <c r="AQ155" s="79">
        <v>0</v>
      </c>
      <c r="AR155" s="79">
        <v>0</v>
      </c>
      <c r="AS155" s="79"/>
      <c r="AT155" s="79"/>
      <c r="AU155" s="79"/>
      <c r="AV155" s="79"/>
      <c r="AW155" s="79"/>
      <c r="AX155" s="79"/>
      <c r="AY155" s="79"/>
      <c r="AZ155" s="79"/>
      <c r="BA155">
        <v>99</v>
      </c>
      <c r="BB155" s="78" t="str">
        <f>REPLACE(INDEX(GroupVertices[Group],MATCH(Edges24[[#This Row],[Vertex 1]],GroupVertices[Vertex],0)),1,1,"")</f>
        <v>1</v>
      </c>
      <c r="BC155" s="78" t="str">
        <f>REPLACE(INDEX(GroupVertices[Group],MATCH(Edges24[[#This Row],[Vertex 2]],GroupVertices[Vertex],0)),1,1,"")</f>
        <v>1</v>
      </c>
      <c r="BD155" s="48">
        <v>0</v>
      </c>
      <c r="BE155" s="49">
        <v>0</v>
      </c>
      <c r="BF155" s="48">
        <v>0</v>
      </c>
      <c r="BG155" s="49">
        <v>0</v>
      </c>
      <c r="BH155" s="48">
        <v>0</v>
      </c>
      <c r="BI155" s="49">
        <v>0</v>
      </c>
      <c r="BJ155" s="48">
        <v>29</v>
      </c>
      <c r="BK155" s="49">
        <v>100</v>
      </c>
      <c r="BL155" s="48">
        <v>29</v>
      </c>
    </row>
    <row r="156" spans="1:64" ht="15">
      <c r="A156" s="64" t="s">
        <v>238</v>
      </c>
      <c r="B156" s="64" t="s">
        <v>238</v>
      </c>
      <c r="C156" s="65"/>
      <c r="D156" s="66"/>
      <c r="E156" s="67"/>
      <c r="F156" s="68"/>
      <c r="G156" s="65"/>
      <c r="H156" s="69"/>
      <c r="I156" s="70"/>
      <c r="J156" s="70"/>
      <c r="K156" s="34" t="s">
        <v>65</v>
      </c>
      <c r="L156" s="77">
        <v>167</v>
      </c>
      <c r="M156" s="77"/>
      <c r="N156" s="72"/>
      <c r="O156" s="79" t="s">
        <v>176</v>
      </c>
      <c r="P156" s="81">
        <v>43487.615798611114</v>
      </c>
      <c r="Q156" s="79" t="s">
        <v>398</v>
      </c>
      <c r="R156" s="82" t="s">
        <v>533</v>
      </c>
      <c r="S156" s="79" t="s">
        <v>541</v>
      </c>
      <c r="T156" s="79"/>
      <c r="U156" s="79"/>
      <c r="V156" s="82" t="s">
        <v>612</v>
      </c>
      <c r="W156" s="81">
        <v>43487.615798611114</v>
      </c>
      <c r="X156" s="82" t="s">
        <v>766</v>
      </c>
      <c r="Y156" s="79"/>
      <c r="Z156" s="79"/>
      <c r="AA156" s="85" t="s">
        <v>921</v>
      </c>
      <c r="AB156" s="79"/>
      <c r="AC156" s="79" t="b">
        <v>0</v>
      </c>
      <c r="AD156" s="79">
        <v>0</v>
      </c>
      <c r="AE156" s="85" t="s">
        <v>924</v>
      </c>
      <c r="AF156" s="79" t="b">
        <v>0</v>
      </c>
      <c r="AG156" s="79" t="s">
        <v>926</v>
      </c>
      <c r="AH156" s="79"/>
      <c r="AI156" s="85" t="s">
        <v>924</v>
      </c>
      <c r="AJ156" s="79" t="b">
        <v>0</v>
      </c>
      <c r="AK156" s="79">
        <v>0</v>
      </c>
      <c r="AL156" s="85" t="s">
        <v>924</v>
      </c>
      <c r="AM156" s="79" t="s">
        <v>936</v>
      </c>
      <c r="AN156" s="79" t="b">
        <v>0</v>
      </c>
      <c r="AO156" s="85" t="s">
        <v>921</v>
      </c>
      <c r="AP156" s="79" t="s">
        <v>176</v>
      </c>
      <c r="AQ156" s="79">
        <v>0</v>
      </c>
      <c r="AR156" s="79">
        <v>0</v>
      </c>
      <c r="AS156" s="79"/>
      <c r="AT156" s="79"/>
      <c r="AU156" s="79"/>
      <c r="AV156" s="79"/>
      <c r="AW156" s="79"/>
      <c r="AX156" s="79"/>
      <c r="AY156" s="79"/>
      <c r="AZ156" s="79"/>
      <c r="BA156">
        <v>99</v>
      </c>
      <c r="BB156" s="78" t="str">
        <f>REPLACE(INDEX(GroupVertices[Group],MATCH(Edges24[[#This Row],[Vertex 1]],GroupVertices[Vertex],0)),1,1,"")</f>
        <v>1</v>
      </c>
      <c r="BC156" s="78" t="str">
        <f>REPLACE(INDEX(GroupVertices[Group],MATCH(Edges24[[#This Row],[Vertex 2]],GroupVertices[Vertex],0)),1,1,"")</f>
        <v>1</v>
      </c>
      <c r="BD156" s="48">
        <v>0</v>
      </c>
      <c r="BE156" s="49">
        <v>0</v>
      </c>
      <c r="BF156" s="48">
        <v>0</v>
      </c>
      <c r="BG156" s="49">
        <v>0</v>
      </c>
      <c r="BH156" s="48">
        <v>0</v>
      </c>
      <c r="BI156" s="49">
        <v>0</v>
      </c>
      <c r="BJ156" s="48">
        <v>23</v>
      </c>
      <c r="BK156" s="49">
        <v>100</v>
      </c>
      <c r="BL156" s="48">
        <v>23</v>
      </c>
    </row>
    <row r="157" spans="1:64" ht="15">
      <c r="A157" s="64" t="s">
        <v>238</v>
      </c>
      <c r="B157" s="64" t="s">
        <v>238</v>
      </c>
      <c r="C157" s="65"/>
      <c r="D157" s="66"/>
      <c r="E157" s="67"/>
      <c r="F157" s="68"/>
      <c r="G157" s="65"/>
      <c r="H157" s="69"/>
      <c r="I157" s="70"/>
      <c r="J157" s="70"/>
      <c r="K157" s="34" t="s">
        <v>65</v>
      </c>
      <c r="L157" s="77">
        <v>168</v>
      </c>
      <c r="M157" s="77"/>
      <c r="N157" s="72"/>
      <c r="O157" s="79" t="s">
        <v>176</v>
      </c>
      <c r="P157" s="81">
        <v>43487.72712962963</v>
      </c>
      <c r="Q157" s="79" t="s">
        <v>399</v>
      </c>
      <c r="R157" s="82" t="s">
        <v>534</v>
      </c>
      <c r="S157" s="79" t="s">
        <v>541</v>
      </c>
      <c r="T157" s="79"/>
      <c r="U157" s="79"/>
      <c r="V157" s="82" t="s">
        <v>612</v>
      </c>
      <c r="W157" s="81">
        <v>43487.72712962963</v>
      </c>
      <c r="X157" s="82" t="s">
        <v>767</v>
      </c>
      <c r="Y157" s="79"/>
      <c r="Z157" s="79"/>
      <c r="AA157" s="85" t="s">
        <v>922</v>
      </c>
      <c r="AB157" s="79"/>
      <c r="AC157" s="79" t="b">
        <v>0</v>
      </c>
      <c r="AD157" s="79">
        <v>0</v>
      </c>
      <c r="AE157" s="85" t="s">
        <v>924</v>
      </c>
      <c r="AF157" s="79" t="b">
        <v>0</v>
      </c>
      <c r="AG157" s="79" t="s">
        <v>926</v>
      </c>
      <c r="AH157" s="79"/>
      <c r="AI157" s="85" t="s">
        <v>924</v>
      </c>
      <c r="AJ157" s="79" t="b">
        <v>0</v>
      </c>
      <c r="AK157" s="79">
        <v>0</v>
      </c>
      <c r="AL157" s="85" t="s">
        <v>924</v>
      </c>
      <c r="AM157" s="79" t="s">
        <v>936</v>
      </c>
      <c r="AN157" s="79" t="b">
        <v>0</v>
      </c>
      <c r="AO157" s="85" t="s">
        <v>922</v>
      </c>
      <c r="AP157" s="79" t="s">
        <v>176</v>
      </c>
      <c r="AQ157" s="79">
        <v>0</v>
      </c>
      <c r="AR157" s="79">
        <v>0</v>
      </c>
      <c r="AS157" s="79"/>
      <c r="AT157" s="79"/>
      <c r="AU157" s="79"/>
      <c r="AV157" s="79"/>
      <c r="AW157" s="79"/>
      <c r="AX157" s="79"/>
      <c r="AY157" s="79"/>
      <c r="AZ157" s="79"/>
      <c r="BA157">
        <v>99</v>
      </c>
      <c r="BB157" s="78" t="str">
        <f>REPLACE(INDEX(GroupVertices[Group],MATCH(Edges24[[#This Row],[Vertex 1]],GroupVertices[Vertex],0)),1,1,"")</f>
        <v>1</v>
      </c>
      <c r="BC157" s="78" t="str">
        <f>REPLACE(INDEX(GroupVertices[Group],MATCH(Edges24[[#This Row],[Vertex 2]],GroupVertices[Vertex],0)),1,1,"")</f>
        <v>1</v>
      </c>
      <c r="BD157" s="48">
        <v>0</v>
      </c>
      <c r="BE157" s="49">
        <v>0</v>
      </c>
      <c r="BF157" s="48">
        <v>0</v>
      </c>
      <c r="BG157" s="49">
        <v>0</v>
      </c>
      <c r="BH157" s="48">
        <v>0</v>
      </c>
      <c r="BI157" s="49">
        <v>0</v>
      </c>
      <c r="BJ157" s="48">
        <v>30</v>
      </c>
      <c r="BK157" s="49">
        <v>100</v>
      </c>
      <c r="BL157" s="48">
        <v>30</v>
      </c>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7"/>
    <dataValidation allowBlank="1" showInputMessage="1" showErrorMessage="1" promptTitle="Vertex 2 Name" prompt="Enter the name of the edge's second vertex." sqref="B3:B157"/>
    <dataValidation allowBlank="1" showInputMessage="1" showErrorMessage="1" promptTitle="Vertex 1 Name" prompt="Enter the name of the edge's first vertex." sqref="A3:A1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7"/>
    <dataValidation allowBlank="1" showInputMessage="1" promptTitle="Edge Width" prompt="Enter an optional edge width between 1 and 10." errorTitle="Invalid Edge Width" error="The optional edge width must be a whole number between 1 and 10." sqref="D3:D157"/>
    <dataValidation allowBlank="1" showInputMessage="1" promptTitle="Edge Color" prompt="To select an optional edge color, right-click and select Select Color on the right-click menu." sqref="C3:C1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7"/>
    <dataValidation allowBlank="1" showErrorMessage="1" sqref="N2:N1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7"/>
  </dataValidations>
  <hyperlinks>
    <hyperlink ref="R4" r:id="rId1" display="https://wo2-hoekschewaard.nl/herdenking/2018-herdenkingsceremonie-veterans-day/"/>
    <hyperlink ref="R5" r:id="rId2" display="https://wo2-hoekschewaard.nl/herdenking/2018-herdenkingsceremonie-veterans-day/"/>
    <hyperlink ref="R9" r:id="rId3" display="https://hoekschewaard.vvd.nl/nieuws/32330/stichting-nu-dorpsheld-van-numansdorp"/>
    <hyperlink ref="R12" r:id="rId4" display="https://indebuurt.nl/hoekschewaard/sinterklaas/openingstijden-van-het-sinterklaashuis-in-oud-beijerland~52661/?utm_source=twitter&amp;utm_medium=socialbuttons-top&amp;utm_campaign=sharing"/>
    <hyperlink ref="R18" r:id="rId5" display="https://hoekschewaard.vvd.nl/info/2660/conny-verbaas-een-vitaal-centrum-met-haven"/>
    <hyperlink ref="R19" r:id="rId6" display="https://hoekschewaard.vvd.nl/info/2661/ronald-schoffelmeer-op-historische-grond"/>
    <hyperlink ref="R20" r:id="rId7" display="https://hoekschewaard.vvd.nl/nieuws/32412/conny-verbaas-nummer-10-stelt-zich-voor"/>
    <hyperlink ref="R21" r:id="rId8" display="https://hoekschewaard.vvd.nl/mensen/7958/gert-jan-stapper"/>
    <hyperlink ref="R24" r:id="rId9" display="https://hoekschewaard.vvd.nl/standpunten/6044/doen-initiatieven-in-de-dorpen"/>
    <hyperlink ref="R26" r:id="rId10" display="https://indebuurt.nl/hoekschewaard/doen/fotos-kerstmarkt-in-oud-beijerland-en-dit-is-wat-we-hebben-gespot~53476/?utm_source=twitter&amp;utm_medium=tweet"/>
    <hyperlink ref="R27" r:id="rId11" display="https://indebuurt.nl/hoekschewaard/doen/fotos-kerstmarkt-in-oud-beijerland-en-dit-is-wat-we-hebben-gespot~53476/?utm_source=twitter&amp;utm_medium=socialbuttons-bottom&amp;utm_campaign=sharing"/>
    <hyperlink ref="R28" r:id="rId12" display="https://indebuurt.nl/hoekschewaard/wonen/er-komen-7-tiny-houses-in-oud-beijerland-dit-is-waar-en-wanneer~53698/?utm_source=dlvr.it&amp;utm_medium=twitter"/>
    <hyperlink ref="R29" r:id="rId13" display="https://indebuurt.nl/hoekschewaard/wonen/er-komen-7-tiny-houses-in-oud-beijerland-dit-is-waar-en-wanneer~53698/?utm_source=twitter&amp;utm_medium=socialbuttons-bottom&amp;utm_campaign=sharing"/>
    <hyperlink ref="R30" r:id="rId14" display="https://indebuurt.nl/hoekschewaard/genieten-van-hoeksche-waard/tof-wij-hebben-een-joris-kerstboom~53783/?utm_source=twitter&amp;utm_medium=socialbuttons-top&amp;utm_campaign=sharing"/>
    <hyperlink ref="R31" r:id="rId15" display="https://www.ad.nl/hoeksche-waard/langgekoesterde-wens-van-gemeente-oud-beijerland-komt-uit~aecd02db/"/>
    <hyperlink ref="R32" r:id="rId16" display="https://www.hoekschnieuws.nl/2018/11/12/aanrijding-tussen-fietser-en-auto-op-de-sabinarotonde-in-oud-beijerland/"/>
    <hyperlink ref="R33" r:id="rId17" display="https://www.hoekschnieuws.nl/2019/01/02/lezing-muziek-en-het-brein-in-de-bibliotheek-van-oud-beijerland/"/>
    <hyperlink ref="R34" r:id="rId18" display="https://indebuurt.nl/hoekschewaard/nieuws/de-oude-rabo-in-oud-beijerland-wordt-gesloopt-en-dit-komt-er-voor-terug~53842/?utm_source=twitter&amp;utm_medium=tweet"/>
    <hyperlink ref="R35" r:id="rId19" display="https://indebuurt.nl/hoekschewaard/bedrijvigheid/het-verhaal-van-deze-oliegigant-begon-in-oud-beijerland~54751/?utm_source=twitter&amp;utm_medium=tweet"/>
    <hyperlink ref="R36" r:id="rId20" display="https://indebuurt.nl/hoekschewaard/wonen/8-x-leuke-huizen-in-oud-beijerland-die-nu-te-koop-staan~52148/?utm_source=twitter&amp;utm_medium=tweet"/>
    <hyperlink ref="R37" r:id="rId21" display="https://indebuurt.nl/hoekschewaard/nieuws/de-oude-rabo-in-oud-beijerland-wordt-gesloopt-en-dit-komt-er-voor-terug~53842/?utm_source=twitter&amp;utm_medium=socialbuttons-top&amp;utm_campaign=sharing"/>
    <hyperlink ref="R38" r:id="rId22" display="https://indebuurt.nl/hoekschewaard/nieuws/tof-in-oud-beijerland-opent-een-verzamelplaats-voor-mensen-met-een-creatief-beroep~54896/?utm_source=twitter&amp;utm_medium=socialbuttons-top&amp;utm_campaign=sharing"/>
    <hyperlink ref="R39" r:id="rId23" display="https://indebuurt.nl/hoekschewaard/hoeksche-waarders/favorieten-van/leuk-volgens-jolanda-leff-in-oud-beijerland-is-mijn-favoriete-restaurant~52108/?utm_source=twitter&amp;utm_medium=tweet"/>
    <hyperlink ref="R40" r:id="rId24" display="https://indebuurt.nl/hoekschewaard/wonen/8-x-leuke-huizen-in-oud-beijerland-die-nu-te-koop-staan~52148/?utm_source=twitter&amp;utm_medium=tweet"/>
    <hyperlink ref="R41" r:id="rId25" display="https://indebuurt.nl/hoekschewaard/winkelen/snik-deze-kledingwinkel-in-oud-beijerland-stopt-er-mee-en-geeft-korting~52490/?utm_source=twitter&amp;utm_medium=tweet"/>
    <hyperlink ref="R42" r:id="rId26" display="https://indebuurt.nl/hoekschewaard/sinterklaas/openingstijden-van-het-sinterklaashuis-in-oud-beijerland~52661/?utm_source=twitter&amp;utm_medium=tweet"/>
    <hyperlink ref="R43" r:id="rId27" display="https://indebuurt.nl/hoekschewaard/nieuws/de-opbouw-van-de-ijsbaan-in-oud-beijerland-begon-vandaag~52998/?utm_source=twitter&amp;utm_medium=tweet"/>
    <hyperlink ref="R44" r:id="rId28" display="https://indebuurt.nl/hoekschewaard/doen/kerstmarkt-in-oud-beijerland-dit-is-handig-om-te-weten~53171/?utm_source=twitter&amp;utm_medium=tweet"/>
    <hyperlink ref="R45" r:id="rId29" display="https://indebuurt.nl/hoekschewaard/gemeente/oud-beijerland-heeft-3-nieuwe-straatnamen-nodig~53227/?utm_source=twitter&amp;utm_medium=tweet"/>
    <hyperlink ref="R46" r:id="rId30" display="https://indebuurt.nl/hoekschewaard/doen/wil-je-schaatsen-handige-info-over-de-ijsbaan-in-oud-beijerland-op-een-rij~53184/?utm_source=twitter&amp;utm_medium=tweet"/>
    <hyperlink ref="R47" r:id="rId31" display="https://indebuurt.nl/hoekschewaard/doen/fotos-kerstmarkt-in-oud-beijerland-en-dit-is-wat-we-hebben-gespot~53476/?utm_source=twitter&amp;utm_medium=tweet"/>
    <hyperlink ref="R48" r:id="rId32" display="https://indebuurt.nl/hoekschewaard/wonen/er-komen-7-tiny-houses-in-oud-beijerland-dit-is-waar-en-wanneer~53698/?utm_source=twitter&amp;utm_medium=tweet"/>
    <hyperlink ref="R49" r:id="rId33" display="https://indebuurt.nl/hoekschewaard/genieten-van-hoeksche-waard/tof-wij-hebben-een-joris-kerstboom~53783/?utm_source=twitter&amp;utm_medium=tweet"/>
    <hyperlink ref="R50" r:id="rId34" display="https://indebuurt.nl/hoekschewaard/nieuws/de-oude-rabo-in-oud-beijerland-wordt-gesloopt-en-dit-komt-er-voor-terug~53842/?utm_source=twitter&amp;utm_medium=tweet"/>
    <hyperlink ref="R51" r:id="rId35" display="https://indebuurt.nl/hoekschewaard/hoeksche-waarders/maria-is-ijsmeester-en-leert-kinderen-in-een-half-uur-schaatsen~53741/?utm_source=twitter&amp;utm_medium=tweet"/>
    <hyperlink ref="R52" r:id="rId36" display="https://indebuurt.nl/hoekschewaard/doen/laatste-kans-de-ijsbaan-in-oud-beijerland-gaat-binnenkort-dicht~54430/?utm_source=twitter&amp;utm_medium=tweet"/>
    <hyperlink ref="R53" r:id="rId37" display="https://indebuurt.nl/hoekschewaard/bedrijvigheid/het-verhaal-van-deze-oliegigant-begon-in-oud-beijerland~54751/?utm_source=twitter&amp;utm_medium=tweet"/>
    <hyperlink ref="R54" r:id="rId38" display="https://indebuurt.nl/hoekschewaard/nieuws/tof-in-oud-beijerland-opent-een-verzamelplaats-voor-mensen-met-een-creatief-beroep~54896/?utm_source=twitter&amp;utm_medium=tweet"/>
    <hyperlink ref="R55" r:id="rId39" display="https://indebuurt.nl/hoekschewaard/nieuws/tof-in-oud-beijerland-opent-een-verzamelplaats-voor-mensen-met-een-creatief-beroep~54896/?utm_source=twitter&amp;utm_medium=tweet"/>
    <hyperlink ref="R56" r:id="rId40" display="https://www.hoekschewaard.nl/nl/nieuws/kerstmarkt-in-oud-beijerland/2903"/>
    <hyperlink ref="R57" r:id="rId41" display="https://www.hoekschewaard.nl/nl/nieuws/start-cursus-eerste-hulp-aan-kinderen-in-oud-beijerland/2992"/>
    <hyperlink ref="R58" r:id="rId42" display="https://www.hoekschewaard.nl/nl/nieuws/dames-dvo-uit-oud-beijerland-zijn-het-nieuwe-jaar-goed-gestart/3018"/>
    <hyperlink ref="R59" r:id="rId43" display="https://drimble.nl/regio/zuid-holland/hoeksche-waard/55404235/stichting-nu-uitgeroepen-tot-de-dorpsheld-van-numansdorp.html"/>
    <hyperlink ref="R60" r:id="rId44" display="https://drimble.nl/regio/zuid-holland/hoeksche-waard/55419024/ondertekening-intentieverklaring-multifunctionele-accommodatie-boezem-co.html"/>
    <hyperlink ref="R61" r:id="rId45" display="https://drimble.nl/regio/zuid-holland/hoeksche-waard/55501762/progressief-hw-maak-ijsbaan-gratis-voor-iedereen.html"/>
    <hyperlink ref="R62" r:id="rId46" display="https://drimble.nl/regio/zuid-holland/hoeksche-waard/55515593/minister-carola-schouten-serieus-tussen-het-fruit-olijk-op-het-schoolplein.html"/>
    <hyperlink ref="R63" r:id="rId47" display="https://drimble.nl/regio/zuid-holland/hoeksche-waard/55601259/drie-nieuwe-winkels-in-voorwinden-pand.html"/>
    <hyperlink ref="R64" r:id="rId48" display="https://drimble.nl/regio/zuid-holland/hoeksche-waard/55616421/luchtoorlog-monument-in-oud-beijerland-opgeknapt.html"/>
    <hyperlink ref="R65" r:id="rId49" display="https://drimble.nl/regio/zuid-holland/hoeksche-waard/55631731/nationale-vlaggen-als-eerbetoon-gesneuvelde-piloten-in-de-tweede-wereldoorlog.html"/>
    <hyperlink ref="R66" r:id="rId50" display="https://drimble.nl/regio/zuid-holland/hoeksche-waard/55680325/akkerbouw-en-duurzaamheid-hoe-zit-dat-precies.html"/>
    <hyperlink ref="R67" r:id="rId51" display="https://drimble.nl/regio/zuid-holland/hoeksche-waard/55683931/jongeren-kiezen-6-partijen-uit-voor-het-jongerendebat-hoeksche-waard-6-partijen-mogen-niet-mee-doen-cromstrijen-98-hw-gaf-geen.html"/>
    <hyperlink ref="R68" r:id="rId52" display="https://drimble.nl/regio/zuid-holland/hoeksche-waard/55686750/auto-te-water-aan-de-hbs-laan-in-oud-beijerland.html"/>
    <hyperlink ref="R69" r:id="rId53" display="https://drimble.nl/regio/zuid-holland/hoeksche-waard/55707060/kranslegging-tijdens-herdenking-bij-het-luchtoorlog-hoeksche-waard-40-45-monument.html"/>
    <hyperlink ref="R70" r:id="rId54" display="https://drimble.nl/regio/zuid-holland/hoeksche-waard/55774067/politie-controleert-op-drugs-en-vuurwerk-op-willem-van-oranje-en-actief-college.html"/>
    <hyperlink ref="R71" r:id="rId55" display="https://drimble.nl/regio/zuid-holland/hoeksche-waard/55793310/vvd-wil-taxis-en-groepsvervoer-over-busbaan-n217-laten-rijden.html"/>
    <hyperlink ref="R72" r:id="rId56" display="https://drimble.nl/regio/zuid-holland/hoeksche-waard/55797718/informatieavond-ijsbaan-oud-beijerland.html"/>
    <hyperlink ref="R73" r:id="rId57" display="https://drimble.nl/regio/zuid-holland/hoeksche-waard/55839501/ijsbaan-oud-beijerland-is-de-halve-kerstvakantie-gratis.html"/>
    <hyperlink ref="R74" r:id="rId58" display="https://drimble.nl/regio/zuid-holland/hoeksche-waard/55843575/hoeksche-waard-naar-de-stembus-wie-wil-wat.html"/>
    <hyperlink ref="R75" r:id="rId59" display="https://drimble.nl/regio/zuid-holland/hoeksche-waard/55847035/sinterklaas-morgen-al-in-vier-dorpen.html"/>
    <hyperlink ref="R76" r:id="rId60" display="https://drimble.nl/regio/zuid-holland/hoeksche-waard/55874195/intocht-sinterklaas-in-oud-beijerland-geslaagd.html"/>
    <hyperlink ref="R77" r:id="rId61" display="https://drimble.nl/regio/zuid-holland/hoeksche-waard/55888523/inbreker-aangehouden-in-buurtschap-zinkweg-nabij-oud-beijerland.html"/>
    <hyperlink ref="R78" r:id="rId62" display="https://drimble.nl/regio/zuid-holland/hoeksche-waard/55907101/saxofonist-julian-17-wint-twee-awards.html"/>
    <hyperlink ref="R79" r:id="rId63" display="https://drimble.nl/regio/zuid-holland/hoeksche-waard/55937393/kees-van-pelt-van-christenunie-hoeksche-waard-roken-rondom-sportvelden-moet-snel-verboden-worden.html"/>
    <hyperlink ref="R80" r:id="rId64" display="https://drimble.nl/regio/zuid-holland/hoeksche-waard/55960685/n217-tussen-oud-beijerland-en-puttershoek-is-dicht-vanwege-een-ongeluk.html"/>
    <hyperlink ref="R81" r:id="rId65" display="https://drimble.nl/regio/zuid-holland/hoeksche-waard/55973226/woonwagenbewoners-in-oud-beijerland-willen-vaste-standplaats.html"/>
    <hyperlink ref="R82" r:id="rId66" display="https://drimble.nl/regio/zuid-holland/hoeksche-waard/56002138/grote-streetart-expositie-oud-beijerland.html"/>
    <hyperlink ref="R83" r:id="rId67" display="https://drimble.nl/regio/zuid-holland/hoeksche-waard/56003303/wim-de-kievit-nieuwe-dichter-hoeksche-waard.html"/>
    <hyperlink ref="R84" r:id="rId68" display="https://drimble.nl/regio/zuid-holland/hoeksche-waard/56082231/groenteboer-kees-geeft-na-50-jaar-het-stokje-door.html"/>
    <hyperlink ref="R85" r:id="rId69" display="https://drimble.nl/regio/zuid-holland/hoeksche-waard/56116091/wim-de-kievit-76-is-uitgeroepen-tot-dichter-van-de-hoeksche-waard.html"/>
    <hyperlink ref="R86" r:id="rId70" display="https://drimble.nl/regio/zuid-holland/hoeksche-waard/56124287/koninklijke-onderscheiding-hugo-crucq-uit-oud-beijerland-benoemd-tot-lid-in-de-orde-van-oranje-nassau.html"/>
    <hyperlink ref="R87" r:id="rId71" display="https://drimble.nl/regio/zuid-holland/hoeksche-waard/56132218/afval-naast-de-prullenbak-uur-werken-als-bekeuring.html"/>
    <hyperlink ref="R88" r:id="rId72" display="https://drimble.nl/regio/zuid-holland/hoeksche-waard/56304170/kerstmarkt-in-oud-beijerland.html"/>
    <hyperlink ref="R89" r:id="rId73" display="https://drimble.nl/regio/zuid-holland/hoeksche-waard/56313749/warme-kerst-in-de-bibliotheek-met-joris-kerstboom.html"/>
    <hyperlink ref="R90" r:id="rId74" display="https://drimble.nl/regio/zuid-holland/hoeksche-waard/56374788/ook-hoogtij-in-oud-beijerland.html"/>
    <hyperlink ref="R91" r:id="rId75" display="https://drimble.nl/regio/zuid-holland/hoeksche-waard/56389340/speciale-kerstactie-vanuit-natuurbezoekerscentrum-klein-profijt-in-oud-beijerland-op-tweede-kerstdag.html"/>
    <hyperlink ref="R92" r:id="rId76" display="https://drimble.nl/regio/zuid-holland/hoeksche-waard/56411431/oud-beijerland-reikt-laatste-vrijwilligersspelden-uit.html"/>
    <hyperlink ref="R93" r:id="rId77" display="https://drimble.nl/regio/zuid-holland/hoeksche-waard/56421827/bewonersavond-energie-besparen-zoomwijck-oud-beijerland-groot-succes.html"/>
    <hyperlink ref="R94" r:id="rId78" display="https://drimble.nl/regio/zuid-holland/hoeksche-waard/56466244/boom-vol-boodschappen-met-kerstgedachten.html"/>
    <hyperlink ref="R95" r:id="rId79" display="https://drimble.nl/regio/zuid-holland/hoeksche-waard/56475692/bewoners-blij-er-komt-voorlopig-geen-fietsbrug-in-oud-bijerland.html"/>
    <hyperlink ref="R96" r:id="rId80" display="https://drimble.nl/regio/zuid-holland/hoeksche-waard/56479691/twee-gewonden-na-ongeval-n217.html"/>
    <hyperlink ref="R97" r:id="rId81" display="https://drimble.nl/regio/zuid-holland/hoeksche-waard/56488481/aurelie-van-kleef-uit-mijnsheerenland-winnaar-spijkerbroekactie.html"/>
    <hyperlink ref="R98" r:id="rId82" display="https://drimble.nl/regio/zuid-holland/hoeksche-waard/56534292/15e-en-laatste-vrijwilligersprijs-van-oud-beijerland-uitgereikt.html"/>
    <hyperlink ref="R99" r:id="rId83" display="https://drimble.nl/regio/zuid-holland/hoeksche-waard/56535211/honderden-kerstmannen-rennen-santa-run.html"/>
    <hyperlink ref="R100" r:id="rId84" display="https://drimble.nl/regio/zuid-holland/hoeksche-waard/56539544/zo-moet-er-een-einde-komen-aan-gestuntel-op-vierwiekenplein.html"/>
    <hyperlink ref="R101" r:id="rId85" display="https://drimble.nl/regio/zuid-holland/hoeksche-waard/56548946/hoe-de-tiny-woonwijk-in-oud-beijerland-eruit-komt-te-zien.html"/>
    <hyperlink ref="R102" r:id="rId86" display="https://drimble.nl/regio/zuid-holland/hoeksche-waard/56550994/huizen-en-horeca-op-oude-mebin-terrein.html"/>
    <hyperlink ref="R103" r:id="rId87" display="https://drimble.nl/regio/zuid-holland/hoeksche-waard/56553733/doorkomstcomite-roparun-schenkt-duizenden-euros-aan-zieke-ouders.html"/>
    <hyperlink ref="R104" r:id="rId88" display="https://drimble.nl/regio/zuid-holland/hoeksche-waard/56555683/start-nieuwbouwontwikkeling-wonen-wandelen-en-genieten-aan-het-spuifront.html"/>
    <hyperlink ref="R105" r:id="rId89" display="https://drimble.nl/regio/zuid-holland/hoeksche-waard/56555684/naturalisaties-in-oud-beijerland.html"/>
    <hyperlink ref="R106" r:id="rId90" display="https://drimble.nl/regio/zuid-holland/hoeksche-waard/56556261/het-doorkomstcomite-roparun-oud-beijerland-schenkt-12500-aan-stichting-droomdag.html"/>
    <hyperlink ref="R107" r:id="rId91" display="https://drimble.nl/regio/zuid-holland/hoeksche-waard/56566589/cheque-van-roparun-voor-stichting-droomdag.html"/>
    <hyperlink ref="R108" r:id="rId92" display="https://drimble.nl/regio/zuid-holland/hoeksche-waard/56593049/osv-oud-beijerland-ook-op-finaleavond-zaalvoetbaltoernooi.html"/>
    <hyperlink ref="R109" r:id="rId93" display="https://drimble.nl/regio/zuid-holland/hoeksche-waard/56600215/geen-vuurwerkvrije-zones-in-spuidorp.html"/>
    <hyperlink ref="R110" r:id="rId94" display="https://drimble.nl/regio/zuid-holland/hoeksche-waard/56606456/nu-al-meer-dan-7000-bezoekers-op-ijsbaan.html"/>
    <hyperlink ref="R111" r:id="rId95" display="https://drimble.nl/regio/zuid-holland/hoeksche-waard/56621502/kerstboom-in-oud-beijerlandse-bieb-steeds-voller-met-wensen.html"/>
    <hyperlink ref="R112" r:id="rId96" display="https://drimble.nl/regio/zuid-holland/hoeksche-waard/56625117/hoofdlijnenakkoord-getekend-voor-de-ontwikkeling-van-stougjesdijk-oost-voor-bouw-van-1500-tot-2000-woningen.html"/>
    <hyperlink ref="R113" r:id="rId97" display="https://drimble.nl/regio/zuid-holland/hoeksche-waard/56626338/installatiebedrijf-da-vermaas-uit-oud-beijerland-overgenomen-door-van-rennes-elektro-installatietechniek.html"/>
    <hyperlink ref="R114" r:id="rId98" display="https://drimble.nl/regio/zuid-holland/hoeksche-waard/56627393/servicepunten-gemeente-hoeksche-waard-vanaf-8-januari-geopend.html"/>
    <hyperlink ref="R115" r:id="rId99" display="https://drimble.nl/regio/zuid-holland/hoeksche-waard/56628373/servicepunten-gemeente-hoeksche-waard-vanaf-8-januari-geopend.html"/>
    <hyperlink ref="R116" r:id="rId100" display="https://drimble.nl/regio/zuid-holland/hoeksche-waard/56636180/in-het-oude-rabobank-gebouw-in-oud-beijerland-komen-44-apartementen.html"/>
    <hyperlink ref="R117" r:id="rId101" display="https://drimble.nl/regio/zuid-holland/hoeksche-waard/56719450/bewoners-rembrandt-in-oud-beijerland-krijgen-kachel.html"/>
    <hyperlink ref="R118" r:id="rId102" display="https://drimble.nl/regio/zuid-holland/hoeksche-waard/56724889/werkzaamheden-a29-bergen-op-zoom-rotterdam-van-oud-beijerland-naar-barendrecht-dit-weekend.html"/>
    <hyperlink ref="R119" r:id="rId103" display="https://drimble.nl/regio/zuid-holland/hoeksche-waard/56730232/ontwerp-nieuwe-ambtsketen-gemeente-hoeksche-waard-in-handen-van-els-en-pieter-jan-in-t-veld-van-in-t-veld-partners.html"/>
    <hyperlink ref="R120" r:id="rId104" display="https://drimble.nl/regio/zuid-holland/hoeksche-waard/56735122/hoeksewaard-op-1-januari-gefuseerd.html"/>
    <hyperlink ref="R121" r:id="rId105" display="https://drimble.nl/regio/zuid-holland/hoeksche-waard/56735124/hoeksewaard-op-1-januari-gefuseerd.html"/>
    <hyperlink ref="R122" r:id="rId106" display="https://drimble.nl/regio/zuid-holland/hoeksche-waard/56741955/kacheltjes-voor-bewoners-van-woongebouw-rembrandt.html"/>
    <hyperlink ref="R123" r:id="rId107" display="https://drimble.nl/regio/zuid-holland/hoeksche-waard/56781432/woninginbraken-in-numansdorp-en-oud-beijerland.html"/>
    <hyperlink ref="R124" r:id="rId108" display="https://drimble.nl/regio/zuid-holland/hoeksche-waard/56801619/mourik-nieuwjaarsloop-bij-av-spirit.html"/>
    <hyperlink ref="R125" r:id="rId109" display="https://drimble.nl/regio/zuid-holland/hoeksche-waard/56832246/zonnepanelen-en-warmtepomp-alle-woningen-spuifront-duurzaam.html"/>
    <hyperlink ref="R126" r:id="rId110" display="https://drimble.nl/regio/zuid-holland/hoeksche-waard/56839514/projecties-van-van-gogh-op-straat-in-oud-beijerland.html"/>
    <hyperlink ref="R127" r:id="rId111" display="https://drimble.nl/regio/zuid-holland/hoeksche-waard/56848260/ouders-van-autistische-pepijn-18-zitten-met-handen-in-het-haar-hij-is-een-gevaar-voor-zichzelf-en-zijn-omgeving.html"/>
    <hyperlink ref="R128" r:id="rId112" display="https://drimble.nl/regio/zuid-holland/hoeksche-waard/56852780/gemeenteraad-hoeksche-waard-verre-van-eensgezind-van-start.html"/>
    <hyperlink ref="R129" r:id="rId113" display="https://drimble.nl/regio/zuid-holland/hoeksche-waard/56881124/gratis-fit-test-voor-senioren-in-puttershoek-oud-beijerland-en-numansdorp.html"/>
    <hyperlink ref="R130" r:id="rId114" display="https://drimble.nl/regio/zuid-holland/hoeksche-waard/56886961/nieuwe-te-koop-staande-woning-in-oud-beijerland-05-01-2019.html"/>
    <hyperlink ref="R131" r:id="rId115" display="https://drimble.nl/regio/zuid-holland/hoeksche-waard/56893414/oud-beijerland-bindt-voor-de-allerlaatste-keer-de-schaatsen-onder.html"/>
    <hyperlink ref="R132" r:id="rId116" display="https://drimble.nl/regio/zuid-holland/hoeksche-waard/57026914/grote-puinhoop-voor-papiercontainers-van-sho-dit-kan-zo-niet-langer.html"/>
    <hyperlink ref="R133" r:id="rId117" display="https://drimble.nl/regio/zuid-holland/hoeksche-waard/57028095/vvv-oud-beijerland-verhuist-naar-molendijk.html"/>
    <hyperlink ref="R134" r:id="rId118" display="https://drimble.nl/regio/zuid-holland/hoeksche-waard/57037320/nieuwe-te-koop-staande-woning-in-oud-beijerland-08-01-2019.html"/>
    <hyperlink ref="R135" r:id="rId119" display="https://drimble.nl/regio/zuid-holland/hoeksche-waard/57050408/hoog-waterpeil-keersluizen-numansdorp-en-oud-beijerland-dicht.html"/>
    <hyperlink ref="R136" r:id="rId120" display="https://drimble.nl/regio/zuid-holland/hoeksche-waard/57070736/veel-deelnemers-tijdens-de-mourik-nieuwjaarsloop.html"/>
    <hyperlink ref="R137" r:id="rId121" display="https://drimble.nl/regio/zuid-holland/hoeksche-waard/57090978/van-nellefabriek-in-de-hoeksche-waard.html"/>
    <hyperlink ref="R138" r:id="rId122" display="https://drimble.nl/regio/zuid-holland/hoeksche-waard/57095446/komt-er-een-van-nellefabriek-in-de-hoeksche-waard.html"/>
    <hyperlink ref="R139" r:id="rId123" display="https://drimble.nl/regio/zuid-holland/hoeksche-waard/57104738/programmeren-is-de-nieuwe-taal-die-kinderen-wereldwijd-leren-spreken.html"/>
    <hyperlink ref="R140" r:id="rId124" display="https://drimble.nl/regio/zuid-holland/hoeksche-waard/57126560/expositie-in-het-servicepunt-gemeente-hoeksche-waard-in-oud-beijerland-gemeentehuis-oud-beijerland.html"/>
    <hyperlink ref="R141" r:id="rId125" display="https://drimble.nl/regio/zuid-holland/hoeksche-waard/57127330/zes-maanden-cel-voor-roemeense-dief-die-al-stelend-door-de-eu-trok.html"/>
    <hyperlink ref="R142" r:id="rId126" display="https://drimble.nl/regio/zuid-holland/hoeksche-waard/57150746/van-beenprotheses-tot-kookboeken-leerlingen-actief-college-presenteren-hun-profielwerkstukken.html"/>
    <hyperlink ref="R143" r:id="rId127" display="https://drimble.nl/regio/zuid-holland/hoeksche-waard/57151834/vier-nieuwe-te-koop-staande-woningen-in-oud-beijerland-13-01-2019.html"/>
    <hyperlink ref="R144" r:id="rId128" display="https://drimble.nl/regio/zuid-holland/hoeksche-waard/57156338/stoeptegels-door-veertien-ruiten-van-actief-college-in-oud-beijerland.html"/>
    <hyperlink ref="R145" r:id="rId129" display="https://drimble.nl/regio/zuid-holland/hoeksche-waard/57168647/twee-nieuwe-te-koop-staande-woningen-in-oud-beijerland-14-01-2019.html"/>
    <hyperlink ref="R146" r:id="rId130" display="https://drimble.nl/regio/zuid-holland/hoeksche-waard/57177949/oud-beijerlander-ton-l-verdacht-van-doden-en-bestelen-mona-baartmans.html"/>
    <hyperlink ref="R147" r:id="rId131" display="https://drimble.nl/regio/zuid-holland/hoeksche-waard/57238397/brand-boven-plafond-bij-pand-aan-de-oost-voorstraat-in-oud-beijerland.html"/>
    <hyperlink ref="R148" r:id="rId132" display="https://drimble.nl/regio/zuid-holland/hoeksche-waard/57245052/nieuwe-te-koop-staande-woning-in-oud-beijerland-17-01-2019.html"/>
    <hyperlink ref="R149" r:id="rId133" display="https://drimble.nl/regio/zuid-holland/hoeksche-waard/57249222/midden-in-de-nacht-sporten-waarom-niet.html"/>
    <hyperlink ref="R150" r:id="rId134" display="https://drimble.nl/regio/zuid-holland/hoeksche-waard/57272101/vier-nieuwe-te-koop-staande-woningen-in-oud-beijerland-18-01-2019.html"/>
    <hyperlink ref="R151" r:id="rId135" display="https://drimble.nl/regio/zuid-holland/hoeksche-waard/57277959/bestuurder-haalt-nat-pak-op-poortlaan-in-oud-beijerland.html"/>
    <hyperlink ref="R152" r:id="rId136" display="https://drimble.nl/regio/zuid-holland/hoeksche-waard/57288992/mini-supermarkt-voedselbank-hoeksche-waard-schot-in-de-roos.html"/>
    <hyperlink ref="R153" r:id="rId137" display="https://drimble.nl/regio/zuid-holland/hoeksche-waard/57355458/mollen-ruineren-gras-van-terrein-voetbalclub-sho.html"/>
    <hyperlink ref="R154" r:id="rId138" display="https://drimble.nl/regio/zuid-holland/hoeksche-waard/57357737/brandweer-zoekt-met-warmtecamera-naar-brandhaard-in-supermarkt-oud-beijerland.html"/>
    <hyperlink ref="R155" r:id="rId139" display="https://drimble.nl/regio/zuid-holland/hoeksche-waard/57362848/gasten-aan-tafel-in-de-open-hof.html"/>
    <hyperlink ref="R156" r:id="rId140" display="https://drimble.nl/regio/zuid-holland/hoeksche-waard/57371192/wijkspreekuur-heeft-voortaan-bakkie-in-de-buurt.html"/>
    <hyperlink ref="R157" r:id="rId141" display="https://drimble.nl/regio/zuid-holland/hoeksche-waard/57375740/druk-bezocht-intercultureel-diner-in-de-open-hof.html"/>
    <hyperlink ref="U4" r:id="rId142" display="https://pbs.twimg.com/media/DrYgxphXQAAV9Q-.jpg"/>
    <hyperlink ref="U5" r:id="rId143" display="https://pbs.twimg.com/media/DrYgxphXQAAV9Q-.jpg"/>
    <hyperlink ref="U9" r:id="rId144" display="https://pbs.twimg.com/media/DrP0gv1XQAA0Y6F.jpg"/>
    <hyperlink ref="U13" r:id="rId145" display="https://pbs.twimg.com/media/DsNmPerXgAAm5cf.jpg"/>
    <hyperlink ref="U16" r:id="rId146" display="https://pbs.twimg.com/media/DsN0AnFXQAA-IEK.jpg"/>
    <hyperlink ref="U20" r:id="rId147" display="https://pbs.twimg.com/media/DrunKjxXQAEPwDK.jpg"/>
    <hyperlink ref="U21" r:id="rId148" display="https://pbs.twimg.com/media/Dr8ITWBWkAEFpf3.jpg"/>
    <hyperlink ref="U25" r:id="rId149" display="https://pbs.twimg.com/media/DsioZ4lWoAA7Ppw.jpg"/>
    <hyperlink ref="U26" r:id="rId150" display="https://pbs.twimg.com/media/Dt1vqVsWkAAhCnd.jpg"/>
    <hyperlink ref="U34" r:id="rId151" display="https://pbs.twimg.com/media/Dun7pptXgAAvknI.jpg"/>
    <hyperlink ref="U35" r:id="rId152" display="https://pbs.twimg.com/media/DwzEMktW0AIFub3.jpg"/>
    <hyperlink ref="U36" r:id="rId153" display="https://pbs.twimg.com/media/DrPrf1XWwAAlEf3.jpg"/>
    <hyperlink ref="U39" r:id="rId154" display="https://pbs.twimg.com/media/DrFwJmuXcAAR5lF.jpg"/>
    <hyperlink ref="U40" r:id="rId155" display="https://pbs.twimg.com/media/DrPrf1XWwAAlEf3.jpg"/>
    <hyperlink ref="U41" r:id="rId156" display="https://pbs.twimg.com/media/Dr4ZJ2WX4AE2dZO.jpg"/>
    <hyperlink ref="U42" r:id="rId157" display="https://pbs.twimg.com/media/DsHGvcnX4AA59ji.jpg"/>
    <hyperlink ref="U43" r:id="rId158" display="https://pbs.twimg.com/media/DstVmb0XgAEzZCG.jpg"/>
    <hyperlink ref="U44" r:id="rId159" display="https://pbs.twimg.com/media/DtLSy-SWoAAkTT1.jpg"/>
    <hyperlink ref="U45" r:id="rId160" display="https://pbs.twimg.com/media/DtUEjaDWwAE16BO.jpg"/>
    <hyperlink ref="U46" r:id="rId161" display="https://pbs.twimg.com/media/DtkDuomWwAAOU7Z.jpg"/>
    <hyperlink ref="U47" r:id="rId162" display="https://pbs.twimg.com/media/Dt1vqVsWkAAhCnd.jpg"/>
    <hyperlink ref="U48" r:id="rId163" display="https://pbs.twimg.com/media/DuTN9pzWoAI09rF.jpg"/>
    <hyperlink ref="U49" r:id="rId164" display="https://pbs.twimg.com/media/DuiXkKNW4AAyhk_.jpg"/>
    <hyperlink ref="U50" r:id="rId165" display="https://pbs.twimg.com/media/Dun7pptXgAAvknI.jpg"/>
    <hyperlink ref="U51" r:id="rId166" display="https://pbs.twimg.com/media/DusPHYnWwAAVmAr.jpg"/>
    <hyperlink ref="U52" r:id="rId167" display="https://pbs.twimg.com/media/Dv-LUKqWwAE-V7z.jpg"/>
    <hyperlink ref="U53" r:id="rId168" display="https://pbs.twimg.com/media/DwzEMktW0AIFub3.jpg"/>
    <hyperlink ref="U54" r:id="rId169" display="https://pbs.twimg.com/media/Dw4TeheWsAAebnG.jpg"/>
    <hyperlink ref="U56" r:id="rId170" display="https://pbs.twimg.com/media/DtwI1_FWwAA-qlq.jpg"/>
    <hyperlink ref="U57" r:id="rId171" display="https://pbs.twimg.com/media/DwZp7sXXcAAoq9e.jpg"/>
    <hyperlink ref="U58" r:id="rId172" display="https://pbs.twimg.com/media/DxCJNcRXgAAz4CS.jpg"/>
    <hyperlink ref="V3" r:id="rId173" display="http://pbs.twimg.com/profile_images/864968876714545152/SzvXg9R9_normal.jpg"/>
    <hyperlink ref="V4" r:id="rId174" display="https://pbs.twimg.com/media/DrYgxphXQAAV9Q-.jpg"/>
    <hyperlink ref="V5" r:id="rId175" display="https://pbs.twimg.com/media/DrYgxphXQAAV9Q-.jpg"/>
    <hyperlink ref="V6" r:id="rId176" display="http://pbs.twimg.com/profile_images/421351567321608193/J9wuhHtb_normal.jpeg"/>
    <hyperlink ref="V7" r:id="rId177" display="http://pbs.twimg.com/profile_images/421351567321608193/J9wuhHtb_normal.jpeg"/>
    <hyperlink ref="V8" r:id="rId178" display="http://pbs.twimg.com/profile_images/421351567321608193/J9wuhHtb_normal.jpeg"/>
    <hyperlink ref="V9" r:id="rId179" display="https://pbs.twimg.com/media/DrP0gv1XQAA0Y6F.jpg"/>
    <hyperlink ref="V10" r:id="rId180" display="http://pbs.twimg.com/profile_images/888395500227108865/PHQWzJ7U_normal.jpg"/>
    <hyperlink ref="V11" r:id="rId181" display="http://pbs.twimg.com/profile_images/888395500227108865/PHQWzJ7U_normal.jpg"/>
    <hyperlink ref="V12" r:id="rId182" display="http://pbs.twimg.com/profile_images/675593796583890944/1mevulh-_normal.jpg"/>
    <hyperlink ref="V13" r:id="rId183" display="https://pbs.twimg.com/media/DsNmPerXgAAm5cf.jpg"/>
    <hyperlink ref="V14" r:id="rId184" display="http://pbs.twimg.com/profile_images/1073554197147201537/2IVy8PNR_normal.jpg"/>
    <hyperlink ref="V15" r:id="rId185" display="http://pbs.twimg.com/profile_images/3108554519/85a1457d11eb38e3ebac7bca7a60202c_normal.jpeg"/>
    <hyperlink ref="V16" r:id="rId186" display="https://pbs.twimg.com/media/DsN0AnFXQAA-IEK.jpg"/>
    <hyperlink ref="V17" r:id="rId187" display="http://pbs.twimg.com/profile_images/473211780991574016/AenxuEdh_normal.jpeg"/>
    <hyperlink ref="V18" r:id="rId188" display="http://pbs.twimg.com/profile_images/1037411907253272579/n7blnL5U_normal.jpg"/>
    <hyperlink ref="V19" r:id="rId189" display="http://pbs.twimg.com/profile_images/1037411907253272579/n7blnL5U_normal.jpg"/>
    <hyperlink ref="V20" r:id="rId190" display="https://pbs.twimg.com/media/DrunKjxXQAEPwDK.jpg"/>
    <hyperlink ref="V21" r:id="rId191" display="https://pbs.twimg.com/media/Dr8ITWBWkAEFpf3.jpg"/>
    <hyperlink ref="V22" r:id="rId192" display="http://pbs.twimg.com/profile_images/1011881747351572480/7pZHTrjn_normal.jpg"/>
    <hyperlink ref="V23" r:id="rId193" display="http://pbs.twimg.com/profile_images/1011881747351572480/7pZHTrjn_normal.jpg"/>
    <hyperlink ref="V24" r:id="rId194" display="http://pbs.twimg.com/profile_images/1011881747351572480/7pZHTrjn_normal.jpg"/>
    <hyperlink ref="V25" r:id="rId195" display="https://pbs.twimg.com/media/DsioZ4lWoAA7Ppw.jpg"/>
    <hyperlink ref="V26" r:id="rId196" display="https://pbs.twimg.com/media/Dt1vqVsWkAAhCnd.jpg"/>
    <hyperlink ref="V27" r:id="rId197" display="http://pbs.twimg.com/profile_images/959596562879041536/CIPzG43g_normal.jpg"/>
    <hyperlink ref="V28" r:id="rId198" display="http://pbs.twimg.com/profile_images/2455274973/sztua7fccovbj6rqewrx_normal.jpeg"/>
    <hyperlink ref="V29" r:id="rId199" display="http://pbs.twimg.com/profile_images/1073425483306553344/OtVw5NQi_normal.jpg"/>
    <hyperlink ref="V30" r:id="rId200" display="http://pbs.twimg.com/profile_images/1056545071993098241/ondDVx2b_normal.jpg"/>
    <hyperlink ref="V31" r:id="rId201" display="http://pbs.twimg.com/profile_images/1070707872810582017/VNKb1VKh_normal.jpg"/>
    <hyperlink ref="V32" r:id="rId202" display="http://pbs.twimg.com/profile_images/1045048124811751425/daqkHURm_normal.jpg"/>
    <hyperlink ref="V33" r:id="rId203" display="http://pbs.twimg.com/profile_images/1045048124811751425/daqkHURm_normal.jpg"/>
    <hyperlink ref="V34" r:id="rId204" display="https://pbs.twimg.com/media/Dun7pptXgAAvknI.jpg"/>
    <hyperlink ref="V35" r:id="rId205" display="https://pbs.twimg.com/media/DwzEMktW0AIFub3.jpg"/>
    <hyperlink ref="V36" r:id="rId206" display="https://pbs.twimg.com/media/DrPrf1XWwAAlEf3.jpg"/>
    <hyperlink ref="V37" r:id="rId207" display="http://pbs.twimg.com/profile_images/898452928255598592/LifjSnhc_normal.jpg"/>
    <hyperlink ref="V38" r:id="rId208" display="http://pbs.twimg.com/profile_images/898452928255598592/LifjSnhc_normal.jpg"/>
    <hyperlink ref="V39" r:id="rId209" display="https://pbs.twimg.com/media/DrFwJmuXcAAR5lF.jpg"/>
    <hyperlink ref="V40" r:id="rId210" display="https://pbs.twimg.com/media/DrPrf1XWwAAlEf3.jpg"/>
    <hyperlink ref="V41" r:id="rId211" display="https://pbs.twimg.com/media/Dr4ZJ2WX4AE2dZO.jpg"/>
    <hyperlink ref="V42" r:id="rId212" display="https://pbs.twimg.com/media/DsHGvcnX4AA59ji.jpg"/>
    <hyperlink ref="V43" r:id="rId213" display="https://pbs.twimg.com/media/DstVmb0XgAEzZCG.jpg"/>
    <hyperlink ref="V44" r:id="rId214" display="https://pbs.twimg.com/media/DtLSy-SWoAAkTT1.jpg"/>
    <hyperlink ref="V45" r:id="rId215" display="https://pbs.twimg.com/media/DtUEjaDWwAE16BO.jpg"/>
    <hyperlink ref="V46" r:id="rId216" display="https://pbs.twimg.com/media/DtkDuomWwAAOU7Z.jpg"/>
    <hyperlink ref="V47" r:id="rId217" display="https://pbs.twimg.com/media/Dt1vqVsWkAAhCnd.jpg"/>
    <hyperlink ref="V48" r:id="rId218" display="https://pbs.twimg.com/media/DuTN9pzWoAI09rF.jpg"/>
    <hyperlink ref="V49" r:id="rId219" display="https://pbs.twimg.com/media/DuiXkKNW4AAyhk_.jpg"/>
    <hyperlink ref="V50" r:id="rId220" display="https://pbs.twimg.com/media/Dun7pptXgAAvknI.jpg"/>
    <hyperlink ref="V51" r:id="rId221" display="https://pbs.twimg.com/media/DusPHYnWwAAVmAr.jpg"/>
    <hyperlink ref="V52" r:id="rId222" display="https://pbs.twimg.com/media/Dv-LUKqWwAE-V7z.jpg"/>
    <hyperlink ref="V53" r:id="rId223" display="https://pbs.twimg.com/media/DwzEMktW0AIFub3.jpg"/>
    <hyperlink ref="V54" r:id="rId224" display="https://pbs.twimg.com/media/Dw4TeheWsAAebnG.jpg"/>
    <hyperlink ref="V55" r:id="rId225" display="http://pbs.twimg.com/profile_images/986854228441387009/PZSWMXq-_normal.jpg"/>
    <hyperlink ref="V56" r:id="rId226" display="https://pbs.twimg.com/media/DtwI1_FWwAA-qlq.jpg"/>
    <hyperlink ref="V57" r:id="rId227" display="https://pbs.twimg.com/media/DwZp7sXXcAAoq9e.jpg"/>
    <hyperlink ref="V58" r:id="rId228" display="https://pbs.twimg.com/media/DxCJNcRXgAAz4CS.jpg"/>
    <hyperlink ref="V59" r:id="rId229" display="http://pbs.twimg.com/profile_images/1258862154/hoekschewaard_normal.jpg"/>
    <hyperlink ref="V60" r:id="rId230" display="http://pbs.twimg.com/profile_images/1258862154/hoekschewaard_normal.jpg"/>
    <hyperlink ref="V61" r:id="rId231" display="http://pbs.twimg.com/profile_images/1258862154/hoekschewaard_normal.jpg"/>
    <hyperlink ref="V62" r:id="rId232" display="http://pbs.twimg.com/profile_images/1258862154/hoekschewaard_normal.jpg"/>
    <hyperlink ref="V63" r:id="rId233" display="http://pbs.twimg.com/profile_images/1258862154/hoekschewaard_normal.jpg"/>
    <hyperlink ref="V64" r:id="rId234" display="http://pbs.twimg.com/profile_images/1258862154/hoekschewaard_normal.jpg"/>
    <hyperlink ref="V65" r:id="rId235" display="http://pbs.twimg.com/profile_images/1258862154/hoekschewaard_normal.jpg"/>
    <hyperlink ref="V66" r:id="rId236" display="http://pbs.twimg.com/profile_images/1258862154/hoekschewaard_normal.jpg"/>
    <hyperlink ref="V67" r:id="rId237" display="http://pbs.twimg.com/profile_images/1258862154/hoekschewaard_normal.jpg"/>
    <hyperlink ref="V68" r:id="rId238" display="http://pbs.twimg.com/profile_images/1258862154/hoekschewaard_normal.jpg"/>
    <hyperlink ref="V69" r:id="rId239" display="http://pbs.twimg.com/profile_images/1258862154/hoekschewaard_normal.jpg"/>
    <hyperlink ref="V70" r:id="rId240" display="http://pbs.twimg.com/profile_images/1258862154/hoekschewaard_normal.jpg"/>
    <hyperlink ref="V71" r:id="rId241" display="http://pbs.twimg.com/profile_images/1258862154/hoekschewaard_normal.jpg"/>
    <hyperlink ref="V72" r:id="rId242" display="http://pbs.twimg.com/profile_images/1258862154/hoekschewaard_normal.jpg"/>
    <hyperlink ref="V73" r:id="rId243" display="http://pbs.twimg.com/profile_images/1258862154/hoekschewaard_normal.jpg"/>
    <hyperlink ref="V74" r:id="rId244" display="http://pbs.twimg.com/profile_images/1258862154/hoekschewaard_normal.jpg"/>
    <hyperlink ref="V75" r:id="rId245" display="http://pbs.twimg.com/profile_images/1258862154/hoekschewaard_normal.jpg"/>
    <hyperlink ref="V76" r:id="rId246" display="http://pbs.twimg.com/profile_images/1258862154/hoekschewaard_normal.jpg"/>
    <hyperlink ref="V77" r:id="rId247" display="http://pbs.twimg.com/profile_images/1258862154/hoekschewaard_normal.jpg"/>
    <hyperlink ref="V78" r:id="rId248" display="http://pbs.twimg.com/profile_images/1258862154/hoekschewaard_normal.jpg"/>
    <hyperlink ref="V79" r:id="rId249" display="http://pbs.twimg.com/profile_images/1258862154/hoekschewaard_normal.jpg"/>
    <hyperlink ref="V80" r:id="rId250" display="http://pbs.twimg.com/profile_images/1258862154/hoekschewaard_normal.jpg"/>
    <hyperlink ref="V81" r:id="rId251" display="http://pbs.twimg.com/profile_images/1258862154/hoekschewaard_normal.jpg"/>
    <hyperlink ref="V82" r:id="rId252" display="http://pbs.twimg.com/profile_images/1258862154/hoekschewaard_normal.jpg"/>
    <hyperlink ref="V83" r:id="rId253" display="http://pbs.twimg.com/profile_images/1258862154/hoekschewaard_normal.jpg"/>
    <hyperlink ref="V84" r:id="rId254" display="http://pbs.twimg.com/profile_images/1258862154/hoekschewaard_normal.jpg"/>
    <hyperlink ref="V85" r:id="rId255" display="http://pbs.twimg.com/profile_images/1258862154/hoekschewaard_normal.jpg"/>
    <hyperlink ref="V86" r:id="rId256" display="http://pbs.twimg.com/profile_images/1258862154/hoekschewaard_normal.jpg"/>
    <hyperlink ref="V87" r:id="rId257" display="http://pbs.twimg.com/profile_images/1258862154/hoekschewaard_normal.jpg"/>
    <hyperlink ref="V88" r:id="rId258" display="http://pbs.twimg.com/profile_images/1258862154/hoekschewaard_normal.jpg"/>
    <hyperlink ref="V89" r:id="rId259" display="http://pbs.twimg.com/profile_images/1258862154/hoekschewaard_normal.jpg"/>
    <hyperlink ref="V90" r:id="rId260" display="http://pbs.twimg.com/profile_images/1258862154/hoekschewaard_normal.jpg"/>
    <hyperlink ref="V91" r:id="rId261" display="http://pbs.twimg.com/profile_images/1258862154/hoekschewaard_normal.jpg"/>
    <hyperlink ref="V92" r:id="rId262" display="http://pbs.twimg.com/profile_images/1258862154/hoekschewaard_normal.jpg"/>
    <hyperlink ref="V93" r:id="rId263" display="http://pbs.twimg.com/profile_images/1258862154/hoekschewaard_normal.jpg"/>
    <hyperlink ref="V94" r:id="rId264" display="http://pbs.twimg.com/profile_images/1258862154/hoekschewaard_normal.jpg"/>
    <hyperlink ref="V95" r:id="rId265" display="http://pbs.twimg.com/profile_images/1258862154/hoekschewaard_normal.jpg"/>
    <hyperlink ref="V96" r:id="rId266" display="http://pbs.twimg.com/profile_images/1258862154/hoekschewaard_normal.jpg"/>
    <hyperlink ref="V97" r:id="rId267" display="http://pbs.twimg.com/profile_images/1258862154/hoekschewaard_normal.jpg"/>
    <hyperlink ref="V98" r:id="rId268" display="http://pbs.twimg.com/profile_images/1258862154/hoekschewaard_normal.jpg"/>
    <hyperlink ref="V99" r:id="rId269" display="http://pbs.twimg.com/profile_images/1258862154/hoekschewaard_normal.jpg"/>
    <hyperlink ref="V100" r:id="rId270" display="http://pbs.twimg.com/profile_images/1258862154/hoekschewaard_normal.jpg"/>
    <hyperlink ref="V101" r:id="rId271" display="http://pbs.twimg.com/profile_images/1258862154/hoekschewaard_normal.jpg"/>
    <hyperlink ref="V102" r:id="rId272" display="http://pbs.twimg.com/profile_images/1258862154/hoekschewaard_normal.jpg"/>
    <hyperlink ref="V103" r:id="rId273" display="http://pbs.twimg.com/profile_images/1258862154/hoekschewaard_normal.jpg"/>
    <hyperlink ref="V104" r:id="rId274" display="http://pbs.twimg.com/profile_images/1258862154/hoekschewaard_normal.jpg"/>
    <hyperlink ref="V105" r:id="rId275" display="http://pbs.twimg.com/profile_images/1258862154/hoekschewaard_normal.jpg"/>
    <hyperlink ref="V106" r:id="rId276" display="http://pbs.twimg.com/profile_images/1258862154/hoekschewaard_normal.jpg"/>
    <hyperlink ref="V107" r:id="rId277" display="http://pbs.twimg.com/profile_images/1258862154/hoekschewaard_normal.jpg"/>
    <hyperlink ref="V108" r:id="rId278" display="http://pbs.twimg.com/profile_images/1258862154/hoekschewaard_normal.jpg"/>
    <hyperlink ref="V109" r:id="rId279" display="http://pbs.twimg.com/profile_images/1258862154/hoekschewaard_normal.jpg"/>
    <hyperlink ref="V110" r:id="rId280" display="http://pbs.twimg.com/profile_images/1258862154/hoekschewaard_normal.jpg"/>
    <hyperlink ref="V111" r:id="rId281" display="http://pbs.twimg.com/profile_images/1258862154/hoekschewaard_normal.jpg"/>
    <hyperlink ref="V112" r:id="rId282" display="http://pbs.twimg.com/profile_images/1258862154/hoekschewaard_normal.jpg"/>
    <hyperlink ref="V113" r:id="rId283" display="http://pbs.twimg.com/profile_images/1258862154/hoekschewaard_normal.jpg"/>
    <hyperlink ref="V114" r:id="rId284" display="http://pbs.twimg.com/profile_images/1258862154/hoekschewaard_normal.jpg"/>
    <hyperlink ref="V115" r:id="rId285" display="http://pbs.twimg.com/profile_images/1258862154/hoekschewaard_normal.jpg"/>
    <hyperlink ref="V116" r:id="rId286" display="http://pbs.twimg.com/profile_images/1258862154/hoekschewaard_normal.jpg"/>
    <hyperlink ref="V117" r:id="rId287" display="http://pbs.twimg.com/profile_images/1258862154/hoekschewaard_normal.jpg"/>
    <hyperlink ref="V118" r:id="rId288" display="http://pbs.twimg.com/profile_images/1258862154/hoekschewaard_normal.jpg"/>
    <hyperlink ref="V119" r:id="rId289" display="http://pbs.twimg.com/profile_images/1258862154/hoekschewaard_normal.jpg"/>
    <hyperlink ref="V120" r:id="rId290" display="http://pbs.twimg.com/profile_images/1258862154/hoekschewaard_normal.jpg"/>
    <hyperlink ref="V121" r:id="rId291" display="http://pbs.twimg.com/profile_images/1258862154/hoekschewaard_normal.jpg"/>
    <hyperlink ref="V122" r:id="rId292" display="http://pbs.twimg.com/profile_images/1258862154/hoekschewaard_normal.jpg"/>
    <hyperlink ref="V123" r:id="rId293" display="http://pbs.twimg.com/profile_images/1258862154/hoekschewaard_normal.jpg"/>
    <hyperlink ref="V124" r:id="rId294" display="http://pbs.twimg.com/profile_images/1258862154/hoekschewaard_normal.jpg"/>
    <hyperlink ref="V125" r:id="rId295" display="http://pbs.twimg.com/profile_images/1258862154/hoekschewaard_normal.jpg"/>
    <hyperlink ref="V126" r:id="rId296" display="http://pbs.twimg.com/profile_images/1258862154/hoekschewaard_normal.jpg"/>
    <hyperlink ref="V127" r:id="rId297" display="http://pbs.twimg.com/profile_images/1258862154/hoekschewaard_normal.jpg"/>
    <hyperlink ref="V128" r:id="rId298" display="http://pbs.twimg.com/profile_images/1258862154/hoekschewaard_normal.jpg"/>
    <hyperlink ref="V129" r:id="rId299" display="http://pbs.twimg.com/profile_images/1258862154/hoekschewaard_normal.jpg"/>
    <hyperlink ref="V130" r:id="rId300" display="http://pbs.twimg.com/profile_images/1258862154/hoekschewaard_normal.jpg"/>
    <hyperlink ref="V131" r:id="rId301" display="http://pbs.twimg.com/profile_images/1258862154/hoekschewaard_normal.jpg"/>
    <hyperlink ref="V132" r:id="rId302" display="http://pbs.twimg.com/profile_images/1258862154/hoekschewaard_normal.jpg"/>
    <hyperlink ref="V133" r:id="rId303" display="http://pbs.twimg.com/profile_images/1258862154/hoekschewaard_normal.jpg"/>
    <hyperlink ref="V134" r:id="rId304" display="http://pbs.twimg.com/profile_images/1258862154/hoekschewaard_normal.jpg"/>
    <hyperlink ref="V135" r:id="rId305" display="http://pbs.twimg.com/profile_images/1258862154/hoekschewaard_normal.jpg"/>
    <hyperlink ref="V136" r:id="rId306" display="http://pbs.twimg.com/profile_images/1258862154/hoekschewaard_normal.jpg"/>
    <hyperlink ref="V137" r:id="rId307" display="http://pbs.twimg.com/profile_images/1258862154/hoekschewaard_normal.jpg"/>
    <hyperlink ref="V138" r:id="rId308" display="http://pbs.twimg.com/profile_images/1258862154/hoekschewaard_normal.jpg"/>
    <hyperlink ref="V139" r:id="rId309" display="http://pbs.twimg.com/profile_images/1258862154/hoekschewaard_normal.jpg"/>
    <hyperlink ref="V140" r:id="rId310" display="http://pbs.twimg.com/profile_images/1258862154/hoekschewaard_normal.jpg"/>
    <hyperlink ref="V141" r:id="rId311" display="http://pbs.twimg.com/profile_images/1258862154/hoekschewaard_normal.jpg"/>
    <hyperlink ref="V142" r:id="rId312" display="http://pbs.twimg.com/profile_images/1258862154/hoekschewaard_normal.jpg"/>
    <hyperlink ref="V143" r:id="rId313" display="http://pbs.twimg.com/profile_images/1258862154/hoekschewaard_normal.jpg"/>
    <hyperlink ref="V144" r:id="rId314" display="http://pbs.twimg.com/profile_images/1258862154/hoekschewaard_normal.jpg"/>
    <hyperlink ref="V145" r:id="rId315" display="http://pbs.twimg.com/profile_images/1258862154/hoekschewaard_normal.jpg"/>
    <hyperlink ref="V146" r:id="rId316" display="http://pbs.twimg.com/profile_images/1258862154/hoekschewaard_normal.jpg"/>
    <hyperlink ref="V147" r:id="rId317" display="http://pbs.twimg.com/profile_images/1258862154/hoekschewaard_normal.jpg"/>
    <hyperlink ref="V148" r:id="rId318" display="http://pbs.twimg.com/profile_images/1258862154/hoekschewaard_normal.jpg"/>
    <hyperlink ref="V149" r:id="rId319" display="http://pbs.twimg.com/profile_images/1258862154/hoekschewaard_normal.jpg"/>
    <hyperlink ref="V150" r:id="rId320" display="http://pbs.twimg.com/profile_images/1258862154/hoekschewaard_normal.jpg"/>
    <hyperlink ref="V151" r:id="rId321" display="http://pbs.twimg.com/profile_images/1258862154/hoekschewaard_normal.jpg"/>
    <hyperlink ref="V152" r:id="rId322" display="http://pbs.twimg.com/profile_images/1258862154/hoekschewaard_normal.jpg"/>
    <hyperlink ref="V153" r:id="rId323" display="http://pbs.twimg.com/profile_images/1258862154/hoekschewaard_normal.jpg"/>
    <hyperlink ref="V154" r:id="rId324" display="http://pbs.twimg.com/profile_images/1258862154/hoekschewaard_normal.jpg"/>
    <hyperlink ref="V155" r:id="rId325" display="http://pbs.twimg.com/profile_images/1258862154/hoekschewaard_normal.jpg"/>
    <hyperlink ref="V156" r:id="rId326" display="http://pbs.twimg.com/profile_images/1258862154/hoekschewaard_normal.jpg"/>
    <hyperlink ref="V157" r:id="rId327" display="http://pbs.twimg.com/profile_images/1258862154/hoekschewaard_normal.jpg"/>
    <hyperlink ref="X3" r:id="rId328" display="https://twitter.com/#!/odilasibrijns/status/1059459638008135681"/>
    <hyperlink ref="X4" r:id="rId329" display="https://twitter.com/#!/wo2hwnl/status/1060070876157300736"/>
    <hyperlink ref="X5" r:id="rId330" display="https://twitter.com/#!/piershilcom/status/1060070987746734080"/>
    <hyperlink ref="X6" r:id="rId331" display="https://twitter.com/#!/marijkeboorsma/status/1059730187494023168"/>
    <hyperlink ref="X7" r:id="rId332" display="https://twitter.com/#!/marijkeboorsma/status/1059916667906605057"/>
    <hyperlink ref="X8" r:id="rId333" display="https://twitter.com/#!/marijkeboorsma/status/1061634353598476293"/>
    <hyperlink ref="X9" r:id="rId334" display="https://twitter.com/#!/hwvvd/status/1059459467354537984"/>
    <hyperlink ref="X10" r:id="rId335" display="https://twitter.com/#!/leonvannoort/status/1061894604386131968"/>
    <hyperlink ref="X11" r:id="rId336" display="https://twitter.com/#!/leonvannoort/status/1062586611043569664"/>
    <hyperlink ref="X12" r:id="rId337" display="https://twitter.com/#!/jon_hermans/status/1063428630494306305"/>
    <hyperlink ref="X13" r:id="rId338" display="https://twitter.com/#!/d66hw/status/1063806391343828992"/>
    <hyperlink ref="X14" r:id="rId339" display="https://twitter.com/#!/miranda3286/status/1063839902033428480"/>
    <hyperlink ref="X15" r:id="rId340" display="https://twitter.com/#!/apis1apis/status/1063848952238403584"/>
    <hyperlink ref="X16" r:id="rId341" display="https://twitter.com/#!/bernyschop/status/1063821507636408320"/>
    <hyperlink ref="X17" r:id="rId342" display="https://twitter.com/#!/mooieluchten/status/1063858636194283520"/>
    <hyperlink ref="X18" r:id="rId343" display="https://twitter.com/#!/hwvvd/status/1059714614580166657"/>
    <hyperlink ref="X19" r:id="rId344" display="https://twitter.com/#!/hwvvd/status/1059892313491759104"/>
    <hyperlink ref="X20" r:id="rId345" display="https://twitter.com/#!/hwvvd/status/1061626274005823488"/>
    <hyperlink ref="X21" r:id="rId346" display="https://twitter.com/#!/hwvvd/status/1062577172798423040"/>
    <hyperlink ref="X22" r:id="rId347" display="https://twitter.com/#!/leonhoekvvd/status/1060095727542718464"/>
    <hyperlink ref="X23" r:id="rId348" display="https://twitter.com/#!/leonhoekvvd/status/1061626429455122433"/>
    <hyperlink ref="X24" r:id="rId349" display="https://twitter.com/#!/leonhoekvvd/status/1064052631302230016"/>
    <hyperlink ref="X25" r:id="rId350" display="https://twitter.com/#!/sannewaldekker/status/1065286485925081088"/>
    <hyperlink ref="X26" r:id="rId351" display="https://twitter.com/#!/oudbeijerland/status/1071135155350331392"/>
    <hyperlink ref="X27" r:id="rId352" display="https://twitter.com/#!/ernestmaas55/status/1071451097242451968"/>
    <hyperlink ref="X28" r:id="rId353" display="https://twitter.com/#!/huizentweetsnl/status/1073221015218450433"/>
    <hyperlink ref="X29" r:id="rId354" display="https://twitter.com/#!/ariegoudswaard4/status/1073489229634768897"/>
    <hyperlink ref="X30" r:id="rId355" display="https://twitter.com/#!/leonard1972/status/1074305708986908675"/>
    <hyperlink ref="X31" r:id="rId356" display="https://twitter.com/#!/edkrokket/status/1076896345229791232"/>
    <hyperlink ref="X32" r:id="rId357" display="https://twitter.com/#!/hoekschnieuws/status/1061943463917297664"/>
    <hyperlink ref="X33" r:id="rId358" display="https://twitter.com/#!/hoekschnieuws/status/1080480813152649216"/>
    <hyperlink ref="X34" r:id="rId359" display="https://twitter.com/#!/jumboboa/status/1074672606228434945"/>
    <hyperlink ref="X35" r:id="rId360" display="https://twitter.com/#!/jumboboa/status/1084461514768203776"/>
    <hyperlink ref="X36" r:id="rId361" display="https://twitter.com/#!/jveverdingen/status/1059453710852648961"/>
    <hyperlink ref="X37" r:id="rId362" display="https://twitter.com/#!/jveverdingen/status/1074671240588247040"/>
    <hyperlink ref="X38" r:id="rId363" display="https://twitter.com/#!/jveverdingen/status/1084830425766391809"/>
    <hyperlink ref="X39" r:id="rId364" display="https://twitter.com/#!/indebuurt0186/status/1058750700832911361"/>
    <hyperlink ref="X40" r:id="rId365" display="https://twitter.com/#!/indebuurt0186/status/1059449271634800640"/>
    <hyperlink ref="X41" r:id="rId366" display="https://twitter.com/#!/indebuurt0186/status/1062314221688549378"/>
    <hyperlink ref="X42" r:id="rId367" display="https://twitter.com/#!/indebuurt0186/status/1063349507813986304"/>
    <hyperlink ref="X43" r:id="rId368" display="https://twitter.com/#!/indebuurt0186/status/1066039859012386818"/>
    <hyperlink ref="X44" r:id="rId369" display="https://twitter.com/#!/indebuurt0186/status/1068147837085630469"/>
    <hyperlink ref="X45" r:id="rId370" display="https://twitter.com/#!/indebuurt0186/status/1068765495116087297"/>
    <hyperlink ref="X46" r:id="rId371" display="https://twitter.com/#!/indebuurt0186/status/1069890488357044225"/>
    <hyperlink ref="X47" r:id="rId372" display="https://twitter.com/#!/indebuurt0186/status/1071135062253547521"/>
    <hyperlink ref="X48" r:id="rId373" display="https://twitter.com/#!/indebuurt0186/status/1073209072948834304"/>
    <hyperlink ref="X49" r:id="rId374" display="https://twitter.com/#!/indebuurt0186/status/1074275160415526913"/>
    <hyperlink ref="X50" r:id="rId375" display="https://twitter.com/#!/indebuurt0186/status/1074666681102934017"/>
    <hyperlink ref="X51" r:id="rId376" display="https://twitter.com/#!/indebuurt0186/status/1074969557469667328"/>
    <hyperlink ref="X52" r:id="rId377" display="https://twitter.com/#!/indebuurt0186/status/1080735616457949184"/>
    <hyperlink ref="X53" r:id="rId378" display="https://twitter.com/#!/indebuurt0186/status/1084457332715737089"/>
    <hyperlink ref="X54" r:id="rId379" display="https://twitter.com/#!/indebuurt0186/status/1084825977564352514"/>
    <hyperlink ref="X55" r:id="rId380" display="https://twitter.com/#!/3goudzoekers/status/1084875422255538178"/>
    <hyperlink ref="X56" r:id="rId381" display="https://twitter.com/#!/hoekschewaardnl/status/1070740537051963394"/>
    <hyperlink ref="X57" r:id="rId382" display="https://twitter.com/#!/hoekschewaardnl/status/1082669236911247365"/>
    <hyperlink ref="X58" r:id="rId383" display="https://twitter.com/#!/hoekschewaardnl/status/1085518376368254976"/>
    <hyperlink ref="X59" r:id="rId384" display="https://twitter.com/#!/hoekschewaard_n/status/1057838722945814528"/>
    <hyperlink ref="X60" r:id="rId385" display="https://twitter.com/#!/hoekschewaard_n/status/1057983456930603009"/>
    <hyperlink ref="X61" r:id="rId386" display="https://twitter.com/#!/hoekschewaard_n/status/1059401752481533954"/>
    <hyperlink ref="X62" r:id="rId387" display="https://twitter.com/#!/hoekschewaard_n/status/1059527634525282304"/>
    <hyperlink ref="X63" r:id="rId388" display="https://twitter.com/#!/hoekschewaard_n/status/1059764134705852416"/>
    <hyperlink ref="X64" r:id="rId389" display="https://twitter.com/#!/hoekschewaard_n/status/1059906500313997312"/>
    <hyperlink ref="X65" r:id="rId390" display="https://twitter.com/#!/hoekschewaard_n/status/1060149401090490370"/>
    <hyperlink ref="X66" r:id="rId391" display="https://twitter.com/#!/hoekschewaard_n/status/1060845265790427137"/>
    <hyperlink ref="X67" r:id="rId392" display="https://twitter.com/#!/hoekschewaard_n/status/1060867928566968331"/>
    <hyperlink ref="X68" r:id="rId393" display="https://twitter.com/#!/hoekschewaard_n/status/1060894399910080513"/>
    <hyperlink ref="X69" r:id="rId394" display="https://twitter.com/#!/hoekschewaard_n/status/1061245509946499072"/>
    <hyperlink ref="X70" r:id="rId395" display="https://twitter.com/#!/hoekschewaard_n/status/1062358724499685377"/>
    <hyperlink ref="X71" r:id="rId396" display="https://twitter.com/#!/hoekschewaard_n/status/1062665253421543424"/>
    <hyperlink ref="X72" r:id="rId397" display="https://twitter.com/#!/hoekschewaard_n/status/1062701802267627520"/>
    <hyperlink ref="X73" r:id="rId398" display="https://twitter.com/#!/hoekschewaard_n/status/1063352409068617728"/>
    <hyperlink ref="X74" r:id="rId399" display="https://twitter.com/#!/hoekschewaard_n/status/1063383816277028865"/>
    <hyperlink ref="X75" r:id="rId400" display="https://twitter.com/#!/hoekschewaard_n/status/1063411395629330433"/>
    <hyperlink ref="X76" r:id="rId401" display="https://twitter.com/#!/hoekschewaard_n/status/1063923337360011264"/>
    <hyperlink ref="X77" r:id="rId402" display="https://twitter.com/#!/hoekschewaard_n/status/1064317287438659584"/>
    <hyperlink ref="X78" r:id="rId403" display="https://twitter.com/#!/hoekschewaard_n/status/1064551751007768577"/>
    <hyperlink ref="X79" r:id="rId404" display="https://twitter.com/#!/hoekschewaard_n/status/1064974591410487296"/>
    <hyperlink ref="X80" r:id="rId405" display="https://twitter.com/#!/hoekschewaard_n/status/1065306877972615169"/>
    <hyperlink ref="X81" r:id="rId406" display="https://twitter.com/#!/hoekschewaard_n/status/1065553265989963776"/>
    <hyperlink ref="X82" r:id="rId407" display="https://twitter.com/#!/hoekschewaard_n/status/1065945642143494144"/>
    <hyperlink ref="X83" r:id="rId408" display="https://twitter.com/#!/hoekschewaard_n/status/1065953638105923584"/>
    <hyperlink ref="X84" r:id="rId409" display="https://twitter.com/#!/hoekschewaard_n/status/1067360011624620032"/>
    <hyperlink ref="X85" r:id="rId410" display="https://twitter.com/#!/hoekschewaard_n/status/1067781580503072773"/>
    <hyperlink ref="X86" r:id="rId411" display="https://twitter.com/#!/hoekschewaard_n/status/1067877632946184193"/>
    <hyperlink ref="X87" r:id="rId412" display="https://twitter.com/#!/hoekschewaard_n/status/1068070191886729216"/>
    <hyperlink ref="X88" r:id="rId413" display="https://twitter.com/#!/hoekschewaard_n/status/1070748095867162627"/>
    <hyperlink ref="X89" r:id="rId414" display="https://twitter.com/#!/hoekschewaard_n/status/1070959451774115840"/>
    <hyperlink ref="X90" r:id="rId415" display="https://twitter.com/#!/hoekschewaard_n/status/1072059306793730049"/>
    <hyperlink ref="X91" r:id="rId416" display="https://twitter.com/#!/hoekschewaard_n/status/1072169934724235264"/>
    <hyperlink ref="X92" r:id="rId417" display="https://twitter.com/#!/hoekschewaard_n/status/1072496795878653954"/>
    <hyperlink ref="X93" r:id="rId418" display="https://twitter.com/#!/hoekschewaard_n/status/1072666683205189639"/>
    <hyperlink ref="X94" r:id="rId419" display="https://twitter.com/#!/hoekschewaard_n/status/1073234146758144001"/>
    <hyperlink ref="X95" r:id="rId420" display="https://twitter.com/#!/hoekschewaard_n/status/1073444492995411968"/>
    <hyperlink ref="X96" r:id="rId421" display="https://twitter.com/#!/hoekschewaard_n/status/1073501148634587136"/>
    <hyperlink ref="X97" r:id="rId422" display="https://twitter.com/#!/hoekschewaard_n/status/1073566669652533248"/>
    <hyperlink ref="X98" r:id="rId423" display="https://twitter.com/#!/hoekschewaard_n/status/1074446862135029760"/>
    <hyperlink ref="X99" r:id="rId424" display="https://twitter.com/#!/hoekschewaard_n/status/1074539985775312898"/>
    <hyperlink ref="X100" r:id="rId425" display="https://twitter.com/#!/hoekschewaard_n/status/1074592826636288000"/>
    <hyperlink ref="X101" r:id="rId426" display="https://twitter.com/#!/hoekschewaard_n/status/1074659610324332544"/>
    <hyperlink ref="X102" r:id="rId427" display="https://twitter.com/#!/hoekschewaard_n/status/1074674638465187840"/>
    <hyperlink ref="X103" r:id="rId428" display="https://twitter.com/#!/hoekschewaard_n/status/1074703699111501824"/>
    <hyperlink ref="X104" r:id="rId429" display="https://twitter.com/#!/hoekschewaard_n/status/1074719999284166656"/>
    <hyperlink ref="X105" r:id="rId430" display="https://twitter.com/#!/hoekschewaard_n/status/1074720002706735104"/>
    <hyperlink ref="X106" r:id="rId431" display="https://twitter.com/#!/hoekschewaard_n/status/1074722510023901186"/>
    <hyperlink ref="X107" r:id="rId432" display="https://twitter.com/#!/hoekschewaard_n/status/1074956496109256704"/>
    <hyperlink ref="X108" r:id="rId433" display="https://twitter.com/#!/hoekschewaard_n/status/1075306290946154496"/>
    <hyperlink ref="X109" r:id="rId434" display="https://twitter.com/#!/hoekschewaard_n/status/1075359185800437760"/>
    <hyperlink ref="X110" r:id="rId435" display="https://twitter.com/#!/hoekschewaard_n/status/1075409564361809921"/>
    <hyperlink ref="X111" r:id="rId436" display="https://twitter.com/#!/hoekschewaard_n/status/1075678781849907200"/>
    <hyperlink ref="X112" r:id="rId437" display="https://twitter.com/#!/hoekschewaard_n/status/1075705220481630209"/>
    <hyperlink ref="X113" r:id="rId438" display="https://twitter.com/#!/hoekschewaard_n/status/1075712782140628993"/>
    <hyperlink ref="X114" r:id="rId439" display="https://twitter.com/#!/hoekschewaard_n/status/1075720300485099520"/>
    <hyperlink ref="X115" r:id="rId440" display="https://twitter.com/#!/hoekschewaard_n/status/1075731743599222784"/>
    <hyperlink ref="X116" r:id="rId441" display="https://twitter.com/#!/hoekschewaard_n/status/1075787123024953345"/>
    <hyperlink ref="X117" r:id="rId442" display="https://twitter.com/#!/hoekschewaard_n/status/1077461014701064192"/>
    <hyperlink ref="X118" r:id="rId443" display="https://twitter.com/#!/hoekschewaard_n/status/1077609530165547010"/>
    <hyperlink ref="X119" r:id="rId444" display="https://twitter.com/#!/hoekschewaard_n/status/1077899621534445571"/>
    <hyperlink ref="X120" r:id="rId445" display="https://twitter.com/#!/hoekschewaard_n/status/1078084598037397504"/>
    <hyperlink ref="X121" r:id="rId446" display="https://twitter.com/#!/hoekschewaard_n/status/1078084600595955714"/>
    <hyperlink ref="X122" r:id="rId447" display="https://twitter.com/#!/hoekschewaard_n/status/1078246968256839680"/>
    <hyperlink ref="X123" r:id="rId448" display="https://twitter.com/#!/hoekschewaard_n/status/1079041700876742661"/>
    <hyperlink ref="X124" r:id="rId449" display="https://twitter.com/#!/hoekschewaard_n/status/1079674571387793410"/>
    <hyperlink ref="X125" r:id="rId450" display="https://twitter.com/#!/hoekschewaard_n/status/1080421560102596609"/>
    <hyperlink ref="X126" r:id="rId451" display="https://twitter.com/#!/hoekschewaard_n/status/1080501131166523392"/>
    <hyperlink ref="X127" r:id="rId452" display="https://twitter.com/#!/hoekschewaard_n/status/1080748712702500864"/>
    <hyperlink ref="X128" r:id="rId453" display="https://twitter.com/#!/hoekschewaard_n/status/1080788928658137088"/>
    <hyperlink ref="X129" r:id="rId454" display="https://twitter.com/#!/hoekschewaard_n/status/1081238747910422529"/>
    <hyperlink ref="X130" r:id="rId455" display="https://twitter.com/#!/hoekschewaard_n/status/1081451324246495238"/>
    <hyperlink ref="X131" r:id="rId456" display="https://twitter.com/#!/hoekschewaard_n/status/1081579686906470401"/>
    <hyperlink ref="X132" r:id="rId457" display="https://twitter.com/#!/hoekschewaard_n/status/1082301195056758784"/>
    <hyperlink ref="X133" r:id="rId458" display="https://twitter.com/#!/hoekschewaard_n/status/1082310062843006977"/>
    <hyperlink ref="X134" r:id="rId459" display="https://twitter.com/#!/hoekschewaard_n/status/1082538948700917761"/>
    <hyperlink ref="X135" r:id="rId460" display="https://twitter.com/#!/hoekschewaard_n/status/1082648512813297665"/>
    <hyperlink ref="X136" r:id="rId461" display="https://twitter.com/#!/hoekschewaard_n/status/1082964315462950913"/>
    <hyperlink ref="X137" r:id="rId462" display="https://twitter.com/#!/hoekschewaard_n/status/1083287982747070464"/>
    <hyperlink ref="X138" r:id="rId463" display="https://twitter.com/#!/hoekschewaard_n/status/1083320692370755584"/>
    <hyperlink ref="X139" r:id="rId464" display="https://twitter.com/#!/hoekschewaard_n/status/1083396177998028808"/>
    <hyperlink ref="X140" r:id="rId465" display="https://twitter.com/#!/hoekschewaard_n/status/1083728333211385856"/>
    <hyperlink ref="X141" r:id="rId466" display="https://twitter.com/#!/hoekschewaard_n/status/1083737188066607105"/>
    <hyperlink ref="X142" r:id="rId467" display="https://twitter.com/#!/hoekschewaard_n/status/1084318715750031361"/>
    <hyperlink ref="X143" r:id="rId468" display="https://twitter.com/#!/hoekschewaard_n/status/1084352736542494720"/>
    <hyperlink ref="X144" r:id="rId469" display="https://twitter.com/#!/hoekschewaard_n/status/1084428179291467776"/>
    <hyperlink ref="X145" r:id="rId470" display="https://twitter.com/#!/hoekschewaard_n/status/1084716348670988288"/>
    <hyperlink ref="X146" r:id="rId471" display="https://twitter.com/#!/hoekschewaard_n/status/1084786882867879936"/>
    <hyperlink ref="X147" r:id="rId472" display="https://twitter.com/#!/hoekschewaard_n/status/1085602444476862467"/>
    <hyperlink ref="X148" r:id="rId473" display="https://twitter.com/#!/hoekschewaard_n/status/1085797442757578752"/>
    <hyperlink ref="X149" r:id="rId474" display="https://twitter.com/#!/hoekschewaard_n/status/1085832736646950913"/>
    <hyperlink ref="X150" r:id="rId475" display="https://twitter.com/#!/hoekschewaard_n/status/1086163735843094530"/>
    <hyperlink ref="X151" r:id="rId476" display="https://twitter.com/#!/hoekschewaard_n/status/1086211411267805184"/>
    <hyperlink ref="X152" r:id="rId477" display="https://twitter.com/#!/hoekschewaard_n/status/1086299714855804928"/>
    <hyperlink ref="X153" r:id="rId478" display="https://twitter.com/#!/hoekschewaard_n/status/1087577173710553088"/>
    <hyperlink ref="X154" r:id="rId479" display="https://twitter.com/#!/hoekschewaard_n/status/1087616156607922177"/>
    <hyperlink ref="X155" r:id="rId480" display="https://twitter.com/#!/hoekschewaard_n/status/1087661506890788864"/>
    <hyperlink ref="X156" r:id="rId481" display="https://twitter.com/#!/hoekschewaard_n/status/1087723246924038147"/>
    <hyperlink ref="X157" r:id="rId482" display="https://twitter.com/#!/hoekschewaard_n/status/1087763589866446849"/>
    <hyperlink ref="AZ16" r:id="rId483" display="https://api.twitter.com/1.1/geo/id/3095a52a41901e55.json"/>
  </hyperlinks>
  <printOptions/>
  <pageMargins left="0.7" right="0.7" top="0.75" bottom="0.75" header="0.3" footer="0.3"/>
  <pageSetup horizontalDpi="600" verticalDpi="600" orientation="portrait" r:id="rId487"/>
  <legacyDrawing r:id="rId485"/>
  <tableParts>
    <tablePart r:id="rId48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1952</v>
      </c>
      <c r="B1" s="13" t="s">
        <v>34</v>
      </c>
    </row>
    <row r="2" spans="1:2" ht="15">
      <c r="A2" s="114" t="s">
        <v>216</v>
      </c>
      <c r="B2" s="78">
        <v>28</v>
      </c>
    </row>
    <row r="3" spans="1:2" ht="15">
      <c r="A3" s="114" t="s">
        <v>235</v>
      </c>
      <c r="B3" s="78">
        <v>12</v>
      </c>
    </row>
    <row r="4" spans="1:2" ht="15">
      <c r="A4" s="114" t="s">
        <v>224</v>
      </c>
      <c r="B4" s="78">
        <v>10</v>
      </c>
    </row>
    <row r="5" spans="1:2" ht="15">
      <c r="A5" s="114" t="s">
        <v>219</v>
      </c>
      <c r="B5" s="78">
        <v>6</v>
      </c>
    </row>
    <row r="6" spans="1:2" ht="15">
      <c r="A6" s="114" t="s">
        <v>223</v>
      </c>
      <c r="B6" s="78">
        <v>2</v>
      </c>
    </row>
    <row r="7" spans="1:2" ht="15">
      <c r="A7" s="114" t="s">
        <v>221</v>
      </c>
      <c r="B7" s="78">
        <v>2</v>
      </c>
    </row>
    <row r="8" spans="1:2" ht="15">
      <c r="A8" s="114" t="s">
        <v>222</v>
      </c>
      <c r="B8" s="78">
        <v>2</v>
      </c>
    </row>
    <row r="9" spans="1:2" ht="15">
      <c r="A9" s="114" t="s">
        <v>228</v>
      </c>
      <c r="B9" s="78">
        <v>0</v>
      </c>
    </row>
    <row r="10" spans="1:2" ht="15">
      <c r="A10" s="114" t="s">
        <v>246</v>
      </c>
      <c r="B10" s="78">
        <v>0</v>
      </c>
    </row>
    <row r="11" spans="1:2" ht="15">
      <c r="A11" s="114" t="s">
        <v>227</v>
      </c>
      <c r="B11" s="78">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1954</v>
      </c>
      <c r="B25" t="s">
        <v>1953</v>
      </c>
    </row>
    <row r="26" spans="1:2" ht="15">
      <c r="A26" s="125" t="s">
        <v>1345</v>
      </c>
      <c r="B26" s="3"/>
    </row>
    <row r="27" spans="1:2" ht="15">
      <c r="A27" s="126" t="s">
        <v>1956</v>
      </c>
      <c r="B27" s="3"/>
    </row>
    <row r="28" spans="1:2" ht="15">
      <c r="A28" s="127" t="s">
        <v>1957</v>
      </c>
      <c r="B28" s="3"/>
    </row>
    <row r="29" spans="1:2" ht="15">
      <c r="A29" s="128" t="s">
        <v>1958</v>
      </c>
      <c r="B29" s="3">
        <v>1</v>
      </c>
    </row>
    <row r="30" spans="1:2" ht="15">
      <c r="A30" s="128" t="s">
        <v>1959</v>
      </c>
      <c r="B30" s="3">
        <v>1</v>
      </c>
    </row>
    <row r="31" spans="1:2" ht="15">
      <c r="A31" s="127" t="s">
        <v>1960</v>
      </c>
      <c r="B31" s="3"/>
    </row>
    <row r="32" spans="1:2" ht="15">
      <c r="A32" s="128" t="s">
        <v>1961</v>
      </c>
      <c r="B32" s="3">
        <v>1</v>
      </c>
    </row>
    <row r="33" spans="1:2" ht="15">
      <c r="A33" s="127" t="s">
        <v>1962</v>
      </c>
      <c r="B33" s="3"/>
    </row>
    <row r="34" spans="1:2" ht="15">
      <c r="A34" s="128" t="s">
        <v>1963</v>
      </c>
      <c r="B34" s="3">
        <v>1</v>
      </c>
    </row>
    <row r="35" spans="1:2" ht="15">
      <c r="A35" s="128" t="s">
        <v>1964</v>
      </c>
      <c r="B35" s="3">
        <v>4</v>
      </c>
    </row>
    <row r="36" spans="1:2" ht="15">
      <c r="A36" s="128" t="s">
        <v>1965</v>
      </c>
      <c r="B36" s="3">
        <v>1</v>
      </c>
    </row>
    <row r="37" spans="1:2" ht="15">
      <c r="A37" s="127" t="s">
        <v>1966</v>
      </c>
      <c r="B37" s="3"/>
    </row>
    <row r="38" spans="1:2" ht="15">
      <c r="A38" s="128" t="s">
        <v>1967</v>
      </c>
      <c r="B38" s="3">
        <v>1</v>
      </c>
    </row>
    <row r="39" spans="1:2" ht="15">
      <c r="A39" s="128" t="s">
        <v>1968</v>
      </c>
      <c r="B39" s="3">
        <v>1</v>
      </c>
    </row>
    <row r="40" spans="1:2" ht="15">
      <c r="A40" s="128" t="s">
        <v>1963</v>
      </c>
      <c r="B40" s="3">
        <v>1</v>
      </c>
    </row>
    <row r="41" spans="1:2" ht="15">
      <c r="A41" s="128" t="s">
        <v>1965</v>
      </c>
      <c r="B41" s="3">
        <v>1</v>
      </c>
    </row>
    <row r="42" spans="1:2" ht="15">
      <c r="A42" s="128" t="s">
        <v>1969</v>
      </c>
      <c r="B42" s="3">
        <v>1</v>
      </c>
    </row>
    <row r="43" spans="1:2" ht="15">
      <c r="A43" s="128" t="s">
        <v>1970</v>
      </c>
      <c r="B43" s="3">
        <v>1</v>
      </c>
    </row>
    <row r="44" spans="1:2" ht="15">
      <c r="A44" s="127" t="s">
        <v>1971</v>
      </c>
      <c r="B44" s="3"/>
    </row>
    <row r="45" spans="1:2" ht="15">
      <c r="A45" s="128" t="s">
        <v>1967</v>
      </c>
      <c r="B45" s="3">
        <v>2</v>
      </c>
    </row>
    <row r="46" spans="1:2" ht="15">
      <c r="A46" s="128" t="s">
        <v>1972</v>
      </c>
      <c r="B46" s="3">
        <v>1</v>
      </c>
    </row>
    <row r="47" spans="1:2" ht="15">
      <c r="A47" s="128" t="s">
        <v>1973</v>
      </c>
      <c r="B47" s="3">
        <v>1</v>
      </c>
    </row>
    <row r="48" spans="1:2" ht="15">
      <c r="A48" s="127" t="s">
        <v>1974</v>
      </c>
      <c r="B48" s="3"/>
    </row>
    <row r="49" spans="1:2" ht="15">
      <c r="A49" s="128" t="s">
        <v>1975</v>
      </c>
      <c r="B49" s="3">
        <v>1</v>
      </c>
    </row>
    <row r="50" spans="1:2" ht="15">
      <c r="A50" s="128" t="s">
        <v>1973</v>
      </c>
      <c r="B50" s="3">
        <v>1</v>
      </c>
    </row>
    <row r="51" spans="1:2" ht="15">
      <c r="A51" s="128" t="s">
        <v>1959</v>
      </c>
      <c r="B51" s="3">
        <v>1</v>
      </c>
    </row>
    <row r="52" spans="1:2" ht="15">
      <c r="A52" s="127" t="s">
        <v>1976</v>
      </c>
      <c r="B52" s="3"/>
    </row>
    <row r="53" spans="1:2" ht="15">
      <c r="A53" s="128" t="s">
        <v>1959</v>
      </c>
      <c r="B53" s="3">
        <v>1</v>
      </c>
    </row>
    <row r="54" spans="1:2" ht="15">
      <c r="A54" s="127" t="s">
        <v>1977</v>
      </c>
      <c r="B54" s="3"/>
    </row>
    <row r="55" spans="1:2" ht="15">
      <c r="A55" s="128" t="s">
        <v>1964</v>
      </c>
      <c r="B55" s="3">
        <v>3</v>
      </c>
    </row>
    <row r="56" spans="1:2" ht="15">
      <c r="A56" s="127" t="s">
        <v>1978</v>
      </c>
      <c r="B56" s="3"/>
    </row>
    <row r="57" spans="1:2" ht="15">
      <c r="A57" s="128" t="s">
        <v>1968</v>
      </c>
      <c r="B57" s="3">
        <v>1</v>
      </c>
    </row>
    <row r="58" spans="1:2" ht="15">
      <c r="A58" s="128" t="s">
        <v>1963</v>
      </c>
      <c r="B58" s="3">
        <v>1</v>
      </c>
    </row>
    <row r="59" spans="1:2" ht="15">
      <c r="A59" s="127" t="s">
        <v>1979</v>
      </c>
      <c r="B59" s="3"/>
    </row>
    <row r="60" spans="1:2" ht="15">
      <c r="A60" s="128" t="s">
        <v>1973</v>
      </c>
      <c r="B60" s="3">
        <v>1</v>
      </c>
    </row>
    <row r="61" spans="1:2" ht="15">
      <c r="A61" s="128" t="s">
        <v>1964</v>
      </c>
      <c r="B61" s="3">
        <v>1</v>
      </c>
    </row>
    <row r="62" spans="1:2" ht="15">
      <c r="A62" s="127" t="s">
        <v>1980</v>
      </c>
      <c r="B62" s="3"/>
    </row>
    <row r="63" spans="1:2" ht="15">
      <c r="A63" s="128" t="s">
        <v>1981</v>
      </c>
      <c r="B63" s="3">
        <v>1</v>
      </c>
    </row>
    <row r="64" spans="1:2" ht="15">
      <c r="A64" s="128" t="s">
        <v>1982</v>
      </c>
      <c r="B64" s="3">
        <v>1</v>
      </c>
    </row>
    <row r="65" spans="1:2" ht="15">
      <c r="A65" s="128" t="s">
        <v>1963</v>
      </c>
      <c r="B65" s="3">
        <v>1</v>
      </c>
    </row>
    <row r="66" spans="1:2" ht="15">
      <c r="A66" s="128" t="s">
        <v>1959</v>
      </c>
      <c r="B66" s="3">
        <v>1</v>
      </c>
    </row>
    <row r="67" spans="1:2" ht="15">
      <c r="A67" s="127" t="s">
        <v>1983</v>
      </c>
      <c r="B67" s="3"/>
    </row>
    <row r="68" spans="1:2" ht="15">
      <c r="A68" s="128" t="s">
        <v>1968</v>
      </c>
      <c r="B68" s="3">
        <v>2</v>
      </c>
    </row>
    <row r="69" spans="1:2" ht="15">
      <c r="A69" s="128" t="s">
        <v>1975</v>
      </c>
      <c r="B69" s="3">
        <v>1</v>
      </c>
    </row>
    <row r="70" spans="1:2" ht="15">
      <c r="A70" s="128" t="s">
        <v>1973</v>
      </c>
      <c r="B70" s="3">
        <v>1</v>
      </c>
    </row>
    <row r="71" spans="1:2" ht="15">
      <c r="A71" s="128" t="s">
        <v>1959</v>
      </c>
      <c r="B71" s="3">
        <v>1</v>
      </c>
    </row>
    <row r="72" spans="1:2" ht="15">
      <c r="A72" s="127" t="s">
        <v>1984</v>
      </c>
      <c r="B72" s="3"/>
    </row>
    <row r="73" spans="1:2" ht="15">
      <c r="A73" s="128" t="s">
        <v>1964</v>
      </c>
      <c r="B73" s="3">
        <v>1</v>
      </c>
    </row>
    <row r="74" spans="1:2" ht="15">
      <c r="A74" s="128" t="s">
        <v>1985</v>
      </c>
      <c r="B74" s="3">
        <v>1</v>
      </c>
    </row>
    <row r="75" spans="1:2" ht="15">
      <c r="A75" s="128" t="s">
        <v>1986</v>
      </c>
      <c r="B75" s="3">
        <v>2</v>
      </c>
    </row>
    <row r="76" spans="1:2" ht="15">
      <c r="A76" s="128" t="s">
        <v>1987</v>
      </c>
      <c r="B76" s="3">
        <v>1</v>
      </c>
    </row>
    <row r="77" spans="1:2" ht="15">
      <c r="A77" s="128" t="s">
        <v>1988</v>
      </c>
      <c r="B77" s="3">
        <v>1</v>
      </c>
    </row>
    <row r="78" spans="1:2" ht="15">
      <c r="A78" s="127" t="s">
        <v>1989</v>
      </c>
      <c r="B78" s="3"/>
    </row>
    <row r="79" spans="1:2" ht="15">
      <c r="A79" s="128" t="s">
        <v>1967</v>
      </c>
      <c r="B79" s="3">
        <v>1</v>
      </c>
    </row>
    <row r="80" spans="1:2" ht="15">
      <c r="A80" s="127" t="s">
        <v>1990</v>
      </c>
      <c r="B80" s="3"/>
    </row>
    <row r="81" spans="1:2" ht="15">
      <c r="A81" s="128" t="s">
        <v>1991</v>
      </c>
      <c r="B81" s="3">
        <v>1</v>
      </c>
    </row>
    <row r="82" spans="1:2" ht="15">
      <c r="A82" s="128" t="s">
        <v>1961</v>
      </c>
      <c r="B82" s="3">
        <v>1</v>
      </c>
    </row>
    <row r="83" spans="1:2" ht="15">
      <c r="A83" s="127" t="s">
        <v>1992</v>
      </c>
      <c r="B83" s="3"/>
    </row>
    <row r="84" spans="1:2" ht="15">
      <c r="A84" s="128" t="s">
        <v>1969</v>
      </c>
      <c r="B84" s="3">
        <v>1</v>
      </c>
    </row>
    <row r="85" spans="1:2" ht="15">
      <c r="A85" s="127" t="s">
        <v>1993</v>
      </c>
      <c r="B85" s="3"/>
    </row>
    <row r="86" spans="1:2" ht="15">
      <c r="A86" s="128" t="s">
        <v>1961</v>
      </c>
      <c r="B86" s="3">
        <v>1</v>
      </c>
    </row>
    <row r="87" spans="1:2" ht="15">
      <c r="A87" s="128" t="s">
        <v>1987</v>
      </c>
      <c r="B87" s="3">
        <v>1</v>
      </c>
    </row>
    <row r="88" spans="1:2" ht="15">
      <c r="A88" s="127" t="s">
        <v>1994</v>
      </c>
      <c r="B88" s="3"/>
    </row>
    <row r="89" spans="1:2" ht="15">
      <c r="A89" s="128" t="s">
        <v>1975</v>
      </c>
      <c r="B89" s="3">
        <v>1</v>
      </c>
    </row>
    <row r="90" spans="1:2" ht="15">
      <c r="A90" s="127" t="s">
        <v>1995</v>
      </c>
      <c r="B90" s="3"/>
    </row>
    <row r="91" spans="1:2" ht="15">
      <c r="A91" s="128" t="s">
        <v>1973</v>
      </c>
      <c r="B91" s="3">
        <v>1</v>
      </c>
    </row>
    <row r="92" spans="1:2" ht="15">
      <c r="A92" s="128" t="s">
        <v>1959</v>
      </c>
      <c r="B92" s="3">
        <v>1</v>
      </c>
    </row>
    <row r="93" spans="1:2" ht="15">
      <c r="A93" s="128" t="s">
        <v>1987</v>
      </c>
      <c r="B93" s="3">
        <v>1</v>
      </c>
    </row>
    <row r="94" spans="1:2" ht="15">
      <c r="A94" s="127" t="s">
        <v>1996</v>
      </c>
      <c r="B94" s="3"/>
    </row>
    <row r="95" spans="1:2" ht="15">
      <c r="A95" s="128" t="s">
        <v>1975</v>
      </c>
      <c r="B95" s="3">
        <v>1</v>
      </c>
    </row>
    <row r="96" spans="1:2" ht="15">
      <c r="A96" s="127" t="s">
        <v>1997</v>
      </c>
      <c r="B96" s="3"/>
    </row>
    <row r="97" spans="1:2" ht="15">
      <c r="A97" s="128" t="s">
        <v>1964</v>
      </c>
      <c r="B97" s="3">
        <v>1</v>
      </c>
    </row>
    <row r="98" spans="1:2" ht="15">
      <c r="A98" s="128" t="s">
        <v>1969</v>
      </c>
      <c r="B98" s="3">
        <v>1</v>
      </c>
    </row>
    <row r="99" spans="1:2" ht="15">
      <c r="A99" s="127" t="s">
        <v>1998</v>
      </c>
      <c r="B99" s="3"/>
    </row>
    <row r="100" spans="1:2" ht="15">
      <c r="A100" s="128" t="s">
        <v>1972</v>
      </c>
      <c r="B100" s="3">
        <v>1</v>
      </c>
    </row>
    <row r="101" spans="1:2" ht="15">
      <c r="A101" s="128" t="s">
        <v>1964</v>
      </c>
      <c r="B101" s="3">
        <v>1</v>
      </c>
    </row>
    <row r="102" spans="1:2" ht="15">
      <c r="A102" s="126" t="s">
        <v>1999</v>
      </c>
      <c r="B102" s="3"/>
    </row>
    <row r="103" spans="1:2" ht="15">
      <c r="A103" s="127" t="s">
        <v>2000</v>
      </c>
      <c r="B103" s="3"/>
    </row>
    <row r="104" spans="1:2" ht="15">
      <c r="A104" s="128" t="s">
        <v>1967</v>
      </c>
      <c r="B104" s="3">
        <v>1</v>
      </c>
    </row>
    <row r="105" spans="1:2" ht="15">
      <c r="A105" s="127" t="s">
        <v>2001</v>
      </c>
      <c r="B105" s="3"/>
    </row>
    <row r="106" spans="1:2" ht="15">
      <c r="A106" s="128" t="s">
        <v>1972</v>
      </c>
      <c r="B106" s="3">
        <v>1</v>
      </c>
    </row>
    <row r="107" spans="1:2" ht="15">
      <c r="A107" s="127" t="s">
        <v>2002</v>
      </c>
      <c r="B107" s="3"/>
    </row>
    <row r="108" spans="1:2" ht="15">
      <c r="A108" s="128" t="s">
        <v>1987</v>
      </c>
      <c r="B108" s="3">
        <v>2</v>
      </c>
    </row>
    <row r="109" spans="1:2" ht="15">
      <c r="A109" s="127" t="s">
        <v>2003</v>
      </c>
      <c r="B109" s="3"/>
    </row>
    <row r="110" spans="1:2" ht="15">
      <c r="A110" s="128" t="s">
        <v>1968</v>
      </c>
      <c r="B110" s="3">
        <v>1</v>
      </c>
    </row>
    <row r="111" spans="1:2" ht="15">
      <c r="A111" s="128" t="s">
        <v>1969</v>
      </c>
      <c r="B111" s="3">
        <v>2</v>
      </c>
    </row>
    <row r="112" spans="1:2" ht="15">
      <c r="A112" s="127" t="s">
        <v>2004</v>
      </c>
      <c r="B112" s="3"/>
    </row>
    <row r="113" spans="1:2" ht="15">
      <c r="A113" s="128" t="s">
        <v>1986</v>
      </c>
      <c r="B113" s="3">
        <v>1</v>
      </c>
    </row>
    <row r="114" spans="1:2" ht="15">
      <c r="A114" s="127" t="s">
        <v>2005</v>
      </c>
      <c r="B114" s="3"/>
    </row>
    <row r="115" spans="1:2" ht="15">
      <c r="A115" s="128" t="s">
        <v>1972</v>
      </c>
      <c r="B115" s="3">
        <v>1</v>
      </c>
    </row>
    <row r="116" spans="1:2" ht="15">
      <c r="A116" s="128" t="s">
        <v>1961</v>
      </c>
      <c r="B116" s="3">
        <v>1</v>
      </c>
    </row>
    <row r="117" spans="1:2" ht="15">
      <c r="A117" s="127" t="s">
        <v>2006</v>
      </c>
      <c r="B117" s="3"/>
    </row>
    <row r="118" spans="1:2" ht="15">
      <c r="A118" s="128" t="s">
        <v>1964</v>
      </c>
      <c r="B118" s="3">
        <v>1</v>
      </c>
    </row>
    <row r="119" spans="1:2" ht="15">
      <c r="A119" s="127" t="s">
        <v>2007</v>
      </c>
      <c r="B119" s="3"/>
    </row>
    <row r="120" spans="1:2" ht="15">
      <c r="A120" s="128" t="s">
        <v>2008</v>
      </c>
      <c r="B120" s="3">
        <v>1</v>
      </c>
    </row>
    <row r="121" spans="1:2" ht="15">
      <c r="A121" s="127" t="s">
        <v>2009</v>
      </c>
      <c r="B121" s="3"/>
    </row>
    <row r="122" spans="1:2" ht="15">
      <c r="A122" s="128" t="s">
        <v>1959</v>
      </c>
      <c r="B122" s="3">
        <v>1</v>
      </c>
    </row>
    <row r="123" spans="1:2" ht="15">
      <c r="A123" s="128" t="s">
        <v>1964</v>
      </c>
      <c r="B123" s="3">
        <v>1</v>
      </c>
    </row>
    <row r="124" spans="1:2" ht="15">
      <c r="A124" s="128" t="s">
        <v>1985</v>
      </c>
      <c r="B124" s="3">
        <v>1</v>
      </c>
    </row>
    <row r="125" spans="1:2" ht="15">
      <c r="A125" s="127" t="s">
        <v>2010</v>
      </c>
      <c r="B125" s="3"/>
    </row>
    <row r="126" spans="1:2" ht="15">
      <c r="A126" s="128" t="s">
        <v>1981</v>
      </c>
      <c r="B126" s="3">
        <v>1</v>
      </c>
    </row>
    <row r="127" spans="1:2" ht="15">
      <c r="A127" s="128" t="s">
        <v>1968</v>
      </c>
      <c r="B127" s="3">
        <v>2</v>
      </c>
    </row>
    <row r="128" spans="1:2" ht="15">
      <c r="A128" s="128" t="s">
        <v>1959</v>
      </c>
      <c r="B128" s="3">
        <v>1</v>
      </c>
    </row>
    <row r="129" spans="1:2" ht="15">
      <c r="A129" s="127" t="s">
        <v>2011</v>
      </c>
      <c r="B129" s="3"/>
    </row>
    <row r="130" spans="1:2" ht="15">
      <c r="A130" s="128" t="s">
        <v>1973</v>
      </c>
      <c r="B130" s="3">
        <v>1</v>
      </c>
    </row>
    <row r="131" spans="1:2" ht="15">
      <c r="A131" s="128" t="s">
        <v>1964</v>
      </c>
      <c r="B131" s="3">
        <v>1</v>
      </c>
    </row>
    <row r="132" spans="1:2" ht="15">
      <c r="A132" s="128" t="s">
        <v>2012</v>
      </c>
      <c r="B132" s="3">
        <v>1</v>
      </c>
    </row>
    <row r="133" spans="1:2" ht="15">
      <c r="A133" s="127" t="s">
        <v>2013</v>
      </c>
      <c r="B133" s="3"/>
    </row>
    <row r="134" spans="1:2" ht="15">
      <c r="A134" s="128" t="s">
        <v>1981</v>
      </c>
      <c r="B134" s="3">
        <v>1</v>
      </c>
    </row>
    <row r="135" spans="1:2" ht="15">
      <c r="A135" s="128" t="s">
        <v>1972</v>
      </c>
      <c r="B135" s="3">
        <v>1</v>
      </c>
    </row>
    <row r="136" spans="1:2" ht="15">
      <c r="A136" s="128" t="s">
        <v>1959</v>
      </c>
      <c r="B136" s="3">
        <v>1</v>
      </c>
    </row>
    <row r="137" spans="1:2" ht="15">
      <c r="A137" s="128" t="s">
        <v>1964</v>
      </c>
      <c r="B137" s="3">
        <v>4</v>
      </c>
    </row>
    <row r="138" spans="1:2" ht="15">
      <c r="A138" s="128" t="s">
        <v>1961</v>
      </c>
      <c r="B138" s="3">
        <v>1</v>
      </c>
    </row>
    <row r="139" spans="1:2" ht="15">
      <c r="A139" s="128" t="s">
        <v>1986</v>
      </c>
      <c r="B139" s="3">
        <v>3</v>
      </c>
    </row>
    <row r="140" spans="1:2" ht="15">
      <c r="A140" s="127" t="s">
        <v>2014</v>
      </c>
      <c r="B140" s="3"/>
    </row>
    <row r="141" spans="1:2" ht="15">
      <c r="A141" s="128" t="s">
        <v>1972</v>
      </c>
      <c r="B141" s="3">
        <v>1</v>
      </c>
    </row>
    <row r="142" spans="1:2" ht="15">
      <c r="A142" s="128" t="s">
        <v>1975</v>
      </c>
      <c r="B142" s="3">
        <v>1</v>
      </c>
    </row>
    <row r="143" spans="1:2" ht="15">
      <c r="A143" s="127" t="s">
        <v>2015</v>
      </c>
      <c r="B143" s="3"/>
    </row>
    <row r="144" spans="1:2" ht="15">
      <c r="A144" s="128" t="s">
        <v>1968</v>
      </c>
      <c r="B144" s="3">
        <v>1</v>
      </c>
    </row>
    <row r="145" spans="1:2" ht="15">
      <c r="A145" s="128" t="s">
        <v>1963</v>
      </c>
      <c r="B145" s="3">
        <v>1</v>
      </c>
    </row>
    <row r="146" spans="1:2" ht="15">
      <c r="A146" s="128" t="s">
        <v>1985</v>
      </c>
      <c r="B146" s="3">
        <v>1</v>
      </c>
    </row>
    <row r="147" spans="1:2" ht="15">
      <c r="A147" s="127" t="s">
        <v>2016</v>
      </c>
      <c r="B147" s="3"/>
    </row>
    <row r="148" spans="1:2" ht="15">
      <c r="A148" s="128" t="s">
        <v>1972</v>
      </c>
      <c r="B148" s="3">
        <v>1</v>
      </c>
    </row>
    <row r="149" spans="1:2" ht="15">
      <c r="A149" s="128" t="s">
        <v>1975</v>
      </c>
      <c r="B149" s="3">
        <v>1</v>
      </c>
    </row>
    <row r="150" spans="1:2" ht="15">
      <c r="A150" s="128" t="s">
        <v>1963</v>
      </c>
      <c r="B150" s="3">
        <v>2</v>
      </c>
    </row>
    <row r="151" spans="1:2" ht="15">
      <c r="A151" s="128" t="s">
        <v>1973</v>
      </c>
      <c r="B151" s="3">
        <v>1</v>
      </c>
    </row>
    <row r="152" spans="1:2" ht="15">
      <c r="A152" s="128" t="s">
        <v>1961</v>
      </c>
      <c r="B152" s="3">
        <v>1</v>
      </c>
    </row>
    <row r="153" spans="1:2" ht="15">
      <c r="A153" s="127" t="s">
        <v>2017</v>
      </c>
      <c r="B153" s="3"/>
    </row>
    <row r="154" spans="1:2" ht="15">
      <c r="A154" s="128" t="s">
        <v>1986</v>
      </c>
      <c r="B154" s="3">
        <v>1</v>
      </c>
    </row>
    <row r="155" spans="1:2" ht="15">
      <c r="A155" s="127" t="s">
        <v>2018</v>
      </c>
      <c r="B155" s="3"/>
    </row>
    <row r="156" spans="1:2" ht="15">
      <c r="A156" s="128" t="s">
        <v>1967</v>
      </c>
      <c r="B156" s="3">
        <v>1</v>
      </c>
    </row>
    <row r="157" spans="1:2" ht="15">
      <c r="A157" s="128" t="s">
        <v>1961</v>
      </c>
      <c r="B157" s="3">
        <v>1</v>
      </c>
    </row>
    <row r="158" spans="1:2" ht="15">
      <c r="A158" s="127" t="s">
        <v>2019</v>
      </c>
      <c r="B158" s="3"/>
    </row>
    <row r="159" spans="1:2" ht="15">
      <c r="A159" s="128" t="s">
        <v>1973</v>
      </c>
      <c r="B159" s="3">
        <v>1</v>
      </c>
    </row>
    <row r="160" spans="1:2" ht="15">
      <c r="A160" s="127" t="s">
        <v>2020</v>
      </c>
      <c r="B160" s="3"/>
    </row>
    <row r="161" spans="1:2" ht="15">
      <c r="A161" s="128" t="s">
        <v>1991</v>
      </c>
      <c r="B161" s="3">
        <v>2</v>
      </c>
    </row>
    <row r="162" spans="1:2" ht="15">
      <c r="A162" s="128" t="s">
        <v>1963</v>
      </c>
      <c r="B162" s="3">
        <v>1</v>
      </c>
    </row>
    <row r="163" spans="1:2" ht="15">
      <c r="A163" s="127" t="s">
        <v>2021</v>
      </c>
      <c r="B163" s="3"/>
    </row>
    <row r="164" spans="1:2" ht="15">
      <c r="A164" s="128" t="s">
        <v>1985</v>
      </c>
      <c r="B164" s="3">
        <v>1</v>
      </c>
    </row>
    <row r="165" spans="1:2" ht="15">
      <c r="A165" s="127" t="s">
        <v>2022</v>
      </c>
      <c r="B165" s="3"/>
    </row>
    <row r="166" spans="1:2" ht="15">
      <c r="A166" s="128" t="s">
        <v>1972</v>
      </c>
      <c r="B166" s="3">
        <v>1</v>
      </c>
    </row>
    <row r="167" spans="1:2" ht="15">
      <c r="A167" s="125" t="s">
        <v>1567</v>
      </c>
      <c r="B167" s="3"/>
    </row>
    <row r="168" spans="1:2" ht="15">
      <c r="A168" s="126" t="s">
        <v>2023</v>
      </c>
      <c r="B168" s="3"/>
    </row>
    <row r="169" spans="1:2" ht="15">
      <c r="A169" s="127" t="s">
        <v>2024</v>
      </c>
      <c r="B169" s="3"/>
    </row>
    <row r="170" spans="1:2" ht="15">
      <c r="A170" s="128" t="s">
        <v>1963</v>
      </c>
      <c r="B170" s="3">
        <v>1</v>
      </c>
    </row>
    <row r="171" spans="1:2" ht="15">
      <c r="A171" s="128" t="s">
        <v>1985</v>
      </c>
      <c r="B171" s="3">
        <v>1</v>
      </c>
    </row>
    <row r="172" spans="1:2" ht="15">
      <c r="A172" s="128" t="s">
        <v>1961</v>
      </c>
      <c r="B172" s="3">
        <v>1</v>
      </c>
    </row>
    <row r="173" spans="1:2" ht="15">
      <c r="A173" s="127" t="s">
        <v>2025</v>
      </c>
      <c r="B173" s="3"/>
    </row>
    <row r="174" spans="1:2" ht="15">
      <c r="A174" s="128" t="s">
        <v>1968</v>
      </c>
      <c r="B174" s="3">
        <v>2</v>
      </c>
    </row>
    <row r="175" spans="1:2" ht="15">
      <c r="A175" s="128" t="s">
        <v>1963</v>
      </c>
      <c r="B175" s="3">
        <v>1</v>
      </c>
    </row>
    <row r="176" spans="1:2" ht="15">
      <c r="A176" s="127" t="s">
        <v>2026</v>
      </c>
      <c r="B176" s="3"/>
    </row>
    <row r="177" spans="1:2" ht="15">
      <c r="A177" s="128" t="s">
        <v>1986</v>
      </c>
      <c r="B177" s="3">
        <v>1</v>
      </c>
    </row>
    <row r="178" spans="1:2" ht="15">
      <c r="A178" s="127" t="s">
        <v>2027</v>
      </c>
      <c r="B178" s="3"/>
    </row>
    <row r="179" spans="1:2" ht="15">
      <c r="A179" s="128" t="s">
        <v>1967</v>
      </c>
      <c r="B179" s="3">
        <v>1</v>
      </c>
    </row>
    <row r="180" spans="1:2" ht="15">
      <c r="A180" s="128" t="s">
        <v>1985</v>
      </c>
      <c r="B180" s="3">
        <v>1</v>
      </c>
    </row>
    <row r="181" spans="1:2" ht="15">
      <c r="A181" s="127" t="s">
        <v>2028</v>
      </c>
      <c r="B181" s="3"/>
    </row>
    <row r="182" spans="1:2" ht="15">
      <c r="A182" s="128" t="s">
        <v>1985</v>
      </c>
      <c r="B182" s="3">
        <v>1</v>
      </c>
    </row>
    <row r="183" spans="1:2" ht="15">
      <c r="A183" s="128" t="s">
        <v>1961</v>
      </c>
      <c r="B183" s="3">
        <v>1</v>
      </c>
    </row>
    <row r="184" spans="1:2" ht="15">
      <c r="A184" s="127" t="s">
        <v>2029</v>
      </c>
      <c r="B184" s="3"/>
    </row>
    <row r="185" spans="1:2" ht="15">
      <c r="A185" s="128" t="s">
        <v>1967</v>
      </c>
      <c r="B185" s="3">
        <v>1</v>
      </c>
    </row>
    <row r="186" spans="1:2" ht="15">
      <c r="A186" s="128" t="s">
        <v>1964</v>
      </c>
      <c r="B186" s="3">
        <v>1</v>
      </c>
    </row>
    <row r="187" spans="1:2" ht="15">
      <c r="A187" s="128" t="s">
        <v>1961</v>
      </c>
      <c r="B187" s="3">
        <v>1</v>
      </c>
    </row>
    <row r="188" spans="1:2" ht="15">
      <c r="A188" s="127" t="s">
        <v>2030</v>
      </c>
      <c r="B188" s="3"/>
    </row>
    <row r="189" spans="1:2" ht="15">
      <c r="A189" s="128" t="s">
        <v>1963</v>
      </c>
      <c r="B189" s="3">
        <v>1</v>
      </c>
    </row>
    <row r="190" spans="1:2" ht="15">
      <c r="A190" s="127" t="s">
        <v>2031</v>
      </c>
      <c r="B190" s="3"/>
    </row>
    <row r="191" spans="1:2" ht="15">
      <c r="A191" s="128" t="s">
        <v>1972</v>
      </c>
      <c r="B191" s="3">
        <v>1</v>
      </c>
    </row>
    <row r="192" spans="1:2" ht="15">
      <c r="A192" s="128" t="s">
        <v>1963</v>
      </c>
      <c r="B192" s="3">
        <v>1</v>
      </c>
    </row>
    <row r="193" spans="1:2" ht="15">
      <c r="A193" s="128" t="s">
        <v>1961</v>
      </c>
      <c r="B193" s="3">
        <v>1</v>
      </c>
    </row>
    <row r="194" spans="1:2" ht="15">
      <c r="A194" s="127" t="s">
        <v>2032</v>
      </c>
      <c r="B194" s="3"/>
    </row>
    <row r="195" spans="1:2" ht="15">
      <c r="A195" s="128" t="s">
        <v>1964</v>
      </c>
      <c r="B195" s="3">
        <v>2</v>
      </c>
    </row>
    <row r="196" spans="1:2" ht="15">
      <c r="A196" s="127" t="s">
        <v>2033</v>
      </c>
      <c r="B196" s="3"/>
    </row>
    <row r="197" spans="1:2" ht="15">
      <c r="A197" s="128" t="s">
        <v>1981</v>
      </c>
      <c r="B197" s="3">
        <v>1</v>
      </c>
    </row>
    <row r="198" spans="1:2" ht="15">
      <c r="A198" s="128" t="s">
        <v>1967</v>
      </c>
      <c r="B198" s="3">
        <v>1</v>
      </c>
    </row>
    <row r="199" spans="1:2" ht="15">
      <c r="A199" s="128" t="s">
        <v>1973</v>
      </c>
      <c r="B199" s="3">
        <v>1</v>
      </c>
    </row>
    <row r="200" spans="1:2" ht="15">
      <c r="A200" s="128" t="s">
        <v>1964</v>
      </c>
      <c r="B200" s="3">
        <v>2</v>
      </c>
    </row>
    <row r="201" spans="1:2" ht="15">
      <c r="A201" s="127" t="s">
        <v>2034</v>
      </c>
      <c r="B201" s="3"/>
    </row>
    <row r="202" spans="1:2" ht="15">
      <c r="A202" s="128" t="s">
        <v>1967</v>
      </c>
      <c r="B202" s="3">
        <v>1</v>
      </c>
    </row>
    <row r="203" spans="1:2" ht="15">
      <c r="A203" s="128" t="s">
        <v>1973</v>
      </c>
      <c r="B203" s="3">
        <v>1</v>
      </c>
    </row>
    <row r="204" spans="1:2" ht="15">
      <c r="A204" s="128" t="s">
        <v>1964</v>
      </c>
      <c r="B204" s="3">
        <v>1</v>
      </c>
    </row>
    <row r="205" spans="1:2" ht="15">
      <c r="A205" s="128" t="s">
        <v>1985</v>
      </c>
      <c r="B205" s="3">
        <v>1</v>
      </c>
    </row>
    <row r="206" spans="1:2" ht="15">
      <c r="A206" s="128" t="s">
        <v>1987</v>
      </c>
      <c r="B206" s="3">
        <v>1</v>
      </c>
    </row>
    <row r="207" spans="1:2" ht="15">
      <c r="A207" s="127" t="s">
        <v>2035</v>
      </c>
      <c r="B207" s="3"/>
    </row>
    <row r="208" spans="1:2" ht="15">
      <c r="A208" s="128" t="s">
        <v>1973</v>
      </c>
      <c r="B208" s="3">
        <v>1</v>
      </c>
    </row>
    <row r="209" spans="1:2" ht="15">
      <c r="A209" s="128" t="s">
        <v>1987</v>
      </c>
      <c r="B209" s="3">
        <v>1</v>
      </c>
    </row>
    <row r="210" spans="1:2" ht="15">
      <c r="A210" s="127" t="s">
        <v>2036</v>
      </c>
      <c r="B210" s="3"/>
    </row>
    <row r="211" spans="1:2" ht="15">
      <c r="A211" s="128" t="s">
        <v>1967</v>
      </c>
      <c r="B211" s="3">
        <v>1</v>
      </c>
    </row>
    <row r="212" spans="1:2" ht="15">
      <c r="A212" s="128" t="s">
        <v>1972</v>
      </c>
      <c r="B212" s="3">
        <v>1</v>
      </c>
    </row>
    <row r="213" spans="1:2" ht="15">
      <c r="A213" s="127" t="s">
        <v>2037</v>
      </c>
      <c r="B213" s="3"/>
    </row>
    <row r="214" spans="1:2" ht="15">
      <c r="A214" s="128" t="s">
        <v>1967</v>
      </c>
      <c r="B214" s="3">
        <v>1</v>
      </c>
    </row>
    <row r="215" spans="1:2" ht="15">
      <c r="A215" s="128" t="s">
        <v>1975</v>
      </c>
      <c r="B215" s="3">
        <v>1</v>
      </c>
    </row>
    <row r="216" spans="1:2" ht="15">
      <c r="A216" s="128" t="s">
        <v>1961</v>
      </c>
      <c r="B216" s="3">
        <v>1</v>
      </c>
    </row>
    <row r="217" spans="1:2" ht="15">
      <c r="A217" s="127" t="s">
        <v>2038</v>
      </c>
      <c r="B217" s="3"/>
    </row>
    <row r="218" spans="1:2" ht="15">
      <c r="A218" s="128" t="s">
        <v>1981</v>
      </c>
      <c r="B218" s="3">
        <v>1</v>
      </c>
    </row>
    <row r="219" spans="1:2" ht="15">
      <c r="A219" s="128" t="s">
        <v>1967</v>
      </c>
      <c r="B219" s="3">
        <v>1</v>
      </c>
    </row>
    <row r="220" spans="1:2" ht="15">
      <c r="A220" s="128" t="s">
        <v>1975</v>
      </c>
      <c r="B220" s="3">
        <v>1</v>
      </c>
    </row>
    <row r="221" spans="1:2" ht="15">
      <c r="A221" s="128" t="s">
        <v>1964</v>
      </c>
      <c r="B221" s="3">
        <v>1</v>
      </c>
    </row>
    <row r="222" spans="1:2" ht="15">
      <c r="A222" s="128" t="s">
        <v>1986</v>
      </c>
      <c r="B222" s="3">
        <v>1</v>
      </c>
    </row>
    <row r="223" spans="1:2" ht="15">
      <c r="A223" s="125" t="s">
        <v>1955</v>
      </c>
      <c r="B223" s="3">
        <v>155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945</v>
      </c>
      <c r="AE2" s="13" t="s">
        <v>946</v>
      </c>
      <c r="AF2" s="13" t="s">
        <v>947</v>
      </c>
      <c r="AG2" s="13" t="s">
        <v>948</v>
      </c>
      <c r="AH2" s="13" t="s">
        <v>949</v>
      </c>
      <c r="AI2" s="13" t="s">
        <v>950</v>
      </c>
      <c r="AJ2" s="13" t="s">
        <v>951</v>
      </c>
      <c r="AK2" s="13" t="s">
        <v>952</v>
      </c>
      <c r="AL2" s="13" t="s">
        <v>953</v>
      </c>
      <c r="AM2" s="13" t="s">
        <v>954</v>
      </c>
      <c r="AN2" s="13" t="s">
        <v>955</v>
      </c>
      <c r="AO2" s="13" t="s">
        <v>956</v>
      </c>
      <c r="AP2" s="13" t="s">
        <v>957</v>
      </c>
      <c r="AQ2" s="13" t="s">
        <v>958</v>
      </c>
      <c r="AR2" s="13" t="s">
        <v>959</v>
      </c>
      <c r="AS2" s="13" t="s">
        <v>192</v>
      </c>
      <c r="AT2" s="13" t="s">
        <v>960</v>
      </c>
      <c r="AU2" s="13" t="s">
        <v>961</v>
      </c>
      <c r="AV2" s="13" t="s">
        <v>962</v>
      </c>
      <c r="AW2" s="13" t="s">
        <v>963</v>
      </c>
      <c r="AX2" s="13" t="s">
        <v>964</v>
      </c>
      <c r="AY2" s="13" t="s">
        <v>965</v>
      </c>
      <c r="AZ2" s="13" t="s">
        <v>1245</v>
      </c>
      <c r="BA2" s="119" t="s">
        <v>1467</v>
      </c>
      <c r="BB2" s="119" t="s">
        <v>1475</v>
      </c>
      <c r="BC2" s="119" t="s">
        <v>1476</v>
      </c>
      <c r="BD2" s="119" t="s">
        <v>1477</v>
      </c>
      <c r="BE2" s="119" t="s">
        <v>1478</v>
      </c>
      <c r="BF2" s="119" t="s">
        <v>1480</v>
      </c>
      <c r="BG2" s="119" t="s">
        <v>1482</v>
      </c>
      <c r="BH2" s="119" t="s">
        <v>1508</v>
      </c>
      <c r="BI2" s="119" t="s">
        <v>1519</v>
      </c>
      <c r="BJ2" s="119" t="s">
        <v>1545</v>
      </c>
      <c r="BK2" s="119" t="s">
        <v>1940</v>
      </c>
      <c r="BL2" s="119" t="s">
        <v>1941</v>
      </c>
      <c r="BM2" s="119" t="s">
        <v>1942</v>
      </c>
      <c r="BN2" s="119" t="s">
        <v>1943</v>
      </c>
      <c r="BO2" s="119" t="s">
        <v>1944</v>
      </c>
      <c r="BP2" s="119" t="s">
        <v>1945</v>
      </c>
      <c r="BQ2" s="119" t="s">
        <v>1946</v>
      </c>
      <c r="BR2" s="119" t="s">
        <v>1947</v>
      </c>
      <c r="BS2" s="119" t="s">
        <v>1949</v>
      </c>
      <c r="BT2" s="3"/>
      <c r="BU2" s="3"/>
    </row>
    <row r="3" spans="1:73" ht="15" customHeight="1">
      <c r="A3" s="64" t="s">
        <v>212</v>
      </c>
      <c r="B3" s="65"/>
      <c r="C3" s="65" t="s">
        <v>64</v>
      </c>
      <c r="D3" s="66">
        <v>174.13807373965386</v>
      </c>
      <c r="E3" s="68"/>
      <c r="F3" s="100" t="s">
        <v>595</v>
      </c>
      <c r="G3" s="65"/>
      <c r="H3" s="69" t="s">
        <v>212</v>
      </c>
      <c r="I3" s="70"/>
      <c r="J3" s="70"/>
      <c r="K3" s="69" t="s">
        <v>1157</v>
      </c>
      <c r="L3" s="73">
        <v>1</v>
      </c>
      <c r="M3" s="74">
        <v>2558.471435546875</v>
      </c>
      <c r="N3" s="74">
        <v>409.6650695800781</v>
      </c>
      <c r="O3" s="75"/>
      <c r="P3" s="76"/>
      <c r="Q3" s="76"/>
      <c r="R3" s="48"/>
      <c r="S3" s="48">
        <v>0</v>
      </c>
      <c r="T3" s="48">
        <v>1</v>
      </c>
      <c r="U3" s="49">
        <v>0</v>
      </c>
      <c r="V3" s="49">
        <v>0.083333</v>
      </c>
      <c r="W3" s="49">
        <v>0</v>
      </c>
      <c r="X3" s="49">
        <v>0.573696</v>
      </c>
      <c r="Y3" s="49">
        <v>0</v>
      </c>
      <c r="Z3" s="49">
        <v>0</v>
      </c>
      <c r="AA3" s="71">
        <v>3</v>
      </c>
      <c r="AB3" s="71"/>
      <c r="AC3" s="72"/>
      <c r="AD3" s="78" t="s">
        <v>966</v>
      </c>
      <c r="AE3" s="78">
        <v>249</v>
      </c>
      <c r="AF3" s="78">
        <v>77</v>
      </c>
      <c r="AG3" s="78">
        <v>393</v>
      </c>
      <c r="AH3" s="78">
        <v>430</v>
      </c>
      <c r="AI3" s="78"/>
      <c r="AJ3" s="78" t="s">
        <v>998</v>
      </c>
      <c r="AK3" s="78" t="s">
        <v>1029</v>
      </c>
      <c r="AL3" s="78"/>
      <c r="AM3" s="78"/>
      <c r="AN3" s="80">
        <v>42106.953738425924</v>
      </c>
      <c r="AO3" s="83" t="s">
        <v>1067</v>
      </c>
      <c r="AP3" s="78" t="b">
        <v>0</v>
      </c>
      <c r="AQ3" s="78" t="b">
        <v>0</v>
      </c>
      <c r="AR3" s="78" t="b">
        <v>0</v>
      </c>
      <c r="AS3" s="78" t="s">
        <v>1097</v>
      </c>
      <c r="AT3" s="78">
        <v>4</v>
      </c>
      <c r="AU3" s="83" t="s">
        <v>1098</v>
      </c>
      <c r="AV3" s="78" t="b">
        <v>0</v>
      </c>
      <c r="AW3" s="78" t="s">
        <v>1121</v>
      </c>
      <c r="AX3" s="83" t="s">
        <v>1122</v>
      </c>
      <c r="AY3" s="78" t="s">
        <v>66</v>
      </c>
      <c r="AZ3" s="78" t="str">
        <f>REPLACE(INDEX(GroupVertices[Group],MATCH(Vertices[[#This Row],[Vertex]],GroupVertices[Vertex],0)),1,1,"")</f>
        <v>2</v>
      </c>
      <c r="BA3" s="48"/>
      <c r="BB3" s="48"/>
      <c r="BC3" s="48"/>
      <c r="BD3" s="48"/>
      <c r="BE3" s="48"/>
      <c r="BF3" s="48"/>
      <c r="BG3" s="120" t="s">
        <v>1483</v>
      </c>
      <c r="BH3" s="120" t="s">
        <v>1483</v>
      </c>
      <c r="BI3" s="120" t="s">
        <v>1520</v>
      </c>
      <c r="BJ3" s="120" t="s">
        <v>1520</v>
      </c>
      <c r="BK3" s="120">
        <v>0</v>
      </c>
      <c r="BL3" s="123">
        <v>0</v>
      </c>
      <c r="BM3" s="120">
        <v>0</v>
      </c>
      <c r="BN3" s="123">
        <v>0</v>
      </c>
      <c r="BO3" s="120">
        <v>0</v>
      </c>
      <c r="BP3" s="123">
        <v>0</v>
      </c>
      <c r="BQ3" s="120">
        <v>22</v>
      </c>
      <c r="BR3" s="123">
        <v>100</v>
      </c>
      <c r="BS3" s="120">
        <v>22</v>
      </c>
      <c r="BT3" s="3"/>
      <c r="BU3" s="3"/>
    </row>
    <row r="4" spans="1:76" ht="15">
      <c r="A4" s="64" t="s">
        <v>216</v>
      </c>
      <c r="B4" s="65"/>
      <c r="C4" s="65" t="s">
        <v>64</v>
      </c>
      <c r="D4" s="66">
        <v>177.1331828442438</v>
      </c>
      <c r="E4" s="68"/>
      <c r="F4" s="100" t="s">
        <v>602</v>
      </c>
      <c r="G4" s="65"/>
      <c r="H4" s="69" t="s">
        <v>216</v>
      </c>
      <c r="I4" s="70"/>
      <c r="J4" s="70"/>
      <c r="K4" s="69" t="s">
        <v>1158</v>
      </c>
      <c r="L4" s="73">
        <v>9999</v>
      </c>
      <c r="M4" s="74">
        <v>3036.8193359375</v>
      </c>
      <c r="N4" s="74">
        <v>2251.51171875</v>
      </c>
      <c r="O4" s="75"/>
      <c r="P4" s="76"/>
      <c r="Q4" s="76"/>
      <c r="R4" s="86"/>
      <c r="S4" s="48">
        <v>5</v>
      </c>
      <c r="T4" s="48">
        <v>2</v>
      </c>
      <c r="U4" s="49">
        <v>28</v>
      </c>
      <c r="V4" s="49">
        <v>0.142857</v>
      </c>
      <c r="W4" s="49">
        <v>0</v>
      </c>
      <c r="X4" s="49">
        <v>2.990803</v>
      </c>
      <c r="Y4" s="49">
        <v>0</v>
      </c>
      <c r="Z4" s="49">
        <v>0</v>
      </c>
      <c r="AA4" s="71">
        <v>4</v>
      </c>
      <c r="AB4" s="71"/>
      <c r="AC4" s="72"/>
      <c r="AD4" s="78" t="s">
        <v>967</v>
      </c>
      <c r="AE4" s="78">
        <v>137</v>
      </c>
      <c r="AF4" s="78">
        <v>96</v>
      </c>
      <c r="AG4" s="78">
        <v>122</v>
      </c>
      <c r="AH4" s="78">
        <v>51</v>
      </c>
      <c r="AI4" s="78"/>
      <c r="AJ4" s="78" t="s">
        <v>999</v>
      </c>
      <c r="AK4" s="78" t="s">
        <v>1030</v>
      </c>
      <c r="AL4" s="83" t="s">
        <v>1046</v>
      </c>
      <c r="AM4" s="78"/>
      <c r="AN4" s="80">
        <v>43219.46741898148</v>
      </c>
      <c r="AO4" s="83" t="s">
        <v>1068</v>
      </c>
      <c r="AP4" s="78" t="b">
        <v>1</v>
      </c>
      <c r="AQ4" s="78" t="b">
        <v>0</v>
      </c>
      <c r="AR4" s="78" t="b">
        <v>0</v>
      </c>
      <c r="AS4" s="78" t="s">
        <v>926</v>
      </c>
      <c r="AT4" s="78">
        <v>1</v>
      </c>
      <c r="AU4" s="78"/>
      <c r="AV4" s="78" t="b">
        <v>0</v>
      </c>
      <c r="AW4" s="78" t="s">
        <v>1121</v>
      </c>
      <c r="AX4" s="83" t="s">
        <v>1123</v>
      </c>
      <c r="AY4" s="78" t="s">
        <v>66</v>
      </c>
      <c r="AZ4" s="78" t="str">
        <f>REPLACE(INDEX(GroupVertices[Group],MATCH(Vertices[[#This Row],[Vertex]],GroupVertices[Vertex],0)),1,1,"")</f>
        <v>2</v>
      </c>
      <c r="BA4" s="48" t="s">
        <v>1468</v>
      </c>
      <c r="BB4" s="48" t="s">
        <v>1468</v>
      </c>
      <c r="BC4" s="48" t="s">
        <v>536</v>
      </c>
      <c r="BD4" s="48" t="s">
        <v>536</v>
      </c>
      <c r="BE4" s="48"/>
      <c r="BF4" s="48"/>
      <c r="BG4" s="120" t="s">
        <v>1484</v>
      </c>
      <c r="BH4" s="120" t="s">
        <v>1509</v>
      </c>
      <c r="BI4" s="120" t="s">
        <v>1521</v>
      </c>
      <c r="BJ4" s="120" t="s">
        <v>1546</v>
      </c>
      <c r="BK4" s="120">
        <v>0</v>
      </c>
      <c r="BL4" s="123">
        <v>0</v>
      </c>
      <c r="BM4" s="120">
        <v>0</v>
      </c>
      <c r="BN4" s="123">
        <v>0</v>
      </c>
      <c r="BO4" s="120">
        <v>0</v>
      </c>
      <c r="BP4" s="123">
        <v>0</v>
      </c>
      <c r="BQ4" s="120">
        <v>144</v>
      </c>
      <c r="BR4" s="123">
        <v>100</v>
      </c>
      <c r="BS4" s="120">
        <v>144</v>
      </c>
      <c r="BT4" s="2"/>
      <c r="BU4" s="3"/>
      <c r="BV4" s="3"/>
      <c r="BW4" s="3"/>
      <c r="BX4" s="3"/>
    </row>
    <row r="5" spans="1:76" ht="15">
      <c r="A5" s="64" t="s">
        <v>213</v>
      </c>
      <c r="B5" s="65"/>
      <c r="C5" s="65" t="s">
        <v>64</v>
      </c>
      <c r="D5" s="66">
        <v>197.15312264860796</v>
      </c>
      <c r="E5" s="68"/>
      <c r="F5" s="100" t="s">
        <v>1104</v>
      </c>
      <c r="G5" s="65"/>
      <c r="H5" s="69" t="s">
        <v>213</v>
      </c>
      <c r="I5" s="70"/>
      <c r="J5" s="70"/>
      <c r="K5" s="69" t="s">
        <v>1159</v>
      </c>
      <c r="L5" s="73">
        <v>1</v>
      </c>
      <c r="M5" s="74">
        <v>7903.693359375</v>
      </c>
      <c r="N5" s="74">
        <v>3132.039794921875</v>
      </c>
      <c r="O5" s="75"/>
      <c r="P5" s="76"/>
      <c r="Q5" s="76"/>
      <c r="R5" s="86"/>
      <c r="S5" s="48">
        <v>2</v>
      </c>
      <c r="T5" s="48">
        <v>1</v>
      </c>
      <c r="U5" s="49">
        <v>0</v>
      </c>
      <c r="V5" s="49">
        <v>1</v>
      </c>
      <c r="W5" s="49">
        <v>0</v>
      </c>
      <c r="X5" s="49">
        <v>1.298225</v>
      </c>
      <c r="Y5" s="49">
        <v>0</v>
      </c>
      <c r="Z5" s="49">
        <v>0</v>
      </c>
      <c r="AA5" s="71">
        <v>5</v>
      </c>
      <c r="AB5" s="71"/>
      <c r="AC5" s="72"/>
      <c r="AD5" s="78" t="s">
        <v>535</v>
      </c>
      <c r="AE5" s="78">
        <v>661</v>
      </c>
      <c r="AF5" s="78">
        <v>223</v>
      </c>
      <c r="AG5" s="78">
        <v>355</v>
      </c>
      <c r="AH5" s="78">
        <v>1</v>
      </c>
      <c r="AI5" s="78"/>
      <c r="AJ5" s="78" t="s">
        <v>1000</v>
      </c>
      <c r="AK5" s="78" t="s">
        <v>1030</v>
      </c>
      <c r="AL5" s="83" t="s">
        <v>1047</v>
      </c>
      <c r="AM5" s="78"/>
      <c r="AN5" s="80">
        <v>41998.75239583333</v>
      </c>
      <c r="AO5" s="83" t="s">
        <v>1069</v>
      </c>
      <c r="AP5" s="78" t="b">
        <v>1</v>
      </c>
      <c r="AQ5" s="78" t="b">
        <v>0</v>
      </c>
      <c r="AR5" s="78" t="b">
        <v>0</v>
      </c>
      <c r="AS5" s="78" t="s">
        <v>926</v>
      </c>
      <c r="AT5" s="78">
        <v>4</v>
      </c>
      <c r="AU5" s="83" t="s">
        <v>1098</v>
      </c>
      <c r="AV5" s="78" t="b">
        <v>0</v>
      </c>
      <c r="AW5" s="78" t="s">
        <v>1121</v>
      </c>
      <c r="AX5" s="83" t="s">
        <v>1124</v>
      </c>
      <c r="AY5" s="78" t="s">
        <v>66</v>
      </c>
      <c r="AZ5" s="78" t="str">
        <f>REPLACE(INDEX(GroupVertices[Group],MATCH(Vertices[[#This Row],[Vertex]],GroupVertices[Vertex],0)),1,1,"")</f>
        <v>7</v>
      </c>
      <c r="BA5" s="48" t="s">
        <v>400</v>
      </c>
      <c r="BB5" s="48" t="s">
        <v>400</v>
      </c>
      <c r="BC5" s="48" t="s">
        <v>535</v>
      </c>
      <c r="BD5" s="48" t="s">
        <v>535</v>
      </c>
      <c r="BE5" s="48"/>
      <c r="BF5" s="48"/>
      <c r="BG5" s="120" t="s">
        <v>1358</v>
      </c>
      <c r="BH5" s="120" t="s">
        <v>1358</v>
      </c>
      <c r="BI5" s="120" t="s">
        <v>1428</v>
      </c>
      <c r="BJ5" s="120" t="s">
        <v>1428</v>
      </c>
      <c r="BK5" s="120">
        <v>0</v>
      </c>
      <c r="BL5" s="123">
        <v>0</v>
      </c>
      <c r="BM5" s="120">
        <v>0</v>
      </c>
      <c r="BN5" s="123">
        <v>0</v>
      </c>
      <c r="BO5" s="120">
        <v>0</v>
      </c>
      <c r="BP5" s="123">
        <v>0</v>
      </c>
      <c r="BQ5" s="120">
        <v>11</v>
      </c>
      <c r="BR5" s="123">
        <v>100</v>
      </c>
      <c r="BS5" s="120">
        <v>11</v>
      </c>
      <c r="BT5" s="2"/>
      <c r="BU5" s="3"/>
      <c r="BV5" s="3"/>
      <c r="BW5" s="3"/>
      <c r="BX5" s="3"/>
    </row>
    <row r="6" spans="1:76" ht="15">
      <c r="A6" s="64" t="s">
        <v>214</v>
      </c>
      <c r="B6" s="65"/>
      <c r="C6" s="65" t="s">
        <v>64</v>
      </c>
      <c r="D6" s="66">
        <v>205.3502633559067</v>
      </c>
      <c r="E6" s="68"/>
      <c r="F6" s="100" t="s">
        <v>1105</v>
      </c>
      <c r="G6" s="65"/>
      <c r="H6" s="69" t="s">
        <v>214</v>
      </c>
      <c r="I6" s="70"/>
      <c r="J6" s="70"/>
      <c r="K6" s="69" t="s">
        <v>1160</v>
      </c>
      <c r="L6" s="73">
        <v>1</v>
      </c>
      <c r="M6" s="74">
        <v>7903.693359375</v>
      </c>
      <c r="N6" s="74">
        <v>1279.2838134765625</v>
      </c>
      <c r="O6" s="75"/>
      <c r="P6" s="76"/>
      <c r="Q6" s="76"/>
      <c r="R6" s="86"/>
      <c r="S6" s="48">
        <v>0</v>
      </c>
      <c r="T6" s="48">
        <v>1</v>
      </c>
      <c r="U6" s="49">
        <v>0</v>
      </c>
      <c r="V6" s="49">
        <v>1</v>
      </c>
      <c r="W6" s="49">
        <v>0</v>
      </c>
      <c r="X6" s="49">
        <v>0.701744</v>
      </c>
      <c r="Y6" s="49">
        <v>0</v>
      </c>
      <c r="Z6" s="49">
        <v>0</v>
      </c>
      <c r="AA6" s="71">
        <v>6</v>
      </c>
      <c r="AB6" s="71"/>
      <c r="AC6" s="72"/>
      <c r="AD6" s="78" t="s">
        <v>968</v>
      </c>
      <c r="AE6" s="78">
        <v>106</v>
      </c>
      <c r="AF6" s="78">
        <v>275</v>
      </c>
      <c r="AG6" s="78">
        <v>1932</v>
      </c>
      <c r="AH6" s="78">
        <v>14</v>
      </c>
      <c r="AI6" s="78"/>
      <c r="AJ6" s="78" t="s">
        <v>1001</v>
      </c>
      <c r="AK6" s="78" t="s">
        <v>1031</v>
      </c>
      <c r="AL6" s="83" t="s">
        <v>1048</v>
      </c>
      <c r="AM6" s="78"/>
      <c r="AN6" s="80">
        <v>40755.680347222224</v>
      </c>
      <c r="AO6" s="83" t="s">
        <v>1070</v>
      </c>
      <c r="AP6" s="78" t="b">
        <v>0</v>
      </c>
      <c r="AQ6" s="78" t="b">
        <v>0</v>
      </c>
      <c r="AR6" s="78" t="b">
        <v>0</v>
      </c>
      <c r="AS6" s="78" t="s">
        <v>926</v>
      </c>
      <c r="AT6" s="78">
        <v>6</v>
      </c>
      <c r="AU6" s="83" t="s">
        <v>1098</v>
      </c>
      <c r="AV6" s="78" t="b">
        <v>0</v>
      </c>
      <c r="AW6" s="78" t="s">
        <v>1121</v>
      </c>
      <c r="AX6" s="83" t="s">
        <v>1125</v>
      </c>
      <c r="AY6" s="78" t="s">
        <v>66</v>
      </c>
      <c r="AZ6" s="78" t="str">
        <f>REPLACE(INDEX(GroupVertices[Group],MATCH(Vertices[[#This Row],[Vertex]],GroupVertices[Vertex],0)),1,1,"")</f>
        <v>7</v>
      </c>
      <c r="BA6" s="48" t="s">
        <v>400</v>
      </c>
      <c r="BB6" s="48" t="s">
        <v>400</v>
      </c>
      <c r="BC6" s="48" t="s">
        <v>535</v>
      </c>
      <c r="BD6" s="48" t="s">
        <v>535</v>
      </c>
      <c r="BE6" s="48"/>
      <c r="BF6" s="48"/>
      <c r="BG6" s="120" t="s">
        <v>1485</v>
      </c>
      <c r="BH6" s="120" t="s">
        <v>1485</v>
      </c>
      <c r="BI6" s="120" t="s">
        <v>1522</v>
      </c>
      <c r="BJ6" s="120" t="s">
        <v>1522</v>
      </c>
      <c r="BK6" s="120">
        <v>0</v>
      </c>
      <c r="BL6" s="123">
        <v>0</v>
      </c>
      <c r="BM6" s="120">
        <v>0</v>
      </c>
      <c r="BN6" s="123">
        <v>0</v>
      </c>
      <c r="BO6" s="120">
        <v>0</v>
      </c>
      <c r="BP6" s="123">
        <v>0</v>
      </c>
      <c r="BQ6" s="120">
        <v>13</v>
      </c>
      <c r="BR6" s="123">
        <v>100</v>
      </c>
      <c r="BS6" s="120">
        <v>13</v>
      </c>
      <c r="BT6" s="2"/>
      <c r="BU6" s="3"/>
      <c r="BV6" s="3"/>
      <c r="BW6" s="3"/>
      <c r="BX6" s="3"/>
    </row>
    <row r="7" spans="1:76" ht="15">
      <c r="A7" s="64" t="s">
        <v>215</v>
      </c>
      <c r="B7" s="65"/>
      <c r="C7" s="65" t="s">
        <v>64</v>
      </c>
      <c r="D7" s="66">
        <v>195.89202407825434</v>
      </c>
      <c r="E7" s="68"/>
      <c r="F7" s="100" t="s">
        <v>596</v>
      </c>
      <c r="G7" s="65"/>
      <c r="H7" s="69" t="s">
        <v>215</v>
      </c>
      <c r="I7" s="70"/>
      <c r="J7" s="70"/>
      <c r="K7" s="69" t="s">
        <v>1161</v>
      </c>
      <c r="L7" s="73">
        <v>1</v>
      </c>
      <c r="M7" s="74">
        <v>4482.982421875</v>
      </c>
      <c r="N7" s="74">
        <v>2913.646728515625</v>
      </c>
      <c r="O7" s="75"/>
      <c r="P7" s="76"/>
      <c r="Q7" s="76"/>
      <c r="R7" s="86"/>
      <c r="S7" s="48">
        <v>0</v>
      </c>
      <c r="T7" s="48">
        <v>1</v>
      </c>
      <c r="U7" s="49">
        <v>0</v>
      </c>
      <c r="V7" s="49">
        <v>0.083333</v>
      </c>
      <c r="W7" s="49">
        <v>0</v>
      </c>
      <c r="X7" s="49">
        <v>0.573696</v>
      </c>
      <c r="Y7" s="49">
        <v>0</v>
      </c>
      <c r="Z7" s="49">
        <v>0</v>
      </c>
      <c r="AA7" s="71">
        <v>7</v>
      </c>
      <c r="AB7" s="71"/>
      <c r="AC7" s="72"/>
      <c r="AD7" s="78" t="s">
        <v>969</v>
      </c>
      <c r="AE7" s="78">
        <v>203</v>
      </c>
      <c r="AF7" s="78">
        <v>215</v>
      </c>
      <c r="AG7" s="78">
        <v>1154</v>
      </c>
      <c r="AH7" s="78">
        <v>879</v>
      </c>
      <c r="AI7" s="78"/>
      <c r="AJ7" s="78" t="s">
        <v>1002</v>
      </c>
      <c r="AK7" s="78" t="s">
        <v>1031</v>
      </c>
      <c r="AL7" s="78"/>
      <c r="AM7" s="78"/>
      <c r="AN7" s="80">
        <v>41630.55954861111</v>
      </c>
      <c r="AO7" s="78"/>
      <c r="AP7" s="78" t="b">
        <v>1</v>
      </c>
      <c r="AQ7" s="78" t="b">
        <v>0</v>
      </c>
      <c r="AR7" s="78" t="b">
        <v>0</v>
      </c>
      <c r="AS7" s="78" t="s">
        <v>926</v>
      </c>
      <c r="AT7" s="78">
        <v>4</v>
      </c>
      <c r="AU7" s="83" t="s">
        <v>1098</v>
      </c>
      <c r="AV7" s="78" t="b">
        <v>0</v>
      </c>
      <c r="AW7" s="78" t="s">
        <v>1121</v>
      </c>
      <c r="AX7" s="83" t="s">
        <v>1126</v>
      </c>
      <c r="AY7" s="78" t="s">
        <v>66</v>
      </c>
      <c r="AZ7" s="78" t="str">
        <f>REPLACE(INDEX(GroupVertices[Group],MATCH(Vertices[[#This Row],[Vertex]],GroupVertices[Vertex],0)),1,1,"")</f>
        <v>2</v>
      </c>
      <c r="BA7" s="48"/>
      <c r="BB7" s="48"/>
      <c r="BC7" s="48"/>
      <c r="BD7" s="48"/>
      <c r="BE7" s="48"/>
      <c r="BF7" s="48"/>
      <c r="BG7" s="120" t="s">
        <v>1486</v>
      </c>
      <c r="BH7" s="120" t="s">
        <v>1510</v>
      </c>
      <c r="BI7" s="120" t="s">
        <v>1523</v>
      </c>
      <c r="BJ7" s="120" t="s">
        <v>1547</v>
      </c>
      <c r="BK7" s="120">
        <v>0</v>
      </c>
      <c r="BL7" s="123">
        <v>0</v>
      </c>
      <c r="BM7" s="120">
        <v>0</v>
      </c>
      <c r="BN7" s="123">
        <v>0</v>
      </c>
      <c r="BO7" s="120">
        <v>0</v>
      </c>
      <c r="BP7" s="123">
        <v>0</v>
      </c>
      <c r="BQ7" s="120">
        <v>75</v>
      </c>
      <c r="BR7" s="123">
        <v>100</v>
      </c>
      <c r="BS7" s="120">
        <v>75</v>
      </c>
      <c r="BT7" s="2"/>
      <c r="BU7" s="3"/>
      <c r="BV7" s="3"/>
      <c r="BW7" s="3"/>
      <c r="BX7" s="3"/>
    </row>
    <row r="8" spans="1:76" ht="15">
      <c r="A8" s="64" t="s">
        <v>239</v>
      </c>
      <c r="B8" s="65"/>
      <c r="C8" s="65" t="s">
        <v>64</v>
      </c>
      <c r="D8" s="66">
        <v>164.99510910458991</v>
      </c>
      <c r="E8" s="68"/>
      <c r="F8" s="100" t="s">
        <v>1106</v>
      </c>
      <c r="G8" s="65"/>
      <c r="H8" s="69" t="s">
        <v>239</v>
      </c>
      <c r="I8" s="70"/>
      <c r="J8" s="70"/>
      <c r="K8" s="69" t="s">
        <v>1162</v>
      </c>
      <c r="L8" s="73">
        <v>1</v>
      </c>
      <c r="M8" s="74">
        <v>4107.33544921875</v>
      </c>
      <c r="N8" s="74">
        <v>855.4664916992188</v>
      </c>
      <c r="O8" s="75"/>
      <c r="P8" s="76"/>
      <c r="Q8" s="76"/>
      <c r="R8" s="86"/>
      <c r="S8" s="48">
        <v>1</v>
      </c>
      <c r="T8" s="48">
        <v>0</v>
      </c>
      <c r="U8" s="49">
        <v>0</v>
      </c>
      <c r="V8" s="49">
        <v>0.083333</v>
      </c>
      <c r="W8" s="49">
        <v>0</v>
      </c>
      <c r="X8" s="49">
        <v>0.573696</v>
      </c>
      <c r="Y8" s="49">
        <v>0</v>
      </c>
      <c r="Z8" s="49">
        <v>0</v>
      </c>
      <c r="AA8" s="71">
        <v>8</v>
      </c>
      <c r="AB8" s="71"/>
      <c r="AC8" s="72"/>
      <c r="AD8" s="78" t="s">
        <v>970</v>
      </c>
      <c r="AE8" s="78">
        <v>7</v>
      </c>
      <c r="AF8" s="78">
        <v>19</v>
      </c>
      <c r="AG8" s="78">
        <v>9</v>
      </c>
      <c r="AH8" s="78">
        <v>0</v>
      </c>
      <c r="AI8" s="78"/>
      <c r="AJ8" s="78"/>
      <c r="AK8" s="78"/>
      <c r="AL8" s="78"/>
      <c r="AM8" s="78"/>
      <c r="AN8" s="80">
        <v>41769.42042824074</v>
      </c>
      <c r="AO8" s="78"/>
      <c r="AP8" s="78" t="b">
        <v>1</v>
      </c>
      <c r="AQ8" s="78" t="b">
        <v>0</v>
      </c>
      <c r="AR8" s="78" t="b">
        <v>0</v>
      </c>
      <c r="AS8" s="78" t="s">
        <v>926</v>
      </c>
      <c r="AT8" s="78">
        <v>0</v>
      </c>
      <c r="AU8" s="83" t="s">
        <v>1098</v>
      </c>
      <c r="AV8" s="78" t="b">
        <v>0</v>
      </c>
      <c r="AW8" s="78" t="s">
        <v>1121</v>
      </c>
      <c r="AX8" s="83" t="s">
        <v>1127</v>
      </c>
      <c r="AY8" s="78" t="s">
        <v>65</v>
      </c>
      <c r="AZ8" s="78" t="str">
        <f>REPLACE(INDEX(GroupVertices[Group],MATCH(Vertices[[#This Row],[Vertex]],GroupVertices[Vertex],0)),1,1,"")</f>
        <v>2</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217</v>
      </c>
      <c r="B9" s="65"/>
      <c r="C9" s="65" t="s">
        <v>64</v>
      </c>
      <c r="D9" s="66">
        <v>368.1896162528217</v>
      </c>
      <c r="E9" s="68"/>
      <c r="F9" s="100" t="s">
        <v>597</v>
      </c>
      <c r="G9" s="65"/>
      <c r="H9" s="69" t="s">
        <v>217</v>
      </c>
      <c r="I9" s="70"/>
      <c r="J9" s="70"/>
      <c r="K9" s="69" t="s">
        <v>1163</v>
      </c>
      <c r="L9" s="73">
        <v>1</v>
      </c>
      <c r="M9" s="74">
        <v>3264.8251953125</v>
      </c>
      <c r="N9" s="74">
        <v>4223.10693359375</v>
      </c>
      <c r="O9" s="75"/>
      <c r="P9" s="76"/>
      <c r="Q9" s="76"/>
      <c r="R9" s="86"/>
      <c r="S9" s="48">
        <v>0</v>
      </c>
      <c r="T9" s="48">
        <v>1</v>
      </c>
      <c r="U9" s="49">
        <v>0</v>
      </c>
      <c r="V9" s="49">
        <v>0.083333</v>
      </c>
      <c r="W9" s="49">
        <v>0</v>
      </c>
      <c r="X9" s="49">
        <v>0.573696</v>
      </c>
      <c r="Y9" s="49">
        <v>0</v>
      </c>
      <c r="Z9" s="49">
        <v>0</v>
      </c>
      <c r="AA9" s="71">
        <v>9</v>
      </c>
      <c r="AB9" s="71"/>
      <c r="AC9" s="72"/>
      <c r="AD9" s="78" t="s">
        <v>971</v>
      </c>
      <c r="AE9" s="78">
        <v>1184</v>
      </c>
      <c r="AF9" s="78">
        <v>1308</v>
      </c>
      <c r="AG9" s="78">
        <v>203</v>
      </c>
      <c r="AH9" s="78">
        <v>36</v>
      </c>
      <c r="AI9" s="78"/>
      <c r="AJ9" s="78" t="s">
        <v>1003</v>
      </c>
      <c r="AK9" s="78"/>
      <c r="AL9" s="78"/>
      <c r="AM9" s="78"/>
      <c r="AN9" s="80">
        <v>40162.32670138889</v>
      </c>
      <c r="AO9" s="83" t="s">
        <v>1071</v>
      </c>
      <c r="AP9" s="78" t="b">
        <v>1</v>
      </c>
      <c r="AQ9" s="78" t="b">
        <v>0</v>
      </c>
      <c r="AR9" s="78" t="b">
        <v>0</v>
      </c>
      <c r="AS9" s="78" t="s">
        <v>926</v>
      </c>
      <c r="AT9" s="78">
        <v>46</v>
      </c>
      <c r="AU9" s="83" t="s">
        <v>1098</v>
      </c>
      <c r="AV9" s="78" t="b">
        <v>0</v>
      </c>
      <c r="AW9" s="78" t="s">
        <v>1121</v>
      </c>
      <c r="AX9" s="83" t="s">
        <v>1128</v>
      </c>
      <c r="AY9" s="78" t="s">
        <v>66</v>
      </c>
      <c r="AZ9" s="78" t="str">
        <f>REPLACE(INDEX(GroupVertices[Group],MATCH(Vertices[[#This Row],[Vertex]],GroupVertices[Vertex],0)),1,1,"")</f>
        <v>2</v>
      </c>
      <c r="BA9" s="48"/>
      <c r="BB9" s="48"/>
      <c r="BC9" s="48"/>
      <c r="BD9" s="48"/>
      <c r="BE9" s="48"/>
      <c r="BF9" s="48"/>
      <c r="BG9" s="120" t="s">
        <v>1487</v>
      </c>
      <c r="BH9" s="120" t="s">
        <v>1511</v>
      </c>
      <c r="BI9" s="120" t="s">
        <v>1524</v>
      </c>
      <c r="BJ9" s="120" t="s">
        <v>1548</v>
      </c>
      <c r="BK9" s="120">
        <v>0</v>
      </c>
      <c r="BL9" s="123">
        <v>0</v>
      </c>
      <c r="BM9" s="120">
        <v>0</v>
      </c>
      <c r="BN9" s="123">
        <v>0</v>
      </c>
      <c r="BO9" s="120">
        <v>0</v>
      </c>
      <c r="BP9" s="123">
        <v>0</v>
      </c>
      <c r="BQ9" s="120">
        <v>51</v>
      </c>
      <c r="BR9" s="123">
        <v>100</v>
      </c>
      <c r="BS9" s="120">
        <v>51</v>
      </c>
      <c r="BT9" s="2"/>
      <c r="BU9" s="3"/>
      <c r="BV9" s="3"/>
      <c r="BW9" s="3"/>
      <c r="BX9" s="3"/>
    </row>
    <row r="10" spans="1:76" ht="15">
      <c r="A10" s="64" t="s">
        <v>218</v>
      </c>
      <c r="B10" s="65"/>
      <c r="C10" s="65" t="s">
        <v>64</v>
      </c>
      <c r="D10" s="66">
        <v>466.0823927765237</v>
      </c>
      <c r="E10" s="68"/>
      <c r="F10" s="100" t="s">
        <v>598</v>
      </c>
      <c r="G10" s="65"/>
      <c r="H10" s="69" t="s">
        <v>218</v>
      </c>
      <c r="I10" s="70"/>
      <c r="J10" s="70"/>
      <c r="K10" s="69" t="s">
        <v>1164</v>
      </c>
      <c r="L10" s="73">
        <v>1</v>
      </c>
      <c r="M10" s="74">
        <v>909.5906372070312</v>
      </c>
      <c r="N10" s="74">
        <v>5421.0263671875</v>
      </c>
      <c r="O10" s="75"/>
      <c r="P10" s="76"/>
      <c r="Q10" s="76"/>
      <c r="R10" s="86"/>
      <c r="S10" s="48">
        <v>1</v>
      </c>
      <c r="T10" s="48">
        <v>1</v>
      </c>
      <c r="U10" s="49">
        <v>0</v>
      </c>
      <c r="V10" s="49">
        <v>0</v>
      </c>
      <c r="W10" s="49">
        <v>0</v>
      </c>
      <c r="X10" s="49">
        <v>0.999985</v>
      </c>
      <c r="Y10" s="49">
        <v>0</v>
      </c>
      <c r="Z10" s="49" t="s">
        <v>1951</v>
      </c>
      <c r="AA10" s="71">
        <v>10</v>
      </c>
      <c r="AB10" s="71"/>
      <c r="AC10" s="72"/>
      <c r="AD10" s="78" t="s">
        <v>972</v>
      </c>
      <c r="AE10" s="78">
        <v>436</v>
      </c>
      <c r="AF10" s="78">
        <v>1929</v>
      </c>
      <c r="AG10" s="78">
        <v>3015</v>
      </c>
      <c r="AH10" s="78">
        <v>117</v>
      </c>
      <c r="AI10" s="78"/>
      <c r="AJ10" s="78" t="s">
        <v>1004</v>
      </c>
      <c r="AK10" s="78"/>
      <c r="AL10" s="78"/>
      <c r="AM10" s="78"/>
      <c r="AN10" s="80">
        <v>40425.4509375</v>
      </c>
      <c r="AO10" s="83" t="s">
        <v>1072</v>
      </c>
      <c r="AP10" s="78" t="b">
        <v>1</v>
      </c>
      <c r="AQ10" s="78" t="b">
        <v>0</v>
      </c>
      <c r="AR10" s="78" t="b">
        <v>0</v>
      </c>
      <c r="AS10" s="78" t="s">
        <v>1097</v>
      </c>
      <c r="AT10" s="78">
        <v>28</v>
      </c>
      <c r="AU10" s="83" t="s">
        <v>1098</v>
      </c>
      <c r="AV10" s="78" t="b">
        <v>0</v>
      </c>
      <c r="AW10" s="78" t="s">
        <v>1121</v>
      </c>
      <c r="AX10" s="83" t="s">
        <v>1129</v>
      </c>
      <c r="AY10" s="78" t="s">
        <v>66</v>
      </c>
      <c r="AZ10" s="78" t="str">
        <f>REPLACE(INDEX(GroupVertices[Group],MATCH(Vertices[[#This Row],[Vertex]],GroupVertices[Vertex],0)),1,1,"")</f>
        <v>1</v>
      </c>
      <c r="BA10" s="48" t="s">
        <v>402</v>
      </c>
      <c r="BB10" s="48" t="s">
        <v>402</v>
      </c>
      <c r="BC10" s="48" t="s">
        <v>537</v>
      </c>
      <c r="BD10" s="48" t="s">
        <v>537</v>
      </c>
      <c r="BE10" s="48"/>
      <c r="BF10" s="48"/>
      <c r="BG10" s="120" t="s">
        <v>1488</v>
      </c>
      <c r="BH10" s="120" t="s">
        <v>1488</v>
      </c>
      <c r="BI10" s="120" t="s">
        <v>1525</v>
      </c>
      <c r="BJ10" s="120" t="s">
        <v>1525</v>
      </c>
      <c r="BK10" s="120">
        <v>0</v>
      </c>
      <c r="BL10" s="123">
        <v>0</v>
      </c>
      <c r="BM10" s="120">
        <v>0</v>
      </c>
      <c r="BN10" s="123">
        <v>0</v>
      </c>
      <c r="BO10" s="120">
        <v>0</v>
      </c>
      <c r="BP10" s="123">
        <v>0</v>
      </c>
      <c r="BQ10" s="120">
        <v>10</v>
      </c>
      <c r="BR10" s="123">
        <v>100</v>
      </c>
      <c r="BS10" s="120">
        <v>10</v>
      </c>
      <c r="BT10" s="2"/>
      <c r="BU10" s="3"/>
      <c r="BV10" s="3"/>
      <c r="BW10" s="3"/>
      <c r="BX10" s="3"/>
    </row>
    <row r="11" spans="1:76" ht="15">
      <c r="A11" s="64" t="s">
        <v>219</v>
      </c>
      <c r="B11" s="65"/>
      <c r="C11" s="65" t="s">
        <v>64</v>
      </c>
      <c r="D11" s="66">
        <v>215.28141459744168</v>
      </c>
      <c r="E11" s="68"/>
      <c r="F11" s="100" t="s">
        <v>1107</v>
      </c>
      <c r="G11" s="65"/>
      <c r="H11" s="69" t="s">
        <v>219</v>
      </c>
      <c r="I11" s="70"/>
      <c r="J11" s="70"/>
      <c r="K11" s="69" t="s">
        <v>1165</v>
      </c>
      <c r="L11" s="73">
        <v>2143.4285714285716</v>
      </c>
      <c r="M11" s="74">
        <v>6524.68896484375</v>
      </c>
      <c r="N11" s="74">
        <v>1279.2838134765625</v>
      </c>
      <c r="O11" s="75"/>
      <c r="P11" s="76"/>
      <c r="Q11" s="76"/>
      <c r="R11" s="86"/>
      <c r="S11" s="48">
        <v>1</v>
      </c>
      <c r="T11" s="48">
        <v>2</v>
      </c>
      <c r="U11" s="49">
        <v>6</v>
      </c>
      <c r="V11" s="49">
        <v>0.333333</v>
      </c>
      <c r="W11" s="49">
        <v>0</v>
      </c>
      <c r="X11" s="49">
        <v>1.918889</v>
      </c>
      <c r="Y11" s="49">
        <v>0</v>
      </c>
      <c r="Z11" s="49">
        <v>0</v>
      </c>
      <c r="AA11" s="71">
        <v>11</v>
      </c>
      <c r="AB11" s="71"/>
      <c r="AC11" s="72"/>
      <c r="AD11" s="78" t="s">
        <v>973</v>
      </c>
      <c r="AE11" s="78">
        <v>247</v>
      </c>
      <c r="AF11" s="78">
        <v>338</v>
      </c>
      <c r="AG11" s="78">
        <v>302</v>
      </c>
      <c r="AH11" s="78">
        <v>144</v>
      </c>
      <c r="AI11" s="78"/>
      <c r="AJ11" s="78" t="s">
        <v>1005</v>
      </c>
      <c r="AK11" s="78"/>
      <c r="AL11" s="83" t="s">
        <v>1049</v>
      </c>
      <c r="AM11" s="78"/>
      <c r="AN11" s="80">
        <v>40165.5369212963</v>
      </c>
      <c r="AO11" s="83" t="s">
        <v>1073</v>
      </c>
      <c r="AP11" s="78" t="b">
        <v>0</v>
      </c>
      <c r="AQ11" s="78" t="b">
        <v>0</v>
      </c>
      <c r="AR11" s="78" t="b">
        <v>0</v>
      </c>
      <c r="AS11" s="78" t="s">
        <v>926</v>
      </c>
      <c r="AT11" s="78">
        <v>9</v>
      </c>
      <c r="AU11" s="83" t="s">
        <v>1098</v>
      </c>
      <c r="AV11" s="78" t="b">
        <v>0</v>
      </c>
      <c r="AW11" s="78" t="s">
        <v>1121</v>
      </c>
      <c r="AX11" s="83" t="s">
        <v>1130</v>
      </c>
      <c r="AY11" s="78" t="s">
        <v>66</v>
      </c>
      <c r="AZ11" s="78" t="str">
        <f>REPLACE(INDEX(GroupVertices[Group],MATCH(Vertices[[#This Row],[Vertex]],GroupVertices[Vertex],0)),1,1,"")</f>
        <v>5</v>
      </c>
      <c r="BA11" s="48"/>
      <c r="BB11" s="48"/>
      <c r="BC11" s="48"/>
      <c r="BD11" s="48"/>
      <c r="BE11" s="48" t="s">
        <v>542</v>
      </c>
      <c r="BF11" s="48" t="s">
        <v>542</v>
      </c>
      <c r="BG11" s="120" t="s">
        <v>1489</v>
      </c>
      <c r="BH11" s="120" t="s">
        <v>1489</v>
      </c>
      <c r="BI11" s="120" t="s">
        <v>1526</v>
      </c>
      <c r="BJ11" s="120" t="s">
        <v>1526</v>
      </c>
      <c r="BK11" s="120">
        <v>0</v>
      </c>
      <c r="BL11" s="123">
        <v>0</v>
      </c>
      <c r="BM11" s="120">
        <v>0</v>
      </c>
      <c r="BN11" s="123">
        <v>0</v>
      </c>
      <c r="BO11" s="120">
        <v>0</v>
      </c>
      <c r="BP11" s="123">
        <v>0</v>
      </c>
      <c r="BQ11" s="120">
        <v>27</v>
      </c>
      <c r="BR11" s="123">
        <v>100</v>
      </c>
      <c r="BS11" s="120">
        <v>27</v>
      </c>
      <c r="BT11" s="2"/>
      <c r="BU11" s="3"/>
      <c r="BV11" s="3"/>
      <c r="BW11" s="3"/>
      <c r="BX11" s="3"/>
    </row>
    <row r="12" spans="1:76" ht="15">
      <c r="A12" s="64" t="s">
        <v>240</v>
      </c>
      <c r="B12" s="65"/>
      <c r="C12" s="65" t="s">
        <v>64</v>
      </c>
      <c r="D12" s="66">
        <v>295.04589917231</v>
      </c>
      <c r="E12" s="68"/>
      <c r="F12" s="100" t="s">
        <v>1108</v>
      </c>
      <c r="G12" s="65"/>
      <c r="H12" s="69" t="s">
        <v>240</v>
      </c>
      <c r="I12" s="70"/>
      <c r="J12" s="70"/>
      <c r="K12" s="69" t="s">
        <v>1166</v>
      </c>
      <c r="L12" s="73">
        <v>1</v>
      </c>
      <c r="M12" s="74">
        <v>6524.68896484375</v>
      </c>
      <c r="N12" s="74">
        <v>3132.039794921875</v>
      </c>
      <c r="O12" s="75"/>
      <c r="P12" s="76"/>
      <c r="Q12" s="76"/>
      <c r="R12" s="86"/>
      <c r="S12" s="48">
        <v>1</v>
      </c>
      <c r="T12" s="48">
        <v>0</v>
      </c>
      <c r="U12" s="49">
        <v>0</v>
      </c>
      <c r="V12" s="49">
        <v>0.2</v>
      </c>
      <c r="W12" s="49">
        <v>0</v>
      </c>
      <c r="X12" s="49">
        <v>0.693683</v>
      </c>
      <c r="Y12" s="49">
        <v>0</v>
      </c>
      <c r="Z12" s="49">
        <v>0</v>
      </c>
      <c r="AA12" s="71">
        <v>12</v>
      </c>
      <c r="AB12" s="71"/>
      <c r="AC12" s="72"/>
      <c r="AD12" s="78" t="s">
        <v>974</v>
      </c>
      <c r="AE12" s="78">
        <v>844</v>
      </c>
      <c r="AF12" s="78">
        <v>844</v>
      </c>
      <c r="AG12" s="78">
        <v>1519</v>
      </c>
      <c r="AH12" s="78">
        <v>376</v>
      </c>
      <c r="AI12" s="78"/>
      <c r="AJ12" s="78" t="s">
        <v>1006</v>
      </c>
      <c r="AK12" s="78" t="s">
        <v>1032</v>
      </c>
      <c r="AL12" s="83" t="s">
        <v>1050</v>
      </c>
      <c r="AM12" s="78"/>
      <c r="AN12" s="80">
        <v>40467.55935185185</v>
      </c>
      <c r="AO12" s="83" t="s">
        <v>1074</v>
      </c>
      <c r="AP12" s="78" t="b">
        <v>0</v>
      </c>
      <c r="AQ12" s="78" t="b">
        <v>0</v>
      </c>
      <c r="AR12" s="78" t="b">
        <v>0</v>
      </c>
      <c r="AS12" s="78" t="s">
        <v>1097</v>
      </c>
      <c r="AT12" s="78">
        <v>37</v>
      </c>
      <c r="AU12" s="83" t="s">
        <v>1098</v>
      </c>
      <c r="AV12" s="78" t="b">
        <v>0</v>
      </c>
      <c r="AW12" s="78" t="s">
        <v>1121</v>
      </c>
      <c r="AX12" s="83" t="s">
        <v>1131</v>
      </c>
      <c r="AY12" s="78" t="s">
        <v>65</v>
      </c>
      <c r="AZ12" s="78" t="str">
        <f>REPLACE(INDEX(GroupVertices[Group],MATCH(Vertices[[#This Row],[Vertex]],GroupVertices[Vertex],0)),1,1,"")</f>
        <v>5</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241</v>
      </c>
      <c r="B13" s="65"/>
      <c r="C13" s="65" t="s">
        <v>64</v>
      </c>
      <c r="D13" s="66">
        <v>796.4902182091798</v>
      </c>
      <c r="E13" s="68"/>
      <c r="F13" s="100" t="s">
        <v>1109</v>
      </c>
      <c r="G13" s="65"/>
      <c r="H13" s="69" t="s">
        <v>241</v>
      </c>
      <c r="I13" s="70"/>
      <c r="J13" s="70"/>
      <c r="K13" s="69" t="s">
        <v>1167</v>
      </c>
      <c r="L13" s="73">
        <v>1</v>
      </c>
      <c r="M13" s="74">
        <v>5293.49267578125</v>
      </c>
      <c r="N13" s="74">
        <v>3132.039794921875</v>
      </c>
      <c r="O13" s="75"/>
      <c r="P13" s="76"/>
      <c r="Q13" s="76"/>
      <c r="R13" s="86"/>
      <c r="S13" s="48">
        <v>1</v>
      </c>
      <c r="T13" s="48">
        <v>0</v>
      </c>
      <c r="U13" s="49">
        <v>0</v>
      </c>
      <c r="V13" s="49">
        <v>0.2</v>
      </c>
      <c r="W13" s="49">
        <v>0</v>
      </c>
      <c r="X13" s="49">
        <v>0.693683</v>
      </c>
      <c r="Y13" s="49">
        <v>0</v>
      </c>
      <c r="Z13" s="49">
        <v>0</v>
      </c>
      <c r="AA13" s="71">
        <v>13</v>
      </c>
      <c r="AB13" s="71"/>
      <c r="AC13" s="72"/>
      <c r="AD13" s="78" t="s">
        <v>975</v>
      </c>
      <c r="AE13" s="78">
        <v>649</v>
      </c>
      <c r="AF13" s="78">
        <v>4025</v>
      </c>
      <c r="AG13" s="78">
        <v>2469</v>
      </c>
      <c r="AH13" s="78">
        <v>181</v>
      </c>
      <c r="AI13" s="78">
        <v>3600</v>
      </c>
      <c r="AJ13" s="78"/>
      <c r="AK13" s="78" t="s">
        <v>1033</v>
      </c>
      <c r="AL13" s="83" t="s">
        <v>1051</v>
      </c>
      <c r="AM13" s="78" t="s">
        <v>1066</v>
      </c>
      <c r="AN13" s="80">
        <v>39862.69614583333</v>
      </c>
      <c r="AO13" s="83" t="s">
        <v>1075</v>
      </c>
      <c r="AP13" s="78" t="b">
        <v>0</v>
      </c>
      <c r="AQ13" s="78" t="b">
        <v>0</v>
      </c>
      <c r="AR13" s="78" t="b">
        <v>1</v>
      </c>
      <c r="AS13" s="78" t="s">
        <v>1097</v>
      </c>
      <c r="AT13" s="78">
        <v>136</v>
      </c>
      <c r="AU13" s="83" t="s">
        <v>1099</v>
      </c>
      <c r="AV13" s="78" t="b">
        <v>0</v>
      </c>
      <c r="AW13" s="78" t="s">
        <v>1121</v>
      </c>
      <c r="AX13" s="83" t="s">
        <v>1132</v>
      </c>
      <c r="AY13" s="78" t="s">
        <v>65</v>
      </c>
      <c r="AZ13" s="78" t="str">
        <f>REPLACE(INDEX(GroupVertices[Group],MATCH(Vertices[[#This Row],[Vertex]],GroupVertices[Vertex],0)),1,1,"")</f>
        <v>5</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220</v>
      </c>
      <c r="B14" s="65"/>
      <c r="C14" s="65" t="s">
        <v>64</v>
      </c>
      <c r="D14" s="66">
        <v>223.79382994732882</v>
      </c>
      <c r="E14" s="68"/>
      <c r="F14" s="100" t="s">
        <v>599</v>
      </c>
      <c r="G14" s="65"/>
      <c r="H14" s="69" t="s">
        <v>220</v>
      </c>
      <c r="I14" s="70"/>
      <c r="J14" s="70"/>
      <c r="K14" s="69" t="s">
        <v>1168</v>
      </c>
      <c r="L14" s="73">
        <v>1</v>
      </c>
      <c r="M14" s="74">
        <v>5293.49267578125</v>
      </c>
      <c r="N14" s="74">
        <v>1279.2838134765625</v>
      </c>
      <c r="O14" s="75"/>
      <c r="P14" s="76"/>
      <c r="Q14" s="76"/>
      <c r="R14" s="86"/>
      <c r="S14" s="48">
        <v>0</v>
      </c>
      <c r="T14" s="48">
        <v>1</v>
      </c>
      <c r="U14" s="49">
        <v>0</v>
      </c>
      <c r="V14" s="49">
        <v>0.2</v>
      </c>
      <c r="W14" s="49">
        <v>0</v>
      </c>
      <c r="X14" s="49">
        <v>0.693683</v>
      </c>
      <c r="Y14" s="49">
        <v>0</v>
      </c>
      <c r="Z14" s="49">
        <v>0</v>
      </c>
      <c r="AA14" s="71">
        <v>14</v>
      </c>
      <c r="AB14" s="71"/>
      <c r="AC14" s="72"/>
      <c r="AD14" s="78" t="s">
        <v>976</v>
      </c>
      <c r="AE14" s="78">
        <v>519</v>
      </c>
      <c r="AF14" s="78">
        <v>392</v>
      </c>
      <c r="AG14" s="78">
        <v>3183</v>
      </c>
      <c r="AH14" s="78">
        <v>3294</v>
      </c>
      <c r="AI14" s="78"/>
      <c r="AJ14" s="78" t="s">
        <v>1007</v>
      </c>
      <c r="AK14" s="78"/>
      <c r="AL14" s="78"/>
      <c r="AM14" s="78"/>
      <c r="AN14" s="80">
        <v>40496.47516203704</v>
      </c>
      <c r="AO14" s="83" t="s">
        <v>1076</v>
      </c>
      <c r="AP14" s="78" t="b">
        <v>1</v>
      </c>
      <c r="AQ14" s="78" t="b">
        <v>0</v>
      </c>
      <c r="AR14" s="78" t="b">
        <v>0</v>
      </c>
      <c r="AS14" s="78" t="s">
        <v>926</v>
      </c>
      <c r="AT14" s="78">
        <v>13</v>
      </c>
      <c r="AU14" s="83" t="s">
        <v>1098</v>
      </c>
      <c r="AV14" s="78" t="b">
        <v>0</v>
      </c>
      <c r="AW14" s="78" t="s">
        <v>1121</v>
      </c>
      <c r="AX14" s="83" t="s">
        <v>1133</v>
      </c>
      <c r="AY14" s="78" t="s">
        <v>66</v>
      </c>
      <c r="AZ14" s="78" t="str">
        <f>REPLACE(INDEX(GroupVertices[Group],MATCH(Vertices[[#This Row],[Vertex]],GroupVertices[Vertex],0)),1,1,"")</f>
        <v>5</v>
      </c>
      <c r="BA14" s="48"/>
      <c r="BB14" s="48"/>
      <c r="BC14" s="48"/>
      <c r="BD14" s="48"/>
      <c r="BE14" s="48"/>
      <c r="BF14" s="48"/>
      <c r="BG14" s="120" t="s">
        <v>1490</v>
      </c>
      <c r="BH14" s="120" t="s">
        <v>1490</v>
      </c>
      <c r="BI14" s="120" t="s">
        <v>1527</v>
      </c>
      <c r="BJ14" s="120" t="s">
        <v>1527</v>
      </c>
      <c r="BK14" s="120">
        <v>0</v>
      </c>
      <c r="BL14" s="123">
        <v>0</v>
      </c>
      <c r="BM14" s="120">
        <v>0</v>
      </c>
      <c r="BN14" s="123">
        <v>0</v>
      </c>
      <c r="BO14" s="120">
        <v>0</v>
      </c>
      <c r="BP14" s="123">
        <v>0</v>
      </c>
      <c r="BQ14" s="120">
        <v>23</v>
      </c>
      <c r="BR14" s="123">
        <v>100</v>
      </c>
      <c r="BS14" s="120">
        <v>23</v>
      </c>
      <c r="BT14" s="2"/>
      <c r="BU14" s="3"/>
      <c r="BV14" s="3"/>
      <c r="BW14" s="3"/>
      <c r="BX14" s="3"/>
    </row>
    <row r="15" spans="1:76" ht="15">
      <c r="A15" s="64" t="s">
        <v>221</v>
      </c>
      <c r="B15" s="65"/>
      <c r="C15" s="65" t="s">
        <v>64</v>
      </c>
      <c r="D15" s="66">
        <v>278.0210684725357</v>
      </c>
      <c r="E15" s="68"/>
      <c r="F15" s="100" t="s">
        <v>600</v>
      </c>
      <c r="G15" s="65"/>
      <c r="H15" s="69" t="s">
        <v>221</v>
      </c>
      <c r="I15" s="70"/>
      <c r="J15" s="70"/>
      <c r="K15" s="69" t="s">
        <v>1169</v>
      </c>
      <c r="L15" s="73">
        <v>715.1428571428571</v>
      </c>
      <c r="M15" s="74">
        <v>6030.43408203125</v>
      </c>
      <c r="N15" s="74">
        <v>4737.40869140625</v>
      </c>
      <c r="O15" s="75"/>
      <c r="P15" s="76"/>
      <c r="Q15" s="76"/>
      <c r="R15" s="86"/>
      <c r="S15" s="48">
        <v>0</v>
      </c>
      <c r="T15" s="48">
        <v>5</v>
      </c>
      <c r="U15" s="49">
        <v>2</v>
      </c>
      <c r="V15" s="49">
        <v>0.2</v>
      </c>
      <c r="W15" s="49">
        <v>0.193713</v>
      </c>
      <c r="X15" s="49">
        <v>1.225146</v>
      </c>
      <c r="Y15" s="49">
        <v>0.4</v>
      </c>
      <c r="Z15" s="49">
        <v>0</v>
      </c>
      <c r="AA15" s="71">
        <v>15</v>
      </c>
      <c r="AB15" s="71"/>
      <c r="AC15" s="72"/>
      <c r="AD15" s="78" t="s">
        <v>977</v>
      </c>
      <c r="AE15" s="78">
        <v>400</v>
      </c>
      <c r="AF15" s="78">
        <v>736</v>
      </c>
      <c r="AG15" s="78">
        <v>5366</v>
      </c>
      <c r="AH15" s="78">
        <v>2347</v>
      </c>
      <c r="AI15" s="78"/>
      <c r="AJ15" s="78" t="s">
        <v>1008</v>
      </c>
      <c r="AK15" s="78" t="s">
        <v>1034</v>
      </c>
      <c r="AL15" s="78"/>
      <c r="AM15" s="78"/>
      <c r="AN15" s="80">
        <v>41015.48844907407</v>
      </c>
      <c r="AO15" s="83" t="s">
        <v>1077</v>
      </c>
      <c r="AP15" s="78" t="b">
        <v>1</v>
      </c>
      <c r="AQ15" s="78" t="b">
        <v>0</v>
      </c>
      <c r="AR15" s="78" t="b">
        <v>0</v>
      </c>
      <c r="AS15" s="78" t="s">
        <v>926</v>
      </c>
      <c r="AT15" s="78">
        <v>20</v>
      </c>
      <c r="AU15" s="83" t="s">
        <v>1098</v>
      </c>
      <c r="AV15" s="78" t="b">
        <v>0</v>
      </c>
      <c r="AW15" s="78" t="s">
        <v>1121</v>
      </c>
      <c r="AX15" s="83" t="s">
        <v>1134</v>
      </c>
      <c r="AY15" s="78" t="s">
        <v>66</v>
      </c>
      <c r="AZ15" s="78" t="str">
        <f>REPLACE(INDEX(GroupVertices[Group],MATCH(Vertices[[#This Row],[Vertex]],GroupVertices[Vertex],0)),1,1,"")</f>
        <v>3</v>
      </c>
      <c r="BA15" s="48"/>
      <c r="BB15" s="48"/>
      <c r="BC15" s="48"/>
      <c r="BD15" s="48"/>
      <c r="BE15" s="48" t="s">
        <v>543</v>
      </c>
      <c r="BF15" s="48" t="s">
        <v>543</v>
      </c>
      <c r="BG15" s="120" t="s">
        <v>1491</v>
      </c>
      <c r="BH15" s="120" t="s">
        <v>1491</v>
      </c>
      <c r="BI15" s="120" t="s">
        <v>1528</v>
      </c>
      <c r="BJ15" s="120" t="s">
        <v>1528</v>
      </c>
      <c r="BK15" s="120">
        <v>0</v>
      </c>
      <c r="BL15" s="123">
        <v>0</v>
      </c>
      <c r="BM15" s="120">
        <v>0</v>
      </c>
      <c r="BN15" s="123">
        <v>0</v>
      </c>
      <c r="BO15" s="120">
        <v>0</v>
      </c>
      <c r="BP15" s="123">
        <v>0</v>
      </c>
      <c r="BQ15" s="120">
        <v>13</v>
      </c>
      <c r="BR15" s="123">
        <v>100</v>
      </c>
      <c r="BS15" s="120">
        <v>13</v>
      </c>
      <c r="BT15" s="2"/>
      <c r="BU15" s="3"/>
      <c r="BV15" s="3"/>
      <c r="BW15" s="3"/>
      <c r="BX15" s="3"/>
    </row>
    <row r="16" spans="1:76" ht="15">
      <c r="A16" s="64" t="s">
        <v>242</v>
      </c>
      <c r="B16" s="65"/>
      <c r="C16" s="65" t="s">
        <v>64</v>
      </c>
      <c r="D16" s="66">
        <v>436.13130173062456</v>
      </c>
      <c r="E16" s="68"/>
      <c r="F16" s="100" t="s">
        <v>1110</v>
      </c>
      <c r="G16" s="65"/>
      <c r="H16" s="69" t="s">
        <v>242</v>
      </c>
      <c r="I16" s="70"/>
      <c r="J16" s="70"/>
      <c r="K16" s="69" t="s">
        <v>1170</v>
      </c>
      <c r="L16" s="73">
        <v>1</v>
      </c>
      <c r="M16" s="74">
        <v>7387.17529296875</v>
      </c>
      <c r="N16" s="74">
        <v>4512.1806640625</v>
      </c>
      <c r="O16" s="75"/>
      <c r="P16" s="76"/>
      <c r="Q16" s="76"/>
      <c r="R16" s="86"/>
      <c r="S16" s="48">
        <v>3</v>
      </c>
      <c r="T16" s="48">
        <v>0</v>
      </c>
      <c r="U16" s="49">
        <v>0</v>
      </c>
      <c r="V16" s="49">
        <v>0.142857</v>
      </c>
      <c r="W16" s="49">
        <v>0.13962</v>
      </c>
      <c r="X16" s="49">
        <v>0.774823</v>
      </c>
      <c r="Y16" s="49">
        <v>0.6666666666666666</v>
      </c>
      <c r="Z16" s="49">
        <v>0</v>
      </c>
      <c r="AA16" s="71">
        <v>16</v>
      </c>
      <c r="AB16" s="71"/>
      <c r="AC16" s="72"/>
      <c r="AD16" s="78" t="s">
        <v>978</v>
      </c>
      <c r="AE16" s="78">
        <v>393</v>
      </c>
      <c r="AF16" s="78">
        <v>1739</v>
      </c>
      <c r="AG16" s="78">
        <v>2635</v>
      </c>
      <c r="AH16" s="78">
        <v>531</v>
      </c>
      <c r="AI16" s="78">
        <v>7200</v>
      </c>
      <c r="AJ16" s="78" t="s">
        <v>1009</v>
      </c>
      <c r="AK16" s="78"/>
      <c r="AL16" s="83" t="s">
        <v>1052</v>
      </c>
      <c r="AM16" s="78" t="s">
        <v>1066</v>
      </c>
      <c r="AN16" s="80">
        <v>41954.47712962963</v>
      </c>
      <c r="AO16" s="83" t="s">
        <v>1078</v>
      </c>
      <c r="AP16" s="78" t="b">
        <v>0</v>
      </c>
      <c r="AQ16" s="78" t="b">
        <v>0</v>
      </c>
      <c r="AR16" s="78" t="b">
        <v>0</v>
      </c>
      <c r="AS16" s="78" t="s">
        <v>926</v>
      </c>
      <c r="AT16" s="78">
        <v>41</v>
      </c>
      <c r="AU16" s="83" t="s">
        <v>1098</v>
      </c>
      <c r="AV16" s="78" t="b">
        <v>0</v>
      </c>
      <c r="AW16" s="78" t="s">
        <v>1121</v>
      </c>
      <c r="AX16" s="83" t="s">
        <v>1135</v>
      </c>
      <c r="AY16" s="78" t="s">
        <v>65</v>
      </c>
      <c r="AZ16" s="78" t="str">
        <f>REPLACE(INDEX(GroupVertices[Group],MATCH(Vertices[[#This Row],[Vertex]],GroupVertices[Vertex],0)),1,1,"")</f>
        <v>3</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223</v>
      </c>
      <c r="B17" s="65"/>
      <c r="C17" s="65" t="s">
        <v>64</v>
      </c>
      <c r="D17" s="66">
        <v>496.3487584650113</v>
      </c>
      <c r="E17" s="68"/>
      <c r="F17" s="100" t="s">
        <v>601</v>
      </c>
      <c r="G17" s="65"/>
      <c r="H17" s="69" t="s">
        <v>223</v>
      </c>
      <c r="I17" s="70"/>
      <c r="J17" s="70"/>
      <c r="K17" s="69" t="s">
        <v>1171</v>
      </c>
      <c r="L17" s="73">
        <v>715.1428571428571</v>
      </c>
      <c r="M17" s="74">
        <v>6583.0947265625</v>
      </c>
      <c r="N17" s="74">
        <v>6937.27978515625</v>
      </c>
      <c r="O17" s="75"/>
      <c r="P17" s="76"/>
      <c r="Q17" s="76"/>
      <c r="R17" s="86"/>
      <c r="S17" s="48">
        <v>2</v>
      </c>
      <c r="T17" s="48">
        <v>4</v>
      </c>
      <c r="U17" s="49">
        <v>2</v>
      </c>
      <c r="V17" s="49">
        <v>0.2</v>
      </c>
      <c r="W17" s="49">
        <v>0.193713</v>
      </c>
      <c r="X17" s="49">
        <v>1.225146</v>
      </c>
      <c r="Y17" s="49">
        <v>0.35</v>
      </c>
      <c r="Z17" s="49">
        <v>0.2</v>
      </c>
      <c r="AA17" s="71">
        <v>17</v>
      </c>
      <c r="AB17" s="71"/>
      <c r="AC17" s="72"/>
      <c r="AD17" s="78" t="s">
        <v>223</v>
      </c>
      <c r="AE17" s="78">
        <v>625</v>
      </c>
      <c r="AF17" s="78">
        <v>2121</v>
      </c>
      <c r="AG17" s="78">
        <v>18658</v>
      </c>
      <c r="AH17" s="78">
        <v>549</v>
      </c>
      <c r="AI17" s="78"/>
      <c r="AJ17" s="78" t="s">
        <v>1010</v>
      </c>
      <c r="AK17" s="78"/>
      <c r="AL17" s="78"/>
      <c r="AM17" s="78"/>
      <c r="AN17" s="80">
        <v>41791.88638888889</v>
      </c>
      <c r="AO17" s="83" t="s">
        <v>1079</v>
      </c>
      <c r="AP17" s="78" t="b">
        <v>0</v>
      </c>
      <c r="AQ17" s="78" t="b">
        <v>0</v>
      </c>
      <c r="AR17" s="78" t="b">
        <v>1</v>
      </c>
      <c r="AS17" s="78" t="s">
        <v>926</v>
      </c>
      <c r="AT17" s="78">
        <v>51</v>
      </c>
      <c r="AU17" s="83" t="s">
        <v>1098</v>
      </c>
      <c r="AV17" s="78" t="b">
        <v>0</v>
      </c>
      <c r="AW17" s="78" t="s">
        <v>1121</v>
      </c>
      <c r="AX17" s="83" t="s">
        <v>1136</v>
      </c>
      <c r="AY17" s="78" t="s">
        <v>66</v>
      </c>
      <c r="AZ17" s="78" t="str">
        <f>REPLACE(INDEX(GroupVertices[Group],MATCH(Vertices[[#This Row],[Vertex]],GroupVertices[Vertex],0)),1,1,"")</f>
        <v>3</v>
      </c>
      <c r="BA17" s="48"/>
      <c r="BB17" s="48"/>
      <c r="BC17" s="48"/>
      <c r="BD17" s="48"/>
      <c r="BE17" s="48" t="s">
        <v>543</v>
      </c>
      <c r="BF17" s="48" t="s">
        <v>543</v>
      </c>
      <c r="BG17" s="120" t="s">
        <v>1491</v>
      </c>
      <c r="BH17" s="120" t="s">
        <v>1491</v>
      </c>
      <c r="BI17" s="120" t="s">
        <v>1528</v>
      </c>
      <c r="BJ17" s="120" t="s">
        <v>1528</v>
      </c>
      <c r="BK17" s="120">
        <v>0</v>
      </c>
      <c r="BL17" s="123">
        <v>0</v>
      </c>
      <c r="BM17" s="120">
        <v>0</v>
      </c>
      <c r="BN17" s="123">
        <v>0</v>
      </c>
      <c r="BO17" s="120">
        <v>0</v>
      </c>
      <c r="BP17" s="123">
        <v>0</v>
      </c>
      <c r="BQ17" s="120">
        <v>13</v>
      </c>
      <c r="BR17" s="123">
        <v>100</v>
      </c>
      <c r="BS17" s="120">
        <v>13</v>
      </c>
      <c r="BT17" s="2"/>
      <c r="BU17" s="3"/>
      <c r="BV17" s="3"/>
      <c r="BW17" s="3"/>
      <c r="BX17" s="3"/>
    </row>
    <row r="18" spans="1:76" ht="15">
      <c r="A18" s="64" t="s">
        <v>243</v>
      </c>
      <c r="B18" s="65"/>
      <c r="C18" s="65" t="s">
        <v>64</v>
      </c>
      <c r="D18" s="66">
        <v>1000</v>
      </c>
      <c r="E18" s="68"/>
      <c r="F18" s="100" t="s">
        <v>1111</v>
      </c>
      <c r="G18" s="65"/>
      <c r="H18" s="69" t="s">
        <v>243</v>
      </c>
      <c r="I18" s="70"/>
      <c r="J18" s="70"/>
      <c r="K18" s="69" t="s">
        <v>1172</v>
      </c>
      <c r="L18" s="73">
        <v>1</v>
      </c>
      <c r="M18" s="74">
        <v>5993.01123046875</v>
      </c>
      <c r="N18" s="74">
        <v>9255.662109375</v>
      </c>
      <c r="O18" s="75"/>
      <c r="P18" s="76"/>
      <c r="Q18" s="76"/>
      <c r="R18" s="86"/>
      <c r="S18" s="48">
        <v>3</v>
      </c>
      <c r="T18" s="48">
        <v>0</v>
      </c>
      <c r="U18" s="49">
        <v>0</v>
      </c>
      <c r="V18" s="49">
        <v>0.142857</v>
      </c>
      <c r="W18" s="49">
        <v>0.13962</v>
      </c>
      <c r="X18" s="49">
        <v>0.774823</v>
      </c>
      <c r="Y18" s="49">
        <v>0.6666666666666666</v>
      </c>
      <c r="Z18" s="49">
        <v>0</v>
      </c>
      <c r="AA18" s="71">
        <v>18</v>
      </c>
      <c r="AB18" s="71"/>
      <c r="AC18" s="72"/>
      <c r="AD18" s="78" t="s">
        <v>979</v>
      </c>
      <c r="AE18" s="78">
        <v>4334</v>
      </c>
      <c r="AF18" s="78">
        <v>5316</v>
      </c>
      <c r="AG18" s="78">
        <v>5094</v>
      </c>
      <c r="AH18" s="78">
        <v>76</v>
      </c>
      <c r="AI18" s="78"/>
      <c r="AJ18" s="78" t="s">
        <v>1011</v>
      </c>
      <c r="AK18" s="78" t="s">
        <v>979</v>
      </c>
      <c r="AL18" s="83" t="s">
        <v>1053</v>
      </c>
      <c r="AM18" s="78"/>
      <c r="AN18" s="80">
        <v>40116.66253472222</v>
      </c>
      <c r="AO18" s="83" t="s">
        <v>1080</v>
      </c>
      <c r="AP18" s="78" t="b">
        <v>0</v>
      </c>
      <c r="AQ18" s="78" t="b">
        <v>0</v>
      </c>
      <c r="AR18" s="78" t="b">
        <v>1</v>
      </c>
      <c r="AS18" s="78" t="s">
        <v>926</v>
      </c>
      <c r="AT18" s="78">
        <v>62</v>
      </c>
      <c r="AU18" s="83" t="s">
        <v>1098</v>
      </c>
      <c r="AV18" s="78" t="b">
        <v>0</v>
      </c>
      <c r="AW18" s="78" t="s">
        <v>1121</v>
      </c>
      <c r="AX18" s="83" t="s">
        <v>1137</v>
      </c>
      <c r="AY18" s="78" t="s">
        <v>65</v>
      </c>
      <c r="AZ18" s="78" t="str">
        <f>REPLACE(INDEX(GroupVertices[Group],MATCH(Vertices[[#This Row],[Vertex]],GroupVertices[Vertex],0)),1,1,"")</f>
        <v>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244</v>
      </c>
      <c r="B19" s="65"/>
      <c r="C19" s="65" t="s">
        <v>64</v>
      </c>
      <c r="D19" s="66">
        <v>314.43528969149736</v>
      </c>
      <c r="E19" s="68"/>
      <c r="F19" s="100" t="s">
        <v>1112</v>
      </c>
      <c r="G19" s="65"/>
      <c r="H19" s="69" t="s">
        <v>244</v>
      </c>
      <c r="I19" s="70"/>
      <c r="J19" s="70"/>
      <c r="K19" s="69" t="s">
        <v>1173</v>
      </c>
      <c r="L19" s="73">
        <v>1</v>
      </c>
      <c r="M19" s="74">
        <v>4677.89453125</v>
      </c>
      <c r="N19" s="74">
        <v>4411.32373046875</v>
      </c>
      <c r="O19" s="75"/>
      <c r="P19" s="76"/>
      <c r="Q19" s="76"/>
      <c r="R19" s="86"/>
      <c r="S19" s="48">
        <v>3</v>
      </c>
      <c r="T19" s="48">
        <v>0</v>
      </c>
      <c r="U19" s="49">
        <v>0</v>
      </c>
      <c r="V19" s="49">
        <v>0.142857</v>
      </c>
      <c r="W19" s="49">
        <v>0.13962</v>
      </c>
      <c r="X19" s="49">
        <v>0.774823</v>
      </c>
      <c r="Y19" s="49">
        <v>0.6666666666666666</v>
      </c>
      <c r="Z19" s="49">
        <v>0</v>
      </c>
      <c r="AA19" s="71">
        <v>19</v>
      </c>
      <c r="AB19" s="71"/>
      <c r="AC19" s="72"/>
      <c r="AD19" s="78" t="s">
        <v>980</v>
      </c>
      <c r="AE19" s="78">
        <v>160</v>
      </c>
      <c r="AF19" s="78">
        <v>967</v>
      </c>
      <c r="AG19" s="78">
        <v>126</v>
      </c>
      <c r="AH19" s="78">
        <v>1</v>
      </c>
      <c r="AI19" s="78"/>
      <c r="AJ19" s="78" t="s">
        <v>1012</v>
      </c>
      <c r="AK19" s="78" t="s">
        <v>1030</v>
      </c>
      <c r="AL19" s="83" t="s">
        <v>1054</v>
      </c>
      <c r="AM19" s="78"/>
      <c r="AN19" s="80">
        <v>42653.55567129629</v>
      </c>
      <c r="AO19" s="83" t="s">
        <v>1081</v>
      </c>
      <c r="AP19" s="78" t="b">
        <v>0</v>
      </c>
      <c r="AQ19" s="78" t="b">
        <v>0</v>
      </c>
      <c r="AR19" s="78" t="b">
        <v>0</v>
      </c>
      <c r="AS19" s="78" t="s">
        <v>926</v>
      </c>
      <c r="AT19" s="78">
        <v>7</v>
      </c>
      <c r="AU19" s="83" t="s">
        <v>1098</v>
      </c>
      <c r="AV19" s="78" t="b">
        <v>0</v>
      </c>
      <c r="AW19" s="78" t="s">
        <v>1121</v>
      </c>
      <c r="AX19" s="83" t="s">
        <v>1138</v>
      </c>
      <c r="AY19" s="78" t="s">
        <v>65</v>
      </c>
      <c r="AZ19" s="78" t="str">
        <f>REPLACE(INDEX(GroupVertices[Group],MATCH(Vertices[[#This Row],[Vertex]],GroupVertices[Vertex],0)),1,1,"")</f>
        <v>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222</v>
      </c>
      <c r="B20" s="65"/>
      <c r="C20" s="65" t="s">
        <v>64</v>
      </c>
      <c r="D20" s="66">
        <v>178.86719337848007</v>
      </c>
      <c r="E20" s="68"/>
      <c r="F20" s="100" t="s">
        <v>1113</v>
      </c>
      <c r="G20" s="65"/>
      <c r="H20" s="69" t="s">
        <v>222</v>
      </c>
      <c r="I20" s="70"/>
      <c r="J20" s="70"/>
      <c r="K20" s="69" t="s">
        <v>1174</v>
      </c>
      <c r="L20" s="73">
        <v>715.1428571428571</v>
      </c>
      <c r="M20" s="74">
        <v>5444.544921875</v>
      </c>
      <c r="N20" s="74">
        <v>6894.90283203125</v>
      </c>
      <c r="O20" s="75"/>
      <c r="P20" s="76"/>
      <c r="Q20" s="76"/>
      <c r="R20" s="86"/>
      <c r="S20" s="48">
        <v>2</v>
      </c>
      <c r="T20" s="48">
        <v>4</v>
      </c>
      <c r="U20" s="49">
        <v>2</v>
      </c>
      <c r="V20" s="49">
        <v>0.2</v>
      </c>
      <c r="W20" s="49">
        <v>0.193713</v>
      </c>
      <c r="X20" s="49">
        <v>1.225146</v>
      </c>
      <c r="Y20" s="49">
        <v>0.35</v>
      </c>
      <c r="Z20" s="49">
        <v>0.2</v>
      </c>
      <c r="AA20" s="71">
        <v>20</v>
      </c>
      <c r="AB20" s="71"/>
      <c r="AC20" s="72"/>
      <c r="AD20" s="78" t="s">
        <v>981</v>
      </c>
      <c r="AE20" s="78">
        <v>197</v>
      </c>
      <c r="AF20" s="78">
        <v>107</v>
      </c>
      <c r="AG20" s="78">
        <v>298</v>
      </c>
      <c r="AH20" s="78">
        <v>469</v>
      </c>
      <c r="AI20" s="78"/>
      <c r="AJ20" s="78" t="s">
        <v>1013</v>
      </c>
      <c r="AK20" s="78" t="s">
        <v>1035</v>
      </c>
      <c r="AL20" s="83" t="s">
        <v>1055</v>
      </c>
      <c r="AM20" s="78"/>
      <c r="AN20" s="80">
        <v>40801.39230324074</v>
      </c>
      <c r="AO20" s="83" t="s">
        <v>1082</v>
      </c>
      <c r="AP20" s="78" t="b">
        <v>1</v>
      </c>
      <c r="AQ20" s="78" t="b">
        <v>0</v>
      </c>
      <c r="AR20" s="78" t="b">
        <v>1</v>
      </c>
      <c r="AS20" s="78" t="s">
        <v>926</v>
      </c>
      <c r="AT20" s="78">
        <v>0</v>
      </c>
      <c r="AU20" s="83" t="s">
        <v>1098</v>
      </c>
      <c r="AV20" s="78" t="b">
        <v>0</v>
      </c>
      <c r="AW20" s="78" t="s">
        <v>1121</v>
      </c>
      <c r="AX20" s="83" t="s">
        <v>1139</v>
      </c>
      <c r="AY20" s="78" t="s">
        <v>66</v>
      </c>
      <c r="AZ20" s="78" t="str">
        <f>REPLACE(INDEX(GroupVertices[Group],MATCH(Vertices[[#This Row],[Vertex]],GroupVertices[Vertex],0)),1,1,"")</f>
        <v>3</v>
      </c>
      <c r="BA20" s="48"/>
      <c r="BB20" s="48"/>
      <c r="BC20" s="48"/>
      <c r="BD20" s="48"/>
      <c r="BE20" s="48" t="s">
        <v>543</v>
      </c>
      <c r="BF20" s="48" t="s">
        <v>543</v>
      </c>
      <c r="BG20" s="120" t="s">
        <v>1492</v>
      </c>
      <c r="BH20" s="120" t="s">
        <v>1492</v>
      </c>
      <c r="BI20" s="120" t="s">
        <v>1529</v>
      </c>
      <c r="BJ20" s="120" t="s">
        <v>1529</v>
      </c>
      <c r="BK20" s="120">
        <v>0</v>
      </c>
      <c r="BL20" s="123">
        <v>0</v>
      </c>
      <c r="BM20" s="120">
        <v>0</v>
      </c>
      <c r="BN20" s="123">
        <v>0</v>
      </c>
      <c r="BO20" s="120">
        <v>0</v>
      </c>
      <c r="BP20" s="123">
        <v>0</v>
      </c>
      <c r="BQ20" s="120">
        <v>11</v>
      </c>
      <c r="BR20" s="123">
        <v>100</v>
      </c>
      <c r="BS20" s="120">
        <v>11</v>
      </c>
      <c r="BT20" s="2"/>
      <c r="BU20" s="3"/>
      <c r="BV20" s="3"/>
      <c r="BW20" s="3"/>
      <c r="BX20" s="3"/>
    </row>
    <row r="21" spans="1:76" ht="15">
      <c r="A21" s="64" t="s">
        <v>224</v>
      </c>
      <c r="B21" s="65"/>
      <c r="C21" s="65" t="s">
        <v>64</v>
      </c>
      <c r="D21" s="66">
        <v>209.13355906696765</v>
      </c>
      <c r="E21" s="68"/>
      <c r="F21" s="100" t="s">
        <v>603</v>
      </c>
      <c r="G21" s="65"/>
      <c r="H21" s="69" t="s">
        <v>224</v>
      </c>
      <c r="I21" s="70"/>
      <c r="J21" s="70"/>
      <c r="K21" s="69" t="s">
        <v>1175</v>
      </c>
      <c r="L21" s="73">
        <v>3571.714285714286</v>
      </c>
      <c r="M21" s="74">
        <v>1568.9361572265625</v>
      </c>
      <c r="N21" s="74">
        <v>2679.5673828125</v>
      </c>
      <c r="O21" s="75"/>
      <c r="P21" s="76"/>
      <c r="Q21" s="76"/>
      <c r="R21" s="86"/>
      <c r="S21" s="48">
        <v>0</v>
      </c>
      <c r="T21" s="48">
        <v>2</v>
      </c>
      <c r="U21" s="49">
        <v>10</v>
      </c>
      <c r="V21" s="49">
        <v>0.1</v>
      </c>
      <c r="W21" s="49">
        <v>0</v>
      </c>
      <c r="X21" s="49">
        <v>1.097759</v>
      </c>
      <c r="Y21" s="49">
        <v>0</v>
      </c>
      <c r="Z21" s="49">
        <v>0</v>
      </c>
      <c r="AA21" s="71">
        <v>21</v>
      </c>
      <c r="AB21" s="71"/>
      <c r="AC21" s="72"/>
      <c r="AD21" s="78" t="s">
        <v>982</v>
      </c>
      <c r="AE21" s="78">
        <v>450</v>
      </c>
      <c r="AF21" s="78">
        <v>299</v>
      </c>
      <c r="AG21" s="78">
        <v>1397</v>
      </c>
      <c r="AH21" s="78">
        <v>320</v>
      </c>
      <c r="AI21" s="78"/>
      <c r="AJ21" s="78" t="s">
        <v>1014</v>
      </c>
      <c r="AK21" s="78" t="s">
        <v>1031</v>
      </c>
      <c r="AL21" s="83" t="s">
        <v>1056</v>
      </c>
      <c r="AM21" s="78"/>
      <c r="AN21" s="80">
        <v>41592.5459837963</v>
      </c>
      <c r="AO21" s="83" t="s">
        <v>1083</v>
      </c>
      <c r="AP21" s="78" t="b">
        <v>0</v>
      </c>
      <c r="AQ21" s="78" t="b">
        <v>0</v>
      </c>
      <c r="AR21" s="78" t="b">
        <v>1</v>
      </c>
      <c r="AS21" s="78" t="s">
        <v>926</v>
      </c>
      <c r="AT21" s="78">
        <v>8</v>
      </c>
      <c r="AU21" s="83" t="s">
        <v>1098</v>
      </c>
      <c r="AV21" s="78" t="b">
        <v>0</v>
      </c>
      <c r="AW21" s="78" t="s">
        <v>1121</v>
      </c>
      <c r="AX21" s="83" t="s">
        <v>1140</v>
      </c>
      <c r="AY21" s="78" t="s">
        <v>66</v>
      </c>
      <c r="AZ21" s="78" t="str">
        <f>REPLACE(INDEX(GroupVertices[Group],MATCH(Vertices[[#This Row],[Vertex]],GroupVertices[Vertex],0)),1,1,"")</f>
        <v>2</v>
      </c>
      <c r="BA21" s="48" t="s">
        <v>407</v>
      </c>
      <c r="BB21" s="48" t="s">
        <v>407</v>
      </c>
      <c r="BC21" s="48" t="s">
        <v>536</v>
      </c>
      <c r="BD21" s="48" t="s">
        <v>536</v>
      </c>
      <c r="BE21" s="48"/>
      <c r="BF21" s="48"/>
      <c r="BG21" s="120" t="s">
        <v>1493</v>
      </c>
      <c r="BH21" s="120" t="s">
        <v>1512</v>
      </c>
      <c r="BI21" s="120" t="s">
        <v>1530</v>
      </c>
      <c r="BJ21" s="120" t="s">
        <v>1549</v>
      </c>
      <c r="BK21" s="120">
        <v>0</v>
      </c>
      <c r="BL21" s="123">
        <v>0</v>
      </c>
      <c r="BM21" s="120">
        <v>0</v>
      </c>
      <c r="BN21" s="123">
        <v>0</v>
      </c>
      <c r="BO21" s="120">
        <v>0</v>
      </c>
      <c r="BP21" s="123">
        <v>0</v>
      </c>
      <c r="BQ21" s="120">
        <v>83</v>
      </c>
      <c r="BR21" s="123">
        <v>100</v>
      </c>
      <c r="BS21" s="120">
        <v>83</v>
      </c>
      <c r="BT21" s="2"/>
      <c r="BU21" s="3"/>
      <c r="BV21" s="3"/>
      <c r="BW21" s="3"/>
      <c r="BX21" s="3"/>
    </row>
    <row r="22" spans="1:76" ht="15">
      <c r="A22" s="64" t="s">
        <v>245</v>
      </c>
      <c r="B22" s="65"/>
      <c r="C22" s="65" t="s">
        <v>64</v>
      </c>
      <c r="D22" s="66">
        <v>249.64635063957863</v>
      </c>
      <c r="E22" s="68"/>
      <c r="F22" s="100" t="s">
        <v>1114</v>
      </c>
      <c r="G22" s="65"/>
      <c r="H22" s="69" t="s">
        <v>245</v>
      </c>
      <c r="I22" s="70"/>
      <c r="J22" s="70"/>
      <c r="K22" s="69" t="s">
        <v>1176</v>
      </c>
      <c r="L22" s="73">
        <v>1</v>
      </c>
      <c r="M22" s="74">
        <v>254.00318908691406</v>
      </c>
      <c r="N22" s="74">
        <v>3080.31005859375</v>
      </c>
      <c r="O22" s="75"/>
      <c r="P22" s="76"/>
      <c r="Q22" s="76"/>
      <c r="R22" s="86"/>
      <c r="S22" s="48">
        <v>1</v>
      </c>
      <c r="T22" s="48">
        <v>0</v>
      </c>
      <c r="U22" s="49">
        <v>0</v>
      </c>
      <c r="V22" s="49">
        <v>0.066667</v>
      </c>
      <c r="W22" s="49">
        <v>0</v>
      </c>
      <c r="X22" s="49">
        <v>0.616546</v>
      </c>
      <c r="Y22" s="49">
        <v>0</v>
      </c>
      <c r="Z22" s="49">
        <v>0</v>
      </c>
      <c r="AA22" s="71">
        <v>22</v>
      </c>
      <c r="AB22" s="71"/>
      <c r="AC22" s="72"/>
      <c r="AD22" s="78" t="s">
        <v>983</v>
      </c>
      <c r="AE22" s="78">
        <v>436</v>
      </c>
      <c r="AF22" s="78">
        <v>556</v>
      </c>
      <c r="AG22" s="78">
        <v>4816</v>
      </c>
      <c r="AH22" s="78">
        <v>372</v>
      </c>
      <c r="AI22" s="78"/>
      <c r="AJ22" s="78" t="s">
        <v>1015</v>
      </c>
      <c r="AK22" s="78" t="s">
        <v>1036</v>
      </c>
      <c r="AL22" s="83" t="s">
        <v>1057</v>
      </c>
      <c r="AM22" s="78"/>
      <c r="AN22" s="80">
        <v>40218.92417824074</v>
      </c>
      <c r="AO22" s="83" t="s">
        <v>1084</v>
      </c>
      <c r="AP22" s="78" t="b">
        <v>0</v>
      </c>
      <c r="AQ22" s="78" t="b">
        <v>0</v>
      </c>
      <c r="AR22" s="78" t="b">
        <v>1</v>
      </c>
      <c r="AS22" s="78" t="s">
        <v>1097</v>
      </c>
      <c r="AT22" s="78">
        <v>16</v>
      </c>
      <c r="AU22" s="83" t="s">
        <v>1100</v>
      </c>
      <c r="AV22" s="78" t="b">
        <v>0</v>
      </c>
      <c r="AW22" s="78" t="s">
        <v>1121</v>
      </c>
      <c r="AX22" s="83" t="s">
        <v>1141</v>
      </c>
      <c r="AY22" s="78" t="s">
        <v>65</v>
      </c>
      <c r="AZ22" s="78" t="str">
        <f>REPLACE(INDEX(GroupVertices[Group],MATCH(Vertices[[#This Row],[Vertex]],GroupVertices[Vertex],0)),1,1,"")</f>
        <v>2</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225</v>
      </c>
      <c r="B23" s="65"/>
      <c r="C23" s="65" t="s">
        <v>64</v>
      </c>
      <c r="D23" s="66">
        <v>570.1230248306997</v>
      </c>
      <c r="E23" s="68"/>
      <c r="F23" s="100" t="s">
        <v>1115</v>
      </c>
      <c r="G23" s="65"/>
      <c r="H23" s="69" t="s">
        <v>225</v>
      </c>
      <c r="I23" s="70"/>
      <c r="J23" s="70"/>
      <c r="K23" s="69" t="s">
        <v>1177</v>
      </c>
      <c r="L23" s="73">
        <v>1</v>
      </c>
      <c r="M23" s="74">
        <v>9235.5927734375</v>
      </c>
      <c r="N23" s="74">
        <v>1279.2838134765625</v>
      </c>
      <c r="O23" s="75"/>
      <c r="P23" s="76"/>
      <c r="Q23" s="76"/>
      <c r="R23" s="86"/>
      <c r="S23" s="48">
        <v>0</v>
      </c>
      <c r="T23" s="48">
        <v>1</v>
      </c>
      <c r="U23" s="49">
        <v>0</v>
      </c>
      <c r="V23" s="49">
        <v>1</v>
      </c>
      <c r="W23" s="49">
        <v>0</v>
      </c>
      <c r="X23" s="49">
        <v>0.999985</v>
      </c>
      <c r="Y23" s="49">
        <v>0</v>
      </c>
      <c r="Z23" s="49">
        <v>0</v>
      </c>
      <c r="AA23" s="71">
        <v>23</v>
      </c>
      <c r="AB23" s="71"/>
      <c r="AC23" s="72"/>
      <c r="AD23" s="78" t="s">
        <v>984</v>
      </c>
      <c r="AE23" s="78">
        <v>1242</v>
      </c>
      <c r="AF23" s="78">
        <v>2589</v>
      </c>
      <c r="AG23" s="78">
        <v>4499</v>
      </c>
      <c r="AH23" s="78">
        <v>635</v>
      </c>
      <c r="AI23" s="78"/>
      <c r="AJ23" s="78" t="s">
        <v>1016</v>
      </c>
      <c r="AK23" s="78" t="s">
        <v>1030</v>
      </c>
      <c r="AL23" s="83" t="s">
        <v>1058</v>
      </c>
      <c r="AM23" s="78"/>
      <c r="AN23" s="80">
        <v>39537.85172453704</v>
      </c>
      <c r="AO23" s="83" t="s">
        <v>1085</v>
      </c>
      <c r="AP23" s="78" t="b">
        <v>0</v>
      </c>
      <c r="AQ23" s="78" t="b">
        <v>0</v>
      </c>
      <c r="AR23" s="78" t="b">
        <v>1</v>
      </c>
      <c r="AS23" s="78" t="s">
        <v>1097</v>
      </c>
      <c r="AT23" s="78">
        <v>45</v>
      </c>
      <c r="AU23" s="83" t="s">
        <v>1098</v>
      </c>
      <c r="AV23" s="78" t="b">
        <v>0</v>
      </c>
      <c r="AW23" s="78" t="s">
        <v>1121</v>
      </c>
      <c r="AX23" s="83" t="s">
        <v>1142</v>
      </c>
      <c r="AY23" s="78" t="s">
        <v>66</v>
      </c>
      <c r="AZ23" s="78" t="str">
        <f>REPLACE(INDEX(GroupVertices[Group],MATCH(Vertices[[#This Row],[Vertex]],GroupVertices[Vertex],0)),1,1,"")</f>
        <v>6</v>
      </c>
      <c r="BA23" s="48"/>
      <c r="BB23" s="48"/>
      <c r="BC23" s="48"/>
      <c r="BD23" s="48"/>
      <c r="BE23" s="48" t="s">
        <v>544</v>
      </c>
      <c r="BF23" s="48" t="s">
        <v>544</v>
      </c>
      <c r="BG23" s="120" t="s">
        <v>1494</v>
      </c>
      <c r="BH23" s="120" t="s">
        <v>1494</v>
      </c>
      <c r="BI23" s="120" t="s">
        <v>1531</v>
      </c>
      <c r="BJ23" s="120" t="s">
        <v>1531</v>
      </c>
      <c r="BK23" s="120">
        <v>0</v>
      </c>
      <c r="BL23" s="123">
        <v>0</v>
      </c>
      <c r="BM23" s="120">
        <v>0</v>
      </c>
      <c r="BN23" s="123">
        <v>0</v>
      </c>
      <c r="BO23" s="120">
        <v>0</v>
      </c>
      <c r="BP23" s="123">
        <v>0</v>
      </c>
      <c r="BQ23" s="120">
        <v>22</v>
      </c>
      <c r="BR23" s="123">
        <v>100</v>
      </c>
      <c r="BS23" s="120">
        <v>22</v>
      </c>
      <c r="BT23" s="2"/>
      <c r="BU23" s="3"/>
      <c r="BV23" s="3"/>
      <c r="BW23" s="3"/>
      <c r="BX23" s="3"/>
    </row>
    <row r="24" spans="1:76" ht="15">
      <c r="A24" s="64" t="s">
        <v>246</v>
      </c>
      <c r="B24" s="65"/>
      <c r="C24" s="65" t="s">
        <v>64</v>
      </c>
      <c r="D24" s="66">
        <v>1000</v>
      </c>
      <c r="E24" s="68"/>
      <c r="F24" s="100" t="s">
        <v>1116</v>
      </c>
      <c r="G24" s="65"/>
      <c r="H24" s="69" t="s">
        <v>246</v>
      </c>
      <c r="I24" s="70"/>
      <c r="J24" s="70"/>
      <c r="K24" s="69" t="s">
        <v>1178</v>
      </c>
      <c r="L24" s="73">
        <v>1</v>
      </c>
      <c r="M24" s="74">
        <v>9235.5927734375</v>
      </c>
      <c r="N24" s="74">
        <v>3132.039794921875</v>
      </c>
      <c r="O24" s="75"/>
      <c r="P24" s="76"/>
      <c r="Q24" s="76"/>
      <c r="R24" s="86"/>
      <c r="S24" s="48">
        <v>1</v>
      </c>
      <c r="T24" s="48">
        <v>0</v>
      </c>
      <c r="U24" s="49">
        <v>0</v>
      </c>
      <c r="V24" s="49">
        <v>1</v>
      </c>
      <c r="W24" s="49">
        <v>0</v>
      </c>
      <c r="X24" s="49">
        <v>0.999985</v>
      </c>
      <c r="Y24" s="49">
        <v>0</v>
      </c>
      <c r="Z24" s="49">
        <v>0</v>
      </c>
      <c r="AA24" s="71">
        <v>24</v>
      </c>
      <c r="AB24" s="71"/>
      <c r="AC24" s="72"/>
      <c r="AD24" s="78" t="s">
        <v>985</v>
      </c>
      <c r="AE24" s="78">
        <v>1906</v>
      </c>
      <c r="AF24" s="78">
        <v>195605</v>
      </c>
      <c r="AG24" s="78">
        <v>109316</v>
      </c>
      <c r="AH24" s="78">
        <v>1199</v>
      </c>
      <c r="AI24" s="78"/>
      <c r="AJ24" s="78" t="s">
        <v>1017</v>
      </c>
      <c r="AK24" s="78" t="s">
        <v>1037</v>
      </c>
      <c r="AL24" s="83" t="s">
        <v>1058</v>
      </c>
      <c r="AM24" s="78"/>
      <c r="AN24" s="80">
        <v>39902.360243055555</v>
      </c>
      <c r="AO24" s="78"/>
      <c r="AP24" s="78" t="b">
        <v>0</v>
      </c>
      <c r="AQ24" s="78" t="b">
        <v>0</v>
      </c>
      <c r="AR24" s="78" t="b">
        <v>1</v>
      </c>
      <c r="AS24" s="78" t="s">
        <v>926</v>
      </c>
      <c r="AT24" s="78">
        <v>764</v>
      </c>
      <c r="AU24" s="83" t="s">
        <v>1098</v>
      </c>
      <c r="AV24" s="78" t="b">
        <v>1</v>
      </c>
      <c r="AW24" s="78" t="s">
        <v>1121</v>
      </c>
      <c r="AX24" s="83" t="s">
        <v>1143</v>
      </c>
      <c r="AY24" s="78" t="s">
        <v>65</v>
      </c>
      <c r="AZ24" s="78" t="str">
        <f>REPLACE(INDEX(GroupVertices[Group],MATCH(Vertices[[#This Row],[Vertex]],GroupVertices[Vertex],0)),1,1,"")</f>
        <v>6</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226</v>
      </c>
      <c r="B25" s="65"/>
      <c r="C25" s="65" t="s">
        <v>64</v>
      </c>
      <c r="D25" s="66">
        <v>708.5285929270128</v>
      </c>
      <c r="E25" s="68"/>
      <c r="F25" s="100" t="s">
        <v>1117</v>
      </c>
      <c r="G25" s="65"/>
      <c r="H25" s="69" t="s">
        <v>226</v>
      </c>
      <c r="I25" s="70"/>
      <c r="J25" s="70"/>
      <c r="K25" s="69" t="s">
        <v>1179</v>
      </c>
      <c r="L25" s="73">
        <v>1</v>
      </c>
      <c r="M25" s="74">
        <v>9637.990234375</v>
      </c>
      <c r="N25" s="74">
        <v>8193.916015625</v>
      </c>
      <c r="O25" s="75"/>
      <c r="P25" s="76"/>
      <c r="Q25" s="76"/>
      <c r="R25" s="86"/>
      <c r="S25" s="48">
        <v>0</v>
      </c>
      <c r="T25" s="48">
        <v>1</v>
      </c>
      <c r="U25" s="49">
        <v>0</v>
      </c>
      <c r="V25" s="49">
        <v>0.142857</v>
      </c>
      <c r="W25" s="49">
        <v>0</v>
      </c>
      <c r="X25" s="49">
        <v>0.553809</v>
      </c>
      <c r="Y25" s="49">
        <v>0</v>
      </c>
      <c r="Z25" s="49">
        <v>0</v>
      </c>
      <c r="AA25" s="71">
        <v>25</v>
      </c>
      <c r="AB25" s="71"/>
      <c r="AC25" s="72"/>
      <c r="AD25" s="78" t="s">
        <v>986</v>
      </c>
      <c r="AE25" s="78">
        <v>4819</v>
      </c>
      <c r="AF25" s="78">
        <v>3467</v>
      </c>
      <c r="AG25" s="78">
        <v>6427</v>
      </c>
      <c r="AH25" s="78">
        <v>282</v>
      </c>
      <c r="AI25" s="78"/>
      <c r="AJ25" s="78" t="s">
        <v>1018</v>
      </c>
      <c r="AK25" s="78" t="s">
        <v>1038</v>
      </c>
      <c r="AL25" s="78"/>
      <c r="AM25" s="78"/>
      <c r="AN25" s="80">
        <v>39353.57680555555</v>
      </c>
      <c r="AO25" s="83" t="s">
        <v>1086</v>
      </c>
      <c r="AP25" s="78" t="b">
        <v>0</v>
      </c>
      <c r="AQ25" s="78" t="b">
        <v>0</v>
      </c>
      <c r="AR25" s="78" t="b">
        <v>0</v>
      </c>
      <c r="AS25" s="78" t="s">
        <v>926</v>
      </c>
      <c r="AT25" s="78">
        <v>23</v>
      </c>
      <c r="AU25" s="83" t="s">
        <v>1101</v>
      </c>
      <c r="AV25" s="78" t="b">
        <v>0</v>
      </c>
      <c r="AW25" s="78" t="s">
        <v>1121</v>
      </c>
      <c r="AX25" s="83" t="s">
        <v>1144</v>
      </c>
      <c r="AY25" s="78" t="s">
        <v>66</v>
      </c>
      <c r="AZ25" s="78" t="str">
        <f>REPLACE(INDEX(GroupVertices[Group],MATCH(Vertices[[#This Row],[Vertex]],GroupVertices[Vertex],0)),1,1,"")</f>
        <v>4</v>
      </c>
      <c r="BA25" s="48" t="s">
        <v>408</v>
      </c>
      <c r="BB25" s="48" t="s">
        <v>408</v>
      </c>
      <c r="BC25" s="48" t="s">
        <v>537</v>
      </c>
      <c r="BD25" s="48" t="s">
        <v>537</v>
      </c>
      <c r="BE25" s="48"/>
      <c r="BF25" s="48"/>
      <c r="BG25" s="120" t="s">
        <v>1495</v>
      </c>
      <c r="BH25" s="120" t="s">
        <v>1495</v>
      </c>
      <c r="BI25" s="120" t="s">
        <v>1532</v>
      </c>
      <c r="BJ25" s="120" t="s">
        <v>1532</v>
      </c>
      <c r="BK25" s="120">
        <v>0</v>
      </c>
      <c r="BL25" s="123">
        <v>0</v>
      </c>
      <c r="BM25" s="120">
        <v>0</v>
      </c>
      <c r="BN25" s="123">
        <v>0</v>
      </c>
      <c r="BO25" s="120">
        <v>0</v>
      </c>
      <c r="BP25" s="123">
        <v>0</v>
      </c>
      <c r="BQ25" s="120">
        <v>15</v>
      </c>
      <c r="BR25" s="123">
        <v>100</v>
      </c>
      <c r="BS25" s="120">
        <v>15</v>
      </c>
      <c r="BT25" s="2"/>
      <c r="BU25" s="3"/>
      <c r="BV25" s="3"/>
      <c r="BW25" s="3"/>
      <c r="BX25" s="3"/>
    </row>
    <row r="26" spans="1:76" ht="15">
      <c r="A26" s="64" t="s">
        <v>235</v>
      </c>
      <c r="B26" s="65"/>
      <c r="C26" s="65" t="s">
        <v>64</v>
      </c>
      <c r="D26" s="66">
        <v>171.61587659894658</v>
      </c>
      <c r="E26" s="68"/>
      <c r="F26" s="100" t="s">
        <v>1118</v>
      </c>
      <c r="G26" s="65"/>
      <c r="H26" s="69" t="s">
        <v>235</v>
      </c>
      <c r="I26" s="70"/>
      <c r="J26" s="70"/>
      <c r="K26" s="69" t="s">
        <v>1180</v>
      </c>
      <c r="L26" s="73">
        <v>4285.857142857143</v>
      </c>
      <c r="M26" s="74">
        <v>8693.29296875</v>
      </c>
      <c r="N26" s="74">
        <v>7026.9287109375</v>
      </c>
      <c r="O26" s="75"/>
      <c r="P26" s="76"/>
      <c r="Q26" s="76"/>
      <c r="R26" s="86"/>
      <c r="S26" s="48">
        <v>5</v>
      </c>
      <c r="T26" s="48">
        <v>1</v>
      </c>
      <c r="U26" s="49">
        <v>12</v>
      </c>
      <c r="V26" s="49">
        <v>0.25</v>
      </c>
      <c r="W26" s="49">
        <v>0</v>
      </c>
      <c r="X26" s="49">
        <v>2.375353</v>
      </c>
      <c r="Y26" s="49">
        <v>0</v>
      </c>
      <c r="Z26" s="49">
        <v>0</v>
      </c>
      <c r="AA26" s="71">
        <v>26</v>
      </c>
      <c r="AB26" s="71"/>
      <c r="AC26" s="72"/>
      <c r="AD26" s="78" t="s">
        <v>987</v>
      </c>
      <c r="AE26" s="78">
        <v>29</v>
      </c>
      <c r="AF26" s="78">
        <v>61</v>
      </c>
      <c r="AG26" s="78">
        <v>763</v>
      </c>
      <c r="AH26" s="78">
        <v>1</v>
      </c>
      <c r="AI26" s="78"/>
      <c r="AJ26" s="78"/>
      <c r="AK26" s="78"/>
      <c r="AL26" s="78"/>
      <c r="AM26" s="78"/>
      <c r="AN26" s="80">
        <v>43179.54701388889</v>
      </c>
      <c r="AO26" s="78"/>
      <c r="AP26" s="78" t="b">
        <v>1</v>
      </c>
      <c r="AQ26" s="78" t="b">
        <v>0</v>
      </c>
      <c r="AR26" s="78" t="b">
        <v>0</v>
      </c>
      <c r="AS26" s="78" t="s">
        <v>926</v>
      </c>
      <c r="AT26" s="78">
        <v>1</v>
      </c>
      <c r="AU26" s="78"/>
      <c r="AV26" s="78" t="b">
        <v>0</v>
      </c>
      <c r="AW26" s="78" t="s">
        <v>1121</v>
      </c>
      <c r="AX26" s="83" t="s">
        <v>1145</v>
      </c>
      <c r="AY26" s="78" t="s">
        <v>66</v>
      </c>
      <c r="AZ26" s="78" t="str">
        <f>REPLACE(INDEX(GroupVertices[Group],MATCH(Vertices[[#This Row],[Vertex]],GroupVertices[Vertex],0)),1,1,"")</f>
        <v>4</v>
      </c>
      <c r="BA26" s="48" t="s">
        <v>1469</v>
      </c>
      <c r="BB26" s="48" t="s">
        <v>1469</v>
      </c>
      <c r="BC26" s="48" t="s">
        <v>537</v>
      </c>
      <c r="BD26" s="48" t="s">
        <v>537</v>
      </c>
      <c r="BE26" s="48"/>
      <c r="BF26" s="48"/>
      <c r="BG26" s="120" t="s">
        <v>1496</v>
      </c>
      <c r="BH26" s="120" t="s">
        <v>1513</v>
      </c>
      <c r="BI26" s="120" t="s">
        <v>1533</v>
      </c>
      <c r="BJ26" s="120" t="s">
        <v>1550</v>
      </c>
      <c r="BK26" s="120">
        <v>0</v>
      </c>
      <c r="BL26" s="123">
        <v>0</v>
      </c>
      <c r="BM26" s="120">
        <v>1</v>
      </c>
      <c r="BN26" s="123">
        <v>0.5347593582887701</v>
      </c>
      <c r="BO26" s="120">
        <v>0</v>
      </c>
      <c r="BP26" s="123">
        <v>0</v>
      </c>
      <c r="BQ26" s="120">
        <v>186</v>
      </c>
      <c r="BR26" s="123">
        <v>99.46524064171123</v>
      </c>
      <c r="BS26" s="120">
        <v>187</v>
      </c>
      <c r="BT26" s="2"/>
      <c r="BU26" s="3"/>
      <c r="BV26" s="3"/>
      <c r="BW26" s="3"/>
      <c r="BX26" s="3"/>
    </row>
    <row r="27" spans="1:76" ht="15">
      <c r="A27" s="64" t="s">
        <v>227</v>
      </c>
      <c r="B27" s="65"/>
      <c r="C27" s="65" t="s">
        <v>64</v>
      </c>
      <c r="D27" s="66">
        <v>358.41610233258086</v>
      </c>
      <c r="E27" s="68"/>
      <c r="F27" s="100" t="s">
        <v>604</v>
      </c>
      <c r="G27" s="65"/>
      <c r="H27" s="69" t="s">
        <v>227</v>
      </c>
      <c r="I27" s="70"/>
      <c r="J27" s="70"/>
      <c r="K27" s="69" t="s">
        <v>1181</v>
      </c>
      <c r="L27" s="73">
        <v>1</v>
      </c>
      <c r="M27" s="74">
        <v>3768.30419921875</v>
      </c>
      <c r="N27" s="74">
        <v>7111.0537109375</v>
      </c>
      <c r="O27" s="75"/>
      <c r="P27" s="76"/>
      <c r="Q27" s="76"/>
      <c r="R27" s="86"/>
      <c r="S27" s="48">
        <v>1</v>
      </c>
      <c r="T27" s="48">
        <v>1</v>
      </c>
      <c r="U27" s="49">
        <v>0</v>
      </c>
      <c r="V27" s="49">
        <v>0</v>
      </c>
      <c r="W27" s="49">
        <v>0</v>
      </c>
      <c r="X27" s="49">
        <v>0.999985</v>
      </c>
      <c r="Y27" s="49">
        <v>0</v>
      </c>
      <c r="Z27" s="49" t="s">
        <v>1951</v>
      </c>
      <c r="AA27" s="71">
        <v>27</v>
      </c>
      <c r="AB27" s="71"/>
      <c r="AC27" s="72"/>
      <c r="AD27" s="78" t="s">
        <v>988</v>
      </c>
      <c r="AE27" s="78">
        <v>3545</v>
      </c>
      <c r="AF27" s="78">
        <v>1246</v>
      </c>
      <c r="AG27" s="78">
        <v>70301</v>
      </c>
      <c r="AH27" s="78">
        <v>29035</v>
      </c>
      <c r="AI27" s="78"/>
      <c r="AJ27" s="78" t="s">
        <v>1019</v>
      </c>
      <c r="AK27" s="78" t="s">
        <v>1039</v>
      </c>
      <c r="AL27" s="83" t="s">
        <v>1059</v>
      </c>
      <c r="AM27" s="78"/>
      <c r="AN27" s="80">
        <v>40868.86451388889</v>
      </c>
      <c r="AO27" s="83" t="s">
        <v>1087</v>
      </c>
      <c r="AP27" s="78" t="b">
        <v>0</v>
      </c>
      <c r="AQ27" s="78" t="b">
        <v>0</v>
      </c>
      <c r="AR27" s="78" t="b">
        <v>1</v>
      </c>
      <c r="AS27" s="78" t="s">
        <v>926</v>
      </c>
      <c r="AT27" s="78">
        <v>257</v>
      </c>
      <c r="AU27" s="83" t="s">
        <v>1102</v>
      </c>
      <c r="AV27" s="78" t="b">
        <v>0</v>
      </c>
      <c r="AW27" s="78" t="s">
        <v>1121</v>
      </c>
      <c r="AX27" s="83" t="s">
        <v>1146</v>
      </c>
      <c r="AY27" s="78" t="s">
        <v>66</v>
      </c>
      <c r="AZ27" s="78" t="str">
        <f>REPLACE(INDEX(GroupVertices[Group],MATCH(Vertices[[#This Row],[Vertex]],GroupVertices[Vertex],0)),1,1,"")</f>
        <v>1</v>
      </c>
      <c r="BA27" s="48" t="s">
        <v>409</v>
      </c>
      <c r="BB27" s="48" t="s">
        <v>409</v>
      </c>
      <c r="BC27" s="48" t="s">
        <v>537</v>
      </c>
      <c r="BD27" s="48" t="s">
        <v>537</v>
      </c>
      <c r="BE27" s="48"/>
      <c r="BF27" s="48"/>
      <c r="BG27" s="120" t="s">
        <v>1497</v>
      </c>
      <c r="BH27" s="120" t="s">
        <v>1497</v>
      </c>
      <c r="BI27" s="120" t="s">
        <v>1534</v>
      </c>
      <c r="BJ27" s="120" t="s">
        <v>1534</v>
      </c>
      <c r="BK27" s="120">
        <v>0</v>
      </c>
      <c r="BL27" s="123">
        <v>0</v>
      </c>
      <c r="BM27" s="120">
        <v>0</v>
      </c>
      <c r="BN27" s="123">
        <v>0</v>
      </c>
      <c r="BO27" s="120">
        <v>0</v>
      </c>
      <c r="BP27" s="123">
        <v>0</v>
      </c>
      <c r="BQ27" s="120">
        <v>13</v>
      </c>
      <c r="BR27" s="123">
        <v>100</v>
      </c>
      <c r="BS27" s="120">
        <v>13</v>
      </c>
      <c r="BT27" s="2"/>
      <c r="BU27" s="3"/>
      <c r="BV27" s="3"/>
      <c r="BW27" s="3"/>
      <c r="BX27" s="3"/>
    </row>
    <row r="28" spans="1:76" ht="15">
      <c r="A28" s="64" t="s">
        <v>228</v>
      </c>
      <c r="B28" s="65"/>
      <c r="C28" s="65" t="s">
        <v>64</v>
      </c>
      <c r="D28" s="66">
        <v>165.31038374717832</v>
      </c>
      <c r="E28" s="68"/>
      <c r="F28" s="100" t="s">
        <v>605</v>
      </c>
      <c r="G28" s="65"/>
      <c r="H28" s="69" t="s">
        <v>228</v>
      </c>
      <c r="I28" s="70"/>
      <c r="J28" s="70"/>
      <c r="K28" s="69" t="s">
        <v>1182</v>
      </c>
      <c r="L28" s="73">
        <v>1</v>
      </c>
      <c r="M28" s="74">
        <v>3768.30419921875</v>
      </c>
      <c r="N28" s="74">
        <v>5421.0263671875</v>
      </c>
      <c r="O28" s="75"/>
      <c r="P28" s="76"/>
      <c r="Q28" s="76"/>
      <c r="R28" s="86"/>
      <c r="S28" s="48">
        <v>1</v>
      </c>
      <c r="T28" s="48">
        <v>1</v>
      </c>
      <c r="U28" s="49">
        <v>0</v>
      </c>
      <c r="V28" s="49">
        <v>0</v>
      </c>
      <c r="W28" s="49">
        <v>0</v>
      </c>
      <c r="X28" s="49">
        <v>0.999985</v>
      </c>
      <c r="Y28" s="49">
        <v>0</v>
      </c>
      <c r="Z28" s="49" t="s">
        <v>1951</v>
      </c>
      <c r="AA28" s="71">
        <v>28</v>
      </c>
      <c r="AB28" s="71"/>
      <c r="AC28" s="72"/>
      <c r="AD28" s="78" t="s">
        <v>989</v>
      </c>
      <c r="AE28" s="78">
        <v>4</v>
      </c>
      <c r="AF28" s="78">
        <v>21</v>
      </c>
      <c r="AG28" s="78">
        <v>5429</v>
      </c>
      <c r="AH28" s="78">
        <v>0</v>
      </c>
      <c r="AI28" s="78"/>
      <c r="AJ28" s="78" t="s">
        <v>1020</v>
      </c>
      <c r="AK28" s="78" t="s">
        <v>1040</v>
      </c>
      <c r="AL28" s="83" t="s">
        <v>1060</v>
      </c>
      <c r="AM28" s="78"/>
      <c r="AN28" s="80">
        <v>41122.53538194444</v>
      </c>
      <c r="AO28" s="78"/>
      <c r="AP28" s="78" t="b">
        <v>0</v>
      </c>
      <c r="AQ28" s="78" t="b">
        <v>0</v>
      </c>
      <c r="AR28" s="78" t="b">
        <v>0</v>
      </c>
      <c r="AS28" s="78" t="s">
        <v>926</v>
      </c>
      <c r="AT28" s="78">
        <v>0</v>
      </c>
      <c r="AU28" s="83" t="s">
        <v>1098</v>
      </c>
      <c r="AV28" s="78" t="b">
        <v>0</v>
      </c>
      <c r="AW28" s="78" t="s">
        <v>1121</v>
      </c>
      <c r="AX28" s="83" t="s">
        <v>1147</v>
      </c>
      <c r="AY28" s="78" t="s">
        <v>66</v>
      </c>
      <c r="AZ28" s="78" t="str">
        <f>REPLACE(INDEX(GroupVertices[Group],MATCH(Vertices[[#This Row],[Vertex]],GroupVertices[Vertex],0)),1,1,"")</f>
        <v>1</v>
      </c>
      <c r="BA28" s="48" t="s">
        <v>410</v>
      </c>
      <c r="BB28" s="48" t="s">
        <v>410</v>
      </c>
      <c r="BC28" s="48" t="s">
        <v>537</v>
      </c>
      <c r="BD28" s="48" t="s">
        <v>537</v>
      </c>
      <c r="BE28" s="48"/>
      <c r="BF28" s="48"/>
      <c r="BG28" s="120" t="s">
        <v>1498</v>
      </c>
      <c r="BH28" s="120" t="s">
        <v>1498</v>
      </c>
      <c r="BI28" s="120" t="s">
        <v>1535</v>
      </c>
      <c r="BJ28" s="120" t="s">
        <v>1535</v>
      </c>
      <c r="BK28" s="120">
        <v>0</v>
      </c>
      <c r="BL28" s="123">
        <v>0</v>
      </c>
      <c r="BM28" s="120">
        <v>0</v>
      </c>
      <c r="BN28" s="123">
        <v>0</v>
      </c>
      <c r="BO28" s="120">
        <v>0</v>
      </c>
      <c r="BP28" s="123">
        <v>0</v>
      </c>
      <c r="BQ28" s="120">
        <v>44</v>
      </c>
      <c r="BR28" s="123">
        <v>100</v>
      </c>
      <c r="BS28" s="120">
        <v>44</v>
      </c>
      <c r="BT28" s="2"/>
      <c r="BU28" s="3"/>
      <c r="BV28" s="3"/>
      <c r="BW28" s="3"/>
      <c r="BX28" s="3"/>
    </row>
    <row r="29" spans="1:76" ht="15">
      <c r="A29" s="64" t="s">
        <v>229</v>
      </c>
      <c r="B29" s="65"/>
      <c r="C29" s="65" t="s">
        <v>64</v>
      </c>
      <c r="D29" s="66">
        <v>162</v>
      </c>
      <c r="E29" s="68"/>
      <c r="F29" s="100" t="s">
        <v>606</v>
      </c>
      <c r="G29" s="65"/>
      <c r="H29" s="69" t="s">
        <v>229</v>
      </c>
      <c r="I29" s="70"/>
      <c r="J29" s="70"/>
      <c r="K29" s="69" t="s">
        <v>1183</v>
      </c>
      <c r="L29" s="73">
        <v>1</v>
      </c>
      <c r="M29" s="74">
        <v>2338.947265625</v>
      </c>
      <c r="N29" s="74">
        <v>5421.0263671875</v>
      </c>
      <c r="O29" s="75"/>
      <c r="P29" s="76"/>
      <c r="Q29" s="76"/>
      <c r="R29" s="86"/>
      <c r="S29" s="48">
        <v>1</v>
      </c>
      <c r="T29" s="48">
        <v>1</v>
      </c>
      <c r="U29" s="49">
        <v>0</v>
      </c>
      <c r="V29" s="49">
        <v>0</v>
      </c>
      <c r="W29" s="49">
        <v>0</v>
      </c>
      <c r="X29" s="49">
        <v>0.999985</v>
      </c>
      <c r="Y29" s="49">
        <v>0</v>
      </c>
      <c r="Z29" s="49" t="s">
        <v>1951</v>
      </c>
      <c r="AA29" s="71">
        <v>29</v>
      </c>
      <c r="AB29" s="71"/>
      <c r="AC29" s="72"/>
      <c r="AD29" s="78" t="s">
        <v>990</v>
      </c>
      <c r="AE29" s="78">
        <v>34</v>
      </c>
      <c r="AF29" s="78">
        <v>0</v>
      </c>
      <c r="AG29" s="78">
        <v>39</v>
      </c>
      <c r="AH29" s="78">
        <v>33</v>
      </c>
      <c r="AI29" s="78"/>
      <c r="AJ29" s="78"/>
      <c r="AK29" s="78" t="s">
        <v>1041</v>
      </c>
      <c r="AL29" s="78"/>
      <c r="AM29" s="78"/>
      <c r="AN29" s="80">
        <v>43446.25745370371</v>
      </c>
      <c r="AO29" s="83" t="s">
        <v>1088</v>
      </c>
      <c r="AP29" s="78" t="b">
        <v>1</v>
      </c>
      <c r="AQ29" s="78" t="b">
        <v>0</v>
      </c>
      <c r="AR29" s="78" t="b">
        <v>0</v>
      </c>
      <c r="AS29" s="78" t="s">
        <v>926</v>
      </c>
      <c r="AT29" s="78">
        <v>0</v>
      </c>
      <c r="AU29" s="78"/>
      <c r="AV29" s="78" t="b">
        <v>0</v>
      </c>
      <c r="AW29" s="78" t="s">
        <v>1121</v>
      </c>
      <c r="AX29" s="83" t="s">
        <v>1148</v>
      </c>
      <c r="AY29" s="78" t="s">
        <v>66</v>
      </c>
      <c r="AZ29" s="78" t="str">
        <f>REPLACE(INDEX(GroupVertices[Group],MATCH(Vertices[[#This Row],[Vertex]],GroupVertices[Vertex],0)),1,1,"")</f>
        <v>1</v>
      </c>
      <c r="BA29" s="48" t="s">
        <v>411</v>
      </c>
      <c r="BB29" s="48" t="s">
        <v>411</v>
      </c>
      <c r="BC29" s="48" t="s">
        <v>537</v>
      </c>
      <c r="BD29" s="48" t="s">
        <v>537</v>
      </c>
      <c r="BE29" s="48"/>
      <c r="BF29" s="48"/>
      <c r="BG29" s="120" t="s">
        <v>1499</v>
      </c>
      <c r="BH29" s="120" t="s">
        <v>1499</v>
      </c>
      <c r="BI29" s="120" t="s">
        <v>1536</v>
      </c>
      <c r="BJ29" s="120" t="s">
        <v>1536</v>
      </c>
      <c r="BK29" s="120">
        <v>0</v>
      </c>
      <c r="BL29" s="123">
        <v>0</v>
      </c>
      <c r="BM29" s="120">
        <v>0</v>
      </c>
      <c r="BN29" s="123">
        <v>0</v>
      </c>
      <c r="BO29" s="120">
        <v>0</v>
      </c>
      <c r="BP29" s="123">
        <v>0</v>
      </c>
      <c r="BQ29" s="120">
        <v>13</v>
      </c>
      <c r="BR29" s="123">
        <v>100</v>
      </c>
      <c r="BS29" s="120">
        <v>13</v>
      </c>
      <c r="BT29" s="2"/>
      <c r="BU29" s="3"/>
      <c r="BV29" s="3"/>
      <c r="BW29" s="3"/>
      <c r="BX29" s="3"/>
    </row>
    <row r="30" spans="1:76" ht="15">
      <c r="A30" s="64" t="s">
        <v>230</v>
      </c>
      <c r="B30" s="65"/>
      <c r="C30" s="65" t="s">
        <v>64</v>
      </c>
      <c r="D30" s="66">
        <v>191.79345372460497</v>
      </c>
      <c r="E30" s="68"/>
      <c r="F30" s="100" t="s">
        <v>607</v>
      </c>
      <c r="G30" s="65"/>
      <c r="H30" s="69" t="s">
        <v>230</v>
      </c>
      <c r="I30" s="70"/>
      <c r="J30" s="70"/>
      <c r="K30" s="69" t="s">
        <v>1184</v>
      </c>
      <c r="L30" s="73">
        <v>1</v>
      </c>
      <c r="M30" s="74">
        <v>2338.947265625</v>
      </c>
      <c r="N30" s="74">
        <v>7111.0537109375</v>
      </c>
      <c r="O30" s="75"/>
      <c r="P30" s="76"/>
      <c r="Q30" s="76"/>
      <c r="R30" s="86"/>
      <c r="S30" s="48">
        <v>1</v>
      </c>
      <c r="T30" s="48">
        <v>1</v>
      </c>
      <c r="U30" s="49">
        <v>0</v>
      </c>
      <c r="V30" s="49">
        <v>0</v>
      </c>
      <c r="W30" s="49">
        <v>0</v>
      </c>
      <c r="X30" s="49">
        <v>0.999985</v>
      </c>
      <c r="Y30" s="49">
        <v>0</v>
      </c>
      <c r="Z30" s="49" t="s">
        <v>1951</v>
      </c>
      <c r="AA30" s="71">
        <v>30</v>
      </c>
      <c r="AB30" s="71"/>
      <c r="AC30" s="72"/>
      <c r="AD30" s="78" t="s">
        <v>991</v>
      </c>
      <c r="AE30" s="78">
        <v>529</v>
      </c>
      <c r="AF30" s="78">
        <v>189</v>
      </c>
      <c r="AG30" s="78">
        <v>5806</v>
      </c>
      <c r="AH30" s="78">
        <v>199</v>
      </c>
      <c r="AI30" s="78"/>
      <c r="AJ30" s="78" t="s">
        <v>1021</v>
      </c>
      <c r="AK30" s="78" t="s">
        <v>1042</v>
      </c>
      <c r="AL30" s="83" t="s">
        <v>1061</v>
      </c>
      <c r="AM30" s="78"/>
      <c r="AN30" s="80">
        <v>39905.7266087963</v>
      </c>
      <c r="AO30" s="83" t="s">
        <v>1089</v>
      </c>
      <c r="AP30" s="78" t="b">
        <v>0</v>
      </c>
      <c r="AQ30" s="78" t="b">
        <v>0</v>
      </c>
      <c r="AR30" s="78" t="b">
        <v>1</v>
      </c>
      <c r="AS30" s="78" t="s">
        <v>926</v>
      </c>
      <c r="AT30" s="78">
        <v>5</v>
      </c>
      <c r="AU30" s="83" t="s">
        <v>1103</v>
      </c>
      <c r="AV30" s="78" t="b">
        <v>0</v>
      </c>
      <c r="AW30" s="78" t="s">
        <v>1121</v>
      </c>
      <c r="AX30" s="83" t="s">
        <v>1149</v>
      </c>
      <c r="AY30" s="78" t="s">
        <v>66</v>
      </c>
      <c r="AZ30" s="78" t="str">
        <f>REPLACE(INDEX(GroupVertices[Group],MATCH(Vertices[[#This Row],[Vertex]],GroupVertices[Vertex],0)),1,1,"")</f>
        <v>1</v>
      </c>
      <c r="BA30" s="48" t="s">
        <v>412</v>
      </c>
      <c r="BB30" s="48" t="s">
        <v>412</v>
      </c>
      <c r="BC30" s="48" t="s">
        <v>537</v>
      </c>
      <c r="BD30" s="48" t="s">
        <v>537</v>
      </c>
      <c r="BE30" s="48" t="s">
        <v>545</v>
      </c>
      <c r="BF30" s="48" t="s">
        <v>545</v>
      </c>
      <c r="BG30" s="120" t="s">
        <v>1500</v>
      </c>
      <c r="BH30" s="120" t="s">
        <v>1500</v>
      </c>
      <c r="BI30" s="120" t="s">
        <v>1537</v>
      </c>
      <c r="BJ30" s="120" t="s">
        <v>1537</v>
      </c>
      <c r="BK30" s="120">
        <v>0</v>
      </c>
      <c r="BL30" s="123">
        <v>0</v>
      </c>
      <c r="BM30" s="120">
        <v>0</v>
      </c>
      <c r="BN30" s="123">
        <v>0</v>
      </c>
      <c r="BO30" s="120">
        <v>0</v>
      </c>
      <c r="BP30" s="123">
        <v>0</v>
      </c>
      <c r="BQ30" s="120">
        <v>9</v>
      </c>
      <c r="BR30" s="123">
        <v>100</v>
      </c>
      <c r="BS30" s="120">
        <v>9</v>
      </c>
      <c r="BT30" s="2"/>
      <c r="BU30" s="3"/>
      <c r="BV30" s="3"/>
      <c r="BW30" s="3"/>
      <c r="BX30" s="3"/>
    </row>
    <row r="31" spans="1:76" ht="15">
      <c r="A31" s="64" t="s">
        <v>231</v>
      </c>
      <c r="B31" s="65"/>
      <c r="C31" s="65" t="s">
        <v>64</v>
      </c>
      <c r="D31" s="66">
        <v>193.21218961625283</v>
      </c>
      <c r="E31" s="68"/>
      <c r="F31" s="100" t="s">
        <v>608</v>
      </c>
      <c r="G31" s="65"/>
      <c r="H31" s="69" t="s">
        <v>231</v>
      </c>
      <c r="I31" s="70"/>
      <c r="J31" s="70"/>
      <c r="K31" s="69" t="s">
        <v>1185</v>
      </c>
      <c r="L31" s="73">
        <v>1</v>
      </c>
      <c r="M31" s="74">
        <v>2338.947265625</v>
      </c>
      <c r="N31" s="74">
        <v>8801.0810546875</v>
      </c>
      <c r="O31" s="75"/>
      <c r="P31" s="76"/>
      <c r="Q31" s="76"/>
      <c r="R31" s="86"/>
      <c r="S31" s="48">
        <v>1</v>
      </c>
      <c r="T31" s="48">
        <v>1</v>
      </c>
      <c r="U31" s="49">
        <v>0</v>
      </c>
      <c r="V31" s="49">
        <v>0</v>
      </c>
      <c r="W31" s="49">
        <v>0</v>
      </c>
      <c r="X31" s="49">
        <v>0.999985</v>
      </c>
      <c r="Y31" s="49">
        <v>0</v>
      </c>
      <c r="Z31" s="49" t="s">
        <v>1951</v>
      </c>
      <c r="AA31" s="71">
        <v>31</v>
      </c>
      <c r="AB31" s="71"/>
      <c r="AC31" s="72"/>
      <c r="AD31" s="78" t="s">
        <v>992</v>
      </c>
      <c r="AE31" s="78">
        <v>579</v>
      </c>
      <c r="AF31" s="78">
        <v>198</v>
      </c>
      <c r="AG31" s="78">
        <v>17068</v>
      </c>
      <c r="AH31" s="78">
        <v>8856</v>
      </c>
      <c r="AI31" s="78"/>
      <c r="AJ31" s="78" t="s">
        <v>1022</v>
      </c>
      <c r="AK31" s="78" t="s">
        <v>1030</v>
      </c>
      <c r="AL31" s="78"/>
      <c r="AM31" s="78"/>
      <c r="AN31" s="80">
        <v>42764.87613425926</v>
      </c>
      <c r="AO31" s="83" t="s">
        <v>1090</v>
      </c>
      <c r="AP31" s="78" t="b">
        <v>0</v>
      </c>
      <c r="AQ31" s="78" t="b">
        <v>0</v>
      </c>
      <c r="AR31" s="78" t="b">
        <v>0</v>
      </c>
      <c r="AS31" s="78" t="s">
        <v>926</v>
      </c>
      <c r="AT31" s="78">
        <v>0</v>
      </c>
      <c r="AU31" s="83" t="s">
        <v>1098</v>
      </c>
      <c r="AV31" s="78" t="b">
        <v>0</v>
      </c>
      <c r="AW31" s="78" t="s">
        <v>1121</v>
      </c>
      <c r="AX31" s="83" t="s">
        <v>1150</v>
      </c>
      <c r="AY31" s="78" t="s">
        <v>66</v>
      </c>
      <c r="AZ31" s="78" t="str">
        <f>REPLACE(INDEX(GroupVertices[Group],MATCH(Vertices[[#This Row],[Vertex]],GroupVertices[Vertex],0)),1,1,"")</f>
        <v>1</v>
      </c>
      <c r="BA31" s="48" t="s">
        <v>413</v>
      </c>
      <c r="BB31" s="48" t="s">
        <v>413</v>
      </c>
      <c r="BC31" s="48" t="s">
        <v>538</v>
      </c>
      <c r="BD31" s="48" t="s">
        <v>538</v>
      </c>
      <c r="BE31" s="48" t="s">
        <v>546</v>
      </c>
      <c r="BF31" s="48" t="s">
        <v>546</v>
      </c>
      <c r="BG31" s="120" t="s">
        <v>1501</v>
      </c>
      <c r="BH31" s="120" t="s">
        <v>1501</v>
      </c>
      <c r="BI31" s="120" t="s">
        <v>1538</v>
      </c>
      <c r="BJ31" s="120" t="s">
        <v>1538</v>
      </c>
      <c r="BK31" s="120">
        <v>0</v>
      </c>
      <c r="BL31" s="123">
        <v>0</v>
      </c>
      <c r="BM31" s="120">
        <v>0</v>
      </c>
      <c r="BN31" s="123">
        <v>0</v>
      </c>
      <c r="BO31" s="120">
        <v>0</v>
      </c>
      <c r="BP31" s="123">
        <v>0</v>
      </c>
      <c r="BQ31" s="120">
        <v>20</v>
      </c>
      <c r="BR31" s="123">
        <v>100</v>
      </c>
      <c r="BS31" s="120">
        <v>20</v>
      </c>
      <c r="BT31" s="2"/>
      <c r="BU31" s="3"/>
      <c r="BV31" s="3"/>
      <c r="BW31" s="3"/>
      <c r="BX31" s="3"/>
    </row>
    <row r="32" spans="1:76" ht="15">
      <c r="A32" s="64" t="s">
        <v>232</v>
      </c>
      <c r="B32" s="65"/>
      <c r="C32" s="65" t="s">
        <v>64</v>
      </c>
      <c r="D32" s="66">
        <v>502.33897667419114</v>
      </c>
      <c r="E32" s="68"/>
      <c r="F32" s="100" t="s">
        <v>609</v>
      </c>
      <c r="G32" s="65"/>
      <c r="H32" s="69" t="s">
        <v>232</v>
      </c>
      <c r="I32" s="70"/>
      <c r="J32" s="70"/>
      <c r="K32" s="69" t="s">
        <v>1186</v>
      </c>
      <c r="L32" s="73">
        <v>1</v>
      </c>
      <c r="M32" s="74">
        <v>909.5906372070312</v>
      </c>
      <c r="N32" s="74">
        <v>8801.0810546875</v>
      </c>
      <c r="O32" s="75"/>
      <c r="P32" s="76"/>
      <c r="Q32" s="76"/>
      <c r="R32" s="86"/>
      <c r="S32" s="48">
        <v>1</v>
      </c>
      <c r="T32" s="48">
        <v>1</v>
      </c>
      <c r="U32" s="49">
        <v>0</v>
      </c>
      <c r="V32" s="49">
        <v>0</v>
      </c>
      <c r="W32" s="49">
        <v>0</v>
      </c>
      <c r="X32" s="49">
        <v>0.999985</v>
      </c>
      <c r="Y32" s="49">
        <v>0</v>
      </c>
      <c r="Z32" s="49" t="s">
        <v>1951</v>
      </c>
      <c r="AA32" s="71">
        <v>32</v>
      </c>
      <c r="AB32" s="71"/>
      <c r="AC32" s="72"/>
      <c r="AD32" s="78" t="s">
        <v>993</v>
      </c>
      <c r="AE32" s="78">
        <v>1740</v>
      </c>
      <c r="AF32" s="78">
        <v>2159</v>
      </c>
      <c r="AG32" s="78">
        <v>9597</v>
      </c>
      <c r="AH32" s="78">
        <v>4</v>
      </c>
      <c r="AI32" s="78"/>
      <c r="AJ32" s="78" t="s">
        <v>1023</v>
      </c>
      <c r="AK32" s="78" t="s">
        <v>1030</v>
      </c>
      <c r="AL32" s="83" t="s">
        <v>1062</v>
      </c>
      <c r="AM32" s="78"/>
      <c r="AN32" s="80">
        <v>41745.88451388889</v>
      </c>
      <c r="AO32" s="83" t="s">
        <v>1091</v>
      </c>
      <c r="AP32" s="78" t="b">
        <v>0</v>
      </c>
      <c r="AQ32" s="78" t="b">
        <v>0</v>
      </c>
      <c r="AR32" s="78" t="b">
        <v>0</v>
      </c>
      <c r="AS32" s="78" t="s">
        <v>926</v>
      </c>
      <c r="AT32" s="78">
        <v>23</v>
      </c>
      <c r="AU32" s="83" t="s">
        <v>1098</v>
      </c>
      <c r="AV32" s="78" t="b">
        <v>0</v>
      </c>
      <c r="AW32" s="78" t="s">
        <v>1121</v>
      </c>
      <c r="AX32" s="83" t="s">
        <v>1151</v>
      </c>
      <c r="AY32" s="78" t="s">
        <v>66</v>
      </c>
      <c r="AZ32" s="78" t="str">
        <f>REPLACE(INDEX(GroupVertices[Group],MATCH(Vertices[[#This Row],[Vertex]],GroupVertices[Vertex],0)),1,1,"")</f>
        <v>1</v>
      </c>
      <c r="BA32" s="48" t="s">
        <v>1470</v>
      </c>
      <c r="BB32" s="48" t="s">
        <v>1470</v>
      </c>
      <c r="BC32" s="48" t="s">
        <v>539</v>
      </c>
      <c r="BD32" s="48" t="s">
        <v>539</v>
      </c>
      <c r="BE32" s="48" t="s">
        <v>543</v>
      </c>
      <c r="BF32" s="48" t="s">
        <v>543</v>
      </c>
      <c r="BG32" s="120" t="s">
        <v>1502</v>
      </c>
      <c r="BH32" s="120" t="s">
        <v>1514</v>
      </c>
      <c r="BI32" s="120" t="s">
        <v>1539</v>
      </c>
      <c r="BJ32" s="120" t="s">
        <v>1551</v>
      </c>
      <c r="BK32" s="120">
        <v>0</v>
      </c>
      <c r="BL32" s="123">
        <v>0</v>
      </c>
      <c r="BM32" s="120">
        <v>0</v>
      </c>
      <c r="BN32" s="123">
        <v>0</v>
      </c>
      <c r="BO32" s="120">
        <v>0</v>
      </c>
      <c r="BP32" s="123">
        <v>0</v>
      </c>
      <c r="BQ32" s="120">
        <v>24</v>
      </c>
      <c r="BR32" s="123">
        <v>100</v>
      </c>
      <c r="BS32" s="120">
        <v>24</v>
      </c>
      <c r="BT32" s="2"/>
      <c r="BU32" s="3"/>
      <c r="BV32" s="3"/>
      <c r="BW32" s="3"/>
      <c r="BX32" s="3"/>
    </row>
    <row r="33" spans="1:76" ht="15">
      <c r="A33" s="64" t="s">
        <v>233</v>
      </c>
      <c r="B33" s="65"/>
      <c r="C33" s="65" t="s">
        <v>64</v>
      </c>
      <c r="D33" s="66">
        <v>190.68999247554552</v>
      </c>
      <c r="E33" s="68"/>
      <c r="F33" s="100" t="s">
        <v>1119</v>
      </c>
      <c r="G33" s="65"/>
      <c r="H33" s="69" t="s">
        <v>233</v>
      </c>
      <c r="I33" s="70"/>
      <c r="J33" s="70"/>
      <c r="K33" s="69" t="s">
        <v>1187</v>
      </c>
      <c r="L33" s="73">
        <v>1</v>
      </c>
      <c r="M33" s="74">
        <v>7582.087890625</v>
      </c>
      <c r="N33" s="74">
        <v>5859.5087890625</v>
      </c>
      <c r="O33" s="75"/>
      <c r="P33" s="76"/>
      <c r="Q33" s="76"/>
      <c r="R33" s="86"/>
      <c r="S33" s="48">
        <v>0</v>
      </c>
      <c r="T33" s="48">
        <v>1</v>
      </c>
      <c r="U33" s="49">
        <v>0</v>
      </c>
      <c r="V33" s="49">
        <v>0.142857</v>
      </c>
      <c r="W33" s="49">
        <v>0</v>
      </c>
      <c r="X33" s="49">
        <v>0.553809</v>
      </c>
      <c r="Y33" s="49">
        <v>0</v>
      </c>
      <c r="Z33" s="49">
        <v>0</v>
      </c>
      <c r="AA33" s="71">
        <v>33</v>
      </c>
      <c r="AB33" s="71"/>
      <c r="AC33" s="72"/>
      <c r="AD33" s="78" t="s">
        <v>994</v>
      </c>
      <c r="AE33" s="78">
        <v>438</v>
      </c>
      <c r="AF33" s="78">
        <v>182</v>
      </c>
      <c r="AG33" s="78">
        <v>3717</v>
      </c>
      <c r="AH33" s="78">
        <v>6049</v>
      </c>
      <c r="AI33" s="78"/>
      <c r="AJ33" s="78" t="s">
        <v>1024</v>
      </c>
      <c r="AK33" s="78" t="s">
        <v>1043</v>
      </c>
      <c r="AL33" s="78"/>
      <c r="AM33" s="78"/>
      <c r="AN33" s="80">
        <v>42010.44965277778</v>
      </c>
      <c r="AO33" s="83" t="s">
        <v>1092</v>
      </c>
      <c r="AP33" s="78" t="b">
        <v>1</v>
      </c>
      <c r="AQ33" s="78" t="b">
        <v>0</v>
      </c>
      <c r="AR33" s="78" t="b">
        <v>0</v>
      </c>
      <c r="AS33" s="78" t="s">
        <v>926</v>
      </c>
      <c r="AT33" s="78">
        <v>5</v>
      </c>
      <c r="AU33" s="83" t="s">
        <v>1098</v>
      </c>
      <c r="AV33" s="78" t="b">
        <v>0</v>
      </c>
      <c r="AW33" s="78" t="s">
        <v>1121</v>
      </c>
      <c r="AX33" s="83" t="s">
        <v>1152</v>
      </c>
      <c r="AY33" s="78" t="s">
        <v>66</v>
      </c>
      <c r="AZ33" s="78" t="str">
        <f>REPLACE(INDEX(GroupVertices[Group],MATCH(Vertices[[#This Row],[Vertex]],GroupVertices[Vertex],0)),1,1,"")</f>
        <v>4</v>
      </c>
      <c r="BA33" s="48" t="s">
        <v>1471</v>
      </c>
      <c r="BB33" s="48" t="s">
        <v>1471</v>
      </c>
      <c r="BC33" s="48" t="s">
        <v>537</v>
      </c>
      <c r="BD33" s="48" t="s">
        <v>537</v>
      </c>
      <c r="BE33" s="48"/>
      <c r="BF33" s="48"/>
      <c r="BG33" s="120" t="s">
        <v>1503</v>
      </c>
      <c r="BH33" s="120" t="s">
        <v>1515</v>
      </c>
      <c r="BI33" s="120" t="s">
        <v>1540</v>
      </c>
      <c r="BJ33" s="120" t="s">
        <v>1552</v>
      </c>
      <c r="BK33" s="120">
        <v>0</v>
      </c>
      <c r="BL33" s="123">
        <v>0</v>
      </c>
      <c r="BM33" s="120">
        <v>0</v>
      </c>
      <c r="BN33" s="123">
        <v>0</v>
      </c>
      <c r="BO33" s="120">
        <v>0</v>
      </c>
      <c r="BP33" s="123">
        <v>0</v>
      </c>
      <c r="BQ33" s="120">
        <v>27</v>
      </c>
      <c r="BR33" s="123">
        <v>100</v>
      </c>
      <c r="BS33" s="120">
        <v>27</v>
      </c>
      <c r="BT33" s="2"/>
      <c r="BU33" s="3"/>
      <c r="BV33" s="3"/>
      <c r="BW33" s="3"/>
      <c r="BX33" s="3"/>
    </row>
    <row r="34" spans="1:76" ht="15">
      <c r="A34" s="64" t="s">
        <v>234</v>
      </c>
      <c r="B34" s="65"/>
      <c r="C34" s="65" t="s">
        <v>64</v>
      </c>
      <c r="D34" s="66">
        <v>260.99623777276145</v>
      </c>
      <c r="E34" s="68"/>
      <c r="F34" s="100" t="s">
        <v>610</v>
      </c>
      <c r="G34" s="65"/>
      <c r="H34" s="69" t="s">
        <v>234</v>
      </c>
      <c r="I34" s="70"/>
      <c r="J34" s="70"/>
      <c r="K34" s="69" t="s">
        <v>1188</v>
      </c>
      <c r="L34" s="73">
        <v>1</v>
      </c>
      <c r="M34" s="74">
        <v>8199.6044921875</v>
      </c>
      <c r="N34" s="74">
        <v>9535.5166015625</v>
      </c>
      <c r="O34" s="75"/>
      <c r="P34" s="76"/>
      <c r="Q34" s="76"/>
      <c r="R34" s="86"/>
      <c r="S34" s="48">
        <v>1</v>
      </c>
      <c r="T34" s="48">
        <v>2</v>
      </c>
      <c r="U34" s="49">
        <v>0</v>
      </c>
      <c r="V34" s="49">
        <v>0.142857</v>
      </c>
      <c r="W34" s="49">
        <v>0</v>
      </c>
      <c r="X34" s="49">
        <v>0.963144</v>
      </c>
      <c r="Y34" s="49">
        <v>0</v>
      </c>
      <c r="Z34" s="49">
        <v>0</v>
      </c>
      <c r="AA34" s="71">
        <v>34</v>
      </c>
      <c r="AB34" s="71"/>
      <c r="AC34" s="72"/>
      <c r="AD34" s="78" t="s">
        <v>995</v>
      </c>
      <c r="AE34" s="78">
        <v>357</v>
      </c>
      <c r="AF34" s="78">
        <v>628</v>
      </c>
      <c r="AG34" s="78">
        <v>2968</v>
      </c>
      <c r="AH34" s="78">
        <v>3618</v>
      </c>
      <c r="AI34" s="78"/>
      <c r="AJ34" s="78" t="s">
        <v>1025</v>
      </c>
      <c r="AK34" s="78" t="s">
        <v>1044</v>
      </c>
      <c r="AL34" s="83" t="s">
        <v>1063</v>
      </c>
      <c r="AM34" s="78"/>
      <c r="AN34" s="80">
        <v>40294.3100462963</v>
      </c>
      <c r="AO34" s="83" t="s">
        <v>1093</v>
      </c>
      <c r="AP34" s="78" t="b">
        <v>0</v>
      </c>
      <c r="AQ34" s="78" t="b">
        <v>0</v>
      </c>
      <c r="AR34" s="78" t="b">
        <v>0</v>
      </c>
      <c r="AS34" s="78" t="s">
        <v>926</v>
      </c>
      <c r="AT34" s="78">
        <v>7</v>
      </c>
      <c r="AU34" s="83" t="s">
        <v>1098</v>
      </c>
      <c r="AV34" s="78" t="b">
        <v>0</v>
      </c>
      <c r="AW34" s="78" t="s">
        <v>1121</v>
      </c>
      <c r="AX34" s="83" t="s">
        <v>1153</v>
      </c>
      <c r="AY34" s="78" t="s">
        <v>66</v>
      </c>
      <c r="AZ34" s="78" t="str">
        <f>REPLACE(INDEX(GroupVertices[Group],MATCH(Vertices[[#This Row],[Vertex]],GroupVertices[Vertex],0)),1,1,"")</f>
        <v>4</v>
      </c>
      <c r="BA34" s="48" t="s">
        <v>1472</v>
      </c>
      <c r="BB34" s="48" t="s">
        <v>1472</v>
      </c>
      <c r="BC34" s="48" t="s">
        <v>537</v>
      </c>
      <c r="BD34" s="48" t="s">
        <v>537</v>
      </c>
      <c r="BE34" s="48"/>
      <c r="BF34" s="48"/>
      <c r="BG34" s="120" t="s">
        <v>1504</v>
      </c>
      <c r="BH34" s="120" t="s">
        <v>1516</v>
      </c>
      <c r="BI34" s="120" t="s">
        <v>1541</v>
      </c>
      <c r="BJ34" s="120" t="s">
        <v>1553</v>
      </c>
      <c r="BK34" s="120">
        <v>0</v>
      </c>
      <c r="BL34" s="123">
        <v>0</v>
      </c>
      <c r="BM34" s="120">
        <v>1</v>
      </c>
      <c r="BN34" s="123">
        <v>2.5</v>
      </c>
      <c r="BO34" s="120">
        <v>0</v>
      </c>
      <c r="BP34" s="123">
        <v>0</v>
      </c>
      <c r="BQ34" s="120">
        <v>39</v>
      </c>
      <c r="BR34" s="123">
        <v>97.5</v>
      </c>
      <c r="BS34" s="120">
        <v>40</v>
      </c>
      <c r="BT34" s="2"/>
      <c r="BU34" s="3"/>
      <c r="BV34" s="3"/>
      <c r="BW34" s="3"/>
      <c r="BX34" s="3"/>
    </row>
    <row r="35" spans="1:76" ht="15">
      <c r="A35" s="64" t="s">
        <v>236</v>
      </c>
      <c r="B35" s="65"/>
      <c r="C35" s="65" t="s">
        <v>64</v>
      </c>
      <c r="D35" s="66">
        <v>199.36004514672686</v>
      </c>
      <c r="E35" s="68"/>
      <c r="F35" s="100" t="s">
        <v>611</v>
      </c>
      <c r="G35" s="65"/>
      <c r="H35" s="69" t="s">
        <v>236</v>
      </c>
      <c r="I35" s="70"/>
      <c r="J35" s="70"/>
      <c r="K35" s="69" t="s">
        <v>1189</v>
      </c>
      <c r="L35" s="73">
        <v>1</v>
      </c>
      <c r="M35" s="74">
        <v>9190.37109375</v>
      </c>
      <c r="N35" s="74">
        <v>4411.32373046875</v>
      </c>
      <c r="O35" s="75"/>
      <c r="P35" s="76"/>
      <c r="Q35" s="76"/>
      <c r="R35" s="86"/>
      <c r="S35" s="48">
        <v>0</v>
      </c>
      <c r="T35" s="48">
        <v>1</v>
      </c>
      <c r="U35" s="49">
        <v>0</v>
      </c>
      <c r="V35" s="49">
        <v>0.142857</v>
      </c>
      <c r="W35" s="49">
        <v>0</v>
      </c>
      <c r="X35" s="49">
        <v>0.553809</v>
      </c>
      <c r="Y35" s="49">
        <v>0</v>
      </c>
      <c r="Z35" s="49">
        <v>0</v>
      </c>
      <c r="AA35" s="71">
        <v>35</v>
      </c>
      <c r="AB35" s="71"/>
      <c r="AC35" s="72"/>
      <c r="AD35" s="78" t="s">
        <v>996</v>
      </c>
      <c r="AE35" s="78">
        <v>244</v>
      </c>
      <c r="AF35" s="78">
        <v>237</v>
      </c>
      <c r="AG35" s="78">
        <v>17540</v>
      </c>
      <c r="AH35" s="78">
        <v>3609</v>
      </c>
      <c r="AI35" s="78"/>
      <c r="AJ35" s="78" t="s">
        <v>1026</v>
      </c>
      <c r="AK35" s="78" t="s">
        <v>1045</v>
      </c>
      <c r="AL35" s="78"/>
      <c r="AM35" s="78"/>
      <c r="AN35" s="80">
        <v>41261.50770833333</v>
      </c>
      <c r="AO35" s="83" t="s">
        <v>1094</v>
      </c>
      <c r="AP35" s="78" t="b">
        <v>1</v>
      </c>
      <c r="AQ35" s="78" t="b">
        <v>0</v>
      </c>
      <c r="AR35" s="78" t="b">
        <v>0</v>
      </c>
      <c r="AS35" s="78" t="s">
        <v>926</v>
      </c>
      <c r="AT35" s="78">
        <v>104</v>
      </c>
      <c r="AU35" s="83" t="s">
        <v>1098</v>
      </c>
      <c r="AV35" s="78" t="b">
        <v>0</v>
      </c>
      <c r="AW35" s="78" t="s">
        <v>1121</v>
      </c>
      <c r="AX35" s="83" t="s">
        <v>1154</v>
      </c>
      <c r="AY35" s="78" t="s">
        <v>66</v>
      </c>
      <c r="AZ35" s="78" t="str">
        <f>REPLACE(INDEX(GroupVertices[Group],MATCH(Vertices[[#This Row],[Vertex]],GroupVertices[Vertex],0)),1,1,"")</f>
        <v>4</v>
      </c>
      <c r="BA35" s="48" t="s">
        <v>432</v>
      </c>
      <c r="BB35" s="48" t="s">
        <v>432</v>
      </c>
      <c r="BC35" s="48" t="s">
        <v>537</v>
      </c>
      <c r="BD35" s="48" t="s">
        <v>537</v>
      </c>
      <c r="BE35" s="48"/>
      <c r="BF35" s="48"/>
      <c r="BG35" s="120" t="s">
        <v>1505</v>
      </c>
      <c r="BH35" s="120" t="s">
        <v>1505</v>
      </c>
      <c r="BI35" s="120" t="s">
        <v>1542</v>
      </c>
      <c r="BJ35" s="120" t="s">
        <v>1542</v>
      </c>
      <c r="BK35" s="120">
        <v>0</v>
      </c>
      <c r="BL35" s="123">
        <v>0</v>
      </c>
      <c r="BM35" s="120">
        <v>0</v>
      </c>
      <c r="BN35" s="123">
        <v>0</v>
      </c>
      <c r="BO35" s="120">
        <v>0</v>
      </c>
      <c r="BP35" s="123">
        <v>0</v>
      </c>
      <c r="BQ35" s="120">
        <v>15</v>
      </c>
      <c r="BR35" s="123">
        <v>100</v>
      </c>
      <c r="BS35" s="120">
        <v>15</v>
      </c>
      <c r="BT35" s="2"/>
      <c r="BU35" s="3"/>
      <c r="BV35" s="3"/>
      <c r="BW35" s="3"/>
      <c r="BX35" s="3"/>
    </row>
    <row r="36" spans="1:76" ht="15">
      <c r="A36" s="64" t="s">
        <v>237</v>
      </c>
      <c r="B36" s="65"/>
      <c r="C36" s="65" t="s">
        <v>64</v>
      </c>
      <c r="D36" s="66">
        <v>438.3382242287434</v>
      </c>
      <c r="E36" s="68"/>
      <c r="F36" s="100" t="s">
        <v>1120</v>
      </c>
      <c r="G36" s="65"/>
      <c r="H36" s="69" t="s">
        <v>237</v>
      </c>
      <c r="I36" s="70"/>
      <c r="J36" s="70"/>
      <c r="K36" s="69" t="s">
        <v>1190</v>
      </c>
      <c r="L36" s="73">
        <v>1</v>
      </c>
      <c r="M36" s="74">
        <v>909.5906372070312</v>
      </c>
      <c r="N36" s="74">
        <v>7111.0537109375</v>
      </c>
      <c r="O36" s="75"/>
      <c r="P36" s="76"/>
      <c r="Q36" s="76"/>
      <c r="R36" s="86"/>
      <c r="S36" s="48">
        <v>1</v>
      </c>
      <c r="T36" s="48">
        <v>1</v>
      </c>
      <c r="U36" s="49">
        <v>0</v>
      </c>
      <c r="V36" s="49">
        <v>0</v>
      </c>
      <c r="W36" s="49">
        <v>0</v>
      </c>
      <c r="X36" s="49">
        <v>0.999985</v>
      </c>
      <c r="Y36" s="49">
        <v>0</v>
      </c>
      <c r="Z36" s="49" t="s">
        <v>1951</v>
      </c>
      <c r="AA36" s="71">
        <v>36</v>
      </c>
      <c r="AB36" s="71"/>
      <c r="AC36" s="72"/>
      <c r="AD36" s="78" t="s">
        <v>540</v>
      </c>
      <c r="AE36" s="78">
        <v>50</v>
      </c>
      <c r="AF36" s="78">
        <v>1753</v>
      </c>
      <c r="AG36" s="78">
        <v>15985</v>
      </c>
      <c r="AH36" s="78">
        <v>3</v>
      </c>
      <c r="AI36" s="78"/>
      <c r="AJ36" s="78" t="s">
        <v>1027</v>
      </c>
      <c r="AK36" s="78"/>
      <c r="AL36" s="83" t="s">
        <v>1064</v>
      </c>
      <c r="AM36" s="78"/>
      <c r="AN36" s="80">
        <v>40162.52556712963</v>
      </c>
      <c r="AO36" s="83" t="s">
        <v>1095</v>
      </c>
      <c r="AP36" s="78" t="b">
        <v>0</v>
      </c>
      <c r="AQ36" s="78" t="b">
        <v>0</v>
      </c>
      <c r="AR36" s="78" t="b">
        <v>0</v>
      </c>
      <c r="AS36" s="78" t="s">
        <v>1097</v>
      </c>
      <c r="AT36" s="78">
        <v>29</v>
      </c>
      <c r="AU36" s="83" t="s">
        <v>1098</v>
      </c>
      <c r="AV36" s="78" t="b">
        <v>0</v>
      </c>
      <c r="AW36" s="78" t="s">
        <v>1121</v>
      </c>
      <c r="AX36" s="83" t="s">
        <v>1155</v>
      </c>
      <c r="AY36" s="78" t="s">
        <v>66</v>
      </c>
      <c r="AZ36" s="78" t="str">
        <f>REPLACE(INDEX(GroupVertices[Group],MATCH(Vertices[[#This Row],[Vertex]],GroupVertices[Vertex],0)),1,1,"")</f>
        <v>1</v>
      </c>
      <c r="BA36" s="48" t="s">
        <v>1473</v>
      </c>
      <c r="BB36" s="48" t="s">
        <v>1473</v>
      </c>
      <c r="BC36" s="48" t="s">
        <v>540</v>
      </c>
      <c r="BD36" s="48" t="s">
        <v>540</v>
      </c>
      <c r="BE36" s="48" t="s">
        <v>547</v>
      </c>
      <c r="BF36" s="48" t="s">
        <v>547</v>
      </c>
      <c r="BG36" s="120" t="s">
        <v>1506</v>
      </c>
      <c r="BH36" s="120" t="s">
        <v>1517</v>
      </c>
      <c r="BI36" s="120" t="s">
        <v>1543</v>
      </c>
      <c r="BJ36" s="120" t="s">
        <v>1554</v>
      </c>
      <c r="BK36" s="120">
        <v>0</v>
      </c>
      <c r="BL36" s="123">
        <v>0</v>
      </c>
      <c r="BM36" s="120">
        <v>0</v>
      </c>
      <c r="BN36" s="123">
        <v>0</v>
      </c>
      <c r="BO36" s="120">
        <v>0</v>
      </c>
      <c r="BP36" s="123">
        <v>0</v>
      </c>
      <c r="BQ36" s="120">
        <v>30</v>
      </c>
      <c r="BR36" s="123">
        <v>100</v>
      </c>
      <c r="BS36" s="120">
        <v>30</v>
      </c>
      <c r="BT36" s="2"/>
      <c r="BU36" s="3"/>
      <c r="BV36" s="3"/>
      <c r="BW36" s="3"/>
      <c r="BX36" s="3"/>
    </row>
    <row r="37" spans="1:76" ht="15">
      <c r="A37" s="87" t="s">
        <v>238</v>
      </c>
      <c r="B37" s="88"/>
      <c r="C37" s="88" t="s">
        <v>64</v>
      </c>
      <c r="D37" s="89">
        <v>295.3611738148984</v>
      </c>
      <c r="E37" s="90"/>
      <c r="F37" s="101" t="s">
        <v>612</v>
      </c>
      <c r="G37" s="88"/>
      <c r="H37" s="91" t="s">
        <v>238</v>
      </c>
      <c r="I37" s="92"/>
      <c r="J37" s="92"/>
      <c r="K37" s="91" t="s">
        <v>1191</v>
      </c>
      <c r="L37" s="93">
        <v>1</v>
      </c>
      <c r="M37" s="94">
        <v>3768.30419921875</v>
      </c>
      <c r="N37" s="94">
        <v>8801.0810546875</v>
      </c>
      <c r="O37" s="95"/>
      <c r="P37" s="96"/>
      <c r="Q37" s="96"/>
      <c r="R37" s="97"/>
      <c r="S37" s="48">
        <v>1</v>
      </c>
      <c r="T37" s="48">
        <v>1</v>
      </c>
      <c r="U37" s="49">
        <v>0</v>
      </c>
      <c r="V37" s="49">
        <v>0</v>
      </c>
      <c r="W37" s="49">
        <v>0</v>
      </c>
      <c r="X37" s="49">
        <v>0.999985</v>
      </c>
      <c r="Y37" s="49">
        <v>0</v>
      </c>
      <c r="Z37" s="49" t="s">
        <v>1951</v>
      </c>
      <c r="AA37" s="98">
        <v>37</v>
      </c>
      <c r="AB37" s="98"/>
      <c r="AC37" s="99"/>
      <c r="AD37" s="78" t="s">
        <v>997</v>
      </c>
      <c r="AE37" s="78">
        <v>10</v>
      </c>
      <c r="AF37" s="78">
        <v>846</v>
      </c>
      <c r="AG37" s="78">
        <v>40979</v>
      </c>
      <c r="AH37" s="78">
        <v>0</v>
      </c>
      <c r="AI37" s="78"/>
      <c r="AJ37" s="78" t="s">
        <v>1028</v>
      </c>
      <c r="AK37" s="78"/>
      <c r="AL37" s="83" t="s">
        <v>1065</v>
      </c>
      <c r="AM37" s="78"/>
      <c r="AN37" s="80">
        <v>40603.85256944445</v>
      </c>
      <c r="AO37" s="83" t="s">
        <v>1096</v>
      </c>
      <c r="AP37" s="78" t="b">
        <v>1</v>
      </c>
      <c r="AQ37" s="78" t="b">
        <v>0</v>
      </c>
      <c r="AR37" s="78" t="b">
        <v>0</v>
      </c>
      <c r="AS37" s="78" t="s">
        <v>926</v>
      </c>
      <c r="AT37" s="78">
        <v>20</v>
      </c>
      <c r="AU37" s="83" t="s">
        <v>1098</v>
      </c>
      <c r="AV37" s="78" t="b">
        <v>0</v>
      </c>
      <c r="AW37" s="78" t="s">
        <v>1121</v>
      </c>
      <c r="AX37" s="83" t="s">
        <v>1156</v>
      </c>
      <c r="AY37" s="78" t="s">
        <v>66</v>
      </c>
      <c r="AZ37" s="78" t="str">
        <f>REPLACE(INDEX(GroupVertices[Group],MATCH(Vertices[[#This Row],[Vertex]],GroupVertices[Vertex],0)),1,1,"")</f>
        <v>1</v>
      </c>
      <c r="BA37" s="48" t="s">
        <v>1474</v>
      </c>
      <c r="BB37" s="48" t="s">
        <v>1474</v>
      </c>
      <c r="BC37" s="48" t="s">
        <v>541</v>
      </c>
      <c r="BD37" s="48" t="s">
        <v>541</v>
      </c>
      <c r="BE37" s="48" t="s">
        <v>1479</v>
      </c>
      <c r="BF37" s="48" t="s">
        <v>1481</v>
      </c>
      <c r="BG37" s="120" t="s">
        <v>1507</v>
      </c>
      <c r="BH37" s="120" t="s">
        <v>1518</v>
      </c>
      <c r="BI37" s="120" t="s">
        <v>1544</v>
      </c>
      <c r="BJ37" s="120" t="s">
        <v>1555</v>
      </c>
      <c r="BK37" s="120">
        <v>8</v>
      </c>
      <c r="BL37" s="123">
        <v>0.2881844380403458</v>
      </c>
      <c r="BM37" s="120">
        <v>3</v>
      </c>
      <c r="BN37" s="123">
        <v>0.10806916426512968</v>
      </c>
      <c r="BO37" s="120">
        <v>0</v>
      </c>
      <c r="BP37" s="123">
        <v>0</v>
      </c>
      <c r="BQ37" s="120">
        <v>2765</v>
      </c>
      <c r="BR37" s="123">
        <v>99.60374639769452</v>
      </c>
      <c r="BS37" s="120">
        <v>2776</v>
      </c>
      <c r="BT37" s="2"/>
      <c r="BU37" s="3"/>
      <c r="BV37" s="3"/>
      <c r="BW37" s="3"/>
      <c r="BX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hyperlinks>
    <hyperlink ref="AL4" r:id="rId1" display="https://t.co/lnoP2HeEJv"/>
    <hyperlink ref="AL5" r:id="rId2" display="http://www.wo2-hoekschewaard.nl/"/>
    <hyperlink ref="AL6" r:id="rId3" display="http://www.piershil.com/"/>
    <hyperlink ref="AL11" r:id="rId4" display="https://t.co/Fdd4oRbUVK"/>
    <hyperlink ref="AL12" r:id="rId5" display="http://lansingerland.d66.nl/"/>
    <hyperlink ref="AL13" r:id="rId6" display="https://t.co/0VhIRgMRdQ"/>
    <hyperlink ref="AL16" r:id="rId7" display="http://t.co/VbmSDpbvyZ"/>
    <hyperlink ref="AL18" r:id="rId8" display="http://t.co/1wKYTPNRre"/>
    <hyperlink ref="AL19" r:id="rId9" display="https://www.gemeentehw.nl/"/>
    <hyperlink ref="AL20" r:id="rId10" display="https://t.co/b0w0DO9X3o"/>
    <hyperlink ref="AL21" r:id="rId11" display="https://t.co/Zw5Vbp4A2b"/>
    <hyperlink ref="AL22" r:id="rId12" display="https://t.co/xJZ8U6594Z"/>
    <hyperlink ref="AL23" r:id="rId13" display="http://www.rijnmond.nl/"/>
    <hyperlink ref="AL24" r:id="rId14" display="http://www.rijnmond.nl/"/>
    <hyperlink ref="AL27" r:id="rId15" display="https://www.facebook.com/ernest.maas"/>
    <hyperlink ref="AL28" r:id="rId16" display="http://t.co/CQBcwppjn4"/>
    <hyperlink ref="AL30" r:id="rId17" display="http://www.leonardruigendijk.eu/"/>
    <hyperlink ref="AL32" r:id="rId18" display="https://t.co/RP7hxPHRYw"/>
    <hyperlink ref="AL34" r:id="rId19" display="https://t.co/uEVTkOVq1j"/>
    <hyperlink ref="AL36" r:id="rId20" display="http://www.hoekschewaard.nl/"/>
    <hyperlink ref="AL37" r:id="rId21" display="http://t.co/s3u8a5JMSj"/>
    <hyperlink ref="AO3" r:id="rId22" display="https://pbs.twimg.com/profile_banners/3161445561/1508492754"/>
    <hyperlink ref="AO4" r:id="rId23" display="https://pbs.twimg.com/profile_banners/990549525369643008/1541429982"/>
    <hyperlink ref="AO5" r:id="rId24" display="https://pbs.twimg.com/profile_banners/2941054150/1419530977"/>
    <hyperlink ref="AO6" r:id="rId25" display="https://pbs.twimg.com/profile_banners/346033167/1398253194"/>
    <hyperlink ref="AO9" r:id="rId26" display="https://pbs.twimg.com/profile_banners/96937180/1455111761"/>
    <hyperlink ref="AO10" r:id="rId27" display="https://pbs.twimg.com/profile_banners/186775241/1430741976"/>
    <hyperlink ref="AO11" r:id="rId28" display="https://pbs.twimg.com/profile_banners/97659518/1542794610"/>
    <hyperlink ref="AO12" r:id="rId29" display="https://pbs.twimg.com/profile_banners/203520042/1518424709"/>
    <hyperlink ref="AO13" r:id="rId30" display="https://pbs.twimg.com/profile_banners/21213025/1436538337"/>
    <hyperlink ref="AO14" r:id="rId31" display="https://pbs.twimg.com/profile_banners/215593772/1544790242"/>
    <hyperlink ref="AO15" r:id="rId32" display="https://pbs.twimg.com/profile_banners/555142596/1358766543"/>
    <hyperlink ref="AO16" r:id="rId33" display="https://pbs.twimg.com/profile_banners/2872192336/1433944347"/>
    <hyperlink ref="AO17" r:id="rId34" display="https://pbs.twimg.com/profile_banners/2576130845/1424726621"/>
    <hyperlink ref="AO18" r:id="rId35" display="https://pbs.twimg.com/profile_banners/86340159/1501752112"/>
    <hyperlink ref="AO19" r:id="rId36" display="https://pbs.twimg.com/profile_banners/785469977025454080/1535616511"/>
    <hyperlink ref="AO20" r:id="rId37" display="https://pbs.twimg.com/profile_banners/373863529/1542470076"/>
    <hyperlink ref="AO21" r:id="rId38" display="https://pbs.twimg.com/profile_banners/2194158726/1542142438"/>
    <hyperlink ref="AO22" r:id="rId39" display="https://pbs.twimg.com/profile_banners/112845165/1441872565"/>
    <hyperlink ref="AO23" r:id="rId40" display="https://pbs.twimg.com/profile_banners/14260736/1518543666"/>
    <hyperlink ref="AO25" r:id="rId41" display="https://pbs.twimg.com/profile_banners/9143712/1361054379"/>
    <hyperlink ref="AO27" r:id="rId42" display="https://pbs.twimg.com/profile_banners/418156434/1546310209"/>
    <hyperlink ref="AO29" r:id="rId43" display="https://pbs.twimg.com/profile_banners/1072735484219150337/1544687775"/>
    <hyperlink ref="AO30" r:id="rId44" display="https://pbs.twimg.com/profile_banners/28378677/1540735042"/>
    <hyperlink ref="AO31" r:id="rId45" display="https://pbs.twimg.com/profile_banners/825811163338391554/1489327075"/>
    <hyperlink ref="AO32" r:id="rId46" display="https://pbs.twimg.com/profile_banners/2448047996/1511394044"/>
    <hyperlink ref="AO33" r:id="rId47" display="https://pbs.twimg.com/profile_banners/2963848737/1443795693"/>
    <hyperlink ref="AO34" r:id="rId48" display="https://pbs.twimg.com/profile_banners/137254336/1502167138"/>
    <hyperlink ref="AO35" r:id="rId49" display="https://pbs.twimg.com/profile_banners/1019648089/1459188089"/>
    <hyperlink ref="AO36" r:id="rId50" display="https://pbs.twimg.com/profile_banners/96972817/1492452898"/>
    <hyperlink ref="AO37" r:id="rId51" display="https://pbs.twimg.com/profile_banners/259387122/1451043330"/>
    <hyperlink ref="AU3" r:id="rId52" display="http://abs.twimg.com/images/themes/theme1/bg.png"/>
    <hyperlink ref="AU5" r:id="rId53" display="http://abs.twimg.com/images/themes/theme1/bg.png"/>
    <hyperlink ref="AU6" r:id="rId54" display="http://abs.twimg.com/images/themes/theme1/bg.png"/>
    <hyperlink ref="AU7" r:id="rId55" display="http://abs.twimg.com/images/themes/theme1/bg.png"/>
    <hyperlink ref="AU8" r:id="rId56" display="http://abs.twimg.com/images/themes/theme1/bg.png"/>
    <hyperlink ref="AU9" r:id="rId57" display="http://abs.twimg.com/images/themes/theme1/bg.png"/>
    <hyperlink ref="AU10" r:id="rId58" display="http://abs.twimg.com/images/themes/theme1/bg.png"/>
    <hyperlink ref="AU11" r:id="rId59" display="http://abs.twimg.com/images/themes/theme1/bg.png"/>
    <hyperlink ref="AU12" r:id="rId60" display="http://abs.twimg.com/images/themes/theme1/bg.png"/>
    <hyperlink ref="AU13" r:id="rId61" display="http://pbs.twimg.com/profile_background_images/440997168845832192/hJWiFRj5.jpeg"/>
    <hyperlink ref="AU14" r:id="rId62" display="http://abs.twimg.com/images/themes/theme1/bg.png"/>
    <hyperlink ref="AU15" r:id="rId63" display="http://abs.twimg.com/images/themes/theme1/bg.png"/>
    <hyperlink ref="AU16" r:id="rId64" display="http://abs.twimg.com/images/themes/theme1/bg.png"/>
    <hyperlink ref="AU17" r:id="rId65" display="http://abs.twimg.com/images/themes/theme1/bg.png"/>
    <hyperlink ref="AU18" r:id="rId66" display="http://abs.twimg.com/images/themes/theme1/bg.png"/>
    <hyperlink ref="AU19" r:id="rId67" display="http://abs.twimg.com/images/themes/theme1/bg.png"/>
    <hyperlink ref="AU20" r:id="rId68" display="http://abs.twimg.com/images/themes/theme1/bg.png"/>
    <hyperlink ref="AU21" r:id="rId69" display="http://abs.twimg.com/images/themes/theme1/bg.png"/>
    <hyperlink ref="AU22" r:id="rId70" display="http://abs.twimg.com/images/themes/theme2/bg.gif"/>
    <hyperlink ref="AU23" r:id="rId71" display="http://abs.twimg.com/images/themes/theme1/bg.png"/>
    <hyperlink ref="AU24" r:id="rId72" display="http://abs.twimg.com/images/themes/theme1/bg.png"/>
    <hyperlink ref="AU25" r:id="rId73" display="http://abs.twimg.com/images/themes/theme3/bg.gif"/>
    <hyperlink ref="AU27" r:id="rId74" display="http://abs.twimg.com/images/themes/theme18/bg.gif"/>
    <hyperlink ref="AU28" r:id="rId75" display="http://abs.twimg.com/images/themes/theme1/bg.png"/>
    <hyperlink ref="AU30" r:id="rId76" display="http://abs.twimg.com/images/themes/theme6/bg.gif"/>
    <hyperlink ref="AU31" r:id="rId77" display="http://abs.twimg.com/images/themes/theme1/bg.png"/>
    <hyperlink ref="AU32" r:id="rId78" display="http://abs.twimg.com/images/themes/theme1/bg.png"/>
    <hyperlink ref="AU33" r:id="rId79" display="http://abs.twimg.com/images/themes/theme1/bg.png"/>
    <hyperlink ref="AU34" r:id="rId80" display="http://abs.twimg.com/images/themes/theme1/bg.png"/>
    <hyperlink ref="AU35" r:id="rId81" display="http://abs.twimg.com/images/themes/theme1/bg.png"/>
    <hyperlink ref="AU36" r:id="rId82" display="http://abs.twimg.com/images/themes/theme1/bg.png"/>
    <hyperlink ref="AU37" r:id="rId83" display="http://abs.twimg.com/images/themes/theme1/bg.png"/>
    <hyperlink ref="F3" r:id="rId84" display="http://pbs.twimg.com/profile_images/864968876714545152/SzvXg9R9_normal.jpg"/>
    <hyperlink ref="F4" r:id="rId85" display="http://pbs.twimg.com/profile_images/1037411907253272579/n7blnL5U_normal.jpg"/>
    <hyperlink ref="F5" r:id="rId86" display="http://pbs.twimg.com/profile_images/548177520206438400/LSuH0aWo_normal.jpeg"/>
    <hyperlink ref="F6" r:id="rId87" display="http://pbs.twimg.com/profile_images/1471021959/wapen-piershil-02_normal.jpg"/>
    <hyperlink ref="F7" r:id="rId88" display="http://pbs.twimg.com/profile_images/421351567321608193/J9wuhHtb_normal.jpeg"/>
    <hyperlink ref="F8" r:id="rId89" display="http://pbs.twimg.com/profile_images/465100418448510976/qlskqqfF_normal.jpeg"/>
    <hyperlink ref="F9" r:id="rId90" display="http://pbs.twimg.com/profile_images/888395500227108865/PHQWzJ7U_normal.jpg"/>
    <hyperlink ref="F10" r:id="rId91" display="http://pbs.twimg.com/profile_images/675593796583890944/1mevulh-_normal.jpg"/>
    <hyperlink ref="F11" r:id="rId92" display="http://pbs.twimg.com/profile_images/692014802659602433/MKB2c01t_normal.jpg"/>
    <hyperlink ref="F12" r:id="rId93" display="http://pbs.twimg.com/profile_images/693308874099683328/4WNi2qI5_normal.jpg"/>
    <hyperlink ref="F13" r:id="rId94" display="http://pbs.twimg.com/profile_images/886993915919912964/fJnvCxAS_normal.jpg"/>
    <hyperlink ref="F14" r:id="rId95" display="http://pbs.twimg.com/profile_images/1073554197147201537/2IVy8PNR_normal.jpg"/>
    <hyperlink ref="F15" r:id="rId96" display="http://pbs.twimg.com/profile_images/3108554519/85a1457d11eb38e3ebac7bca7a60202c_normal.jpeg"/>
    <hyperlink ref="F16" r:id="rId97" display="http://pbs.twimg.com/profile_images/576026248608010240/EPrNA3Ru_normal.jpeg"/>
    <hyperlink ref="F17" r:id="rId98" display="http://pbs.twimg.com/profile_images/473211780991574016/AenxuEdh_normal.jpeg"/>
    <hyperlink ref="F18" r:id="rId99" display="http://pbs.twimg.com/profile_images/3598537240/74983717279b1562e296ffc691eea7a2_normal.jpeg"/>
    <hyperlink ref="F19" r:id="rId100" display="http://pbs.twimg.com/profile_images/1035097941529309184/jISiICBr_normal.jpg"/>
    <hyperlink ref="F20" r:id="rId101" display="http://pbs.twimg.com/profile_images/866179417537748992/4kOqyzkx_normal.jpg"/>
    <hyperlink ref="F21" r:id="rId102" display="http://pbs.twimg.com/profile_images/1011881747351572480/7pZHTrjn_normal.jpg"/>
    <hyperlink ref="F22" r:id="rId103" display="http://pbs.twimg.com/profile_images/773771205157552128/L1a71OR8_normal.jpg"/>
    <hyperlink ref="F23" r:id="rId104" display="http://pbs.twimg.com/profile_images/904448588704620545/oP2KH8ds_normal.jpg"/>
    <hyperlink ref="F24" r:id="rId105" display="http://pbs.twimg.com/profile_images/740548667476717570/5PbiXlmo_normal.jpg"/>
    <hyperlink ref="F25" r:id="rId106" display="http://pbs.twimg.com/profile_images/594595487610580992/PGJHvRLB_normal.png"/>
    <hyperlink ref="F26" r:id="rId107" display="http://pbs.twimg.com/profile_images/994166592291434496/5oIL4r_P_normal.jpg"/>
    <hyperlink ref="F27" r:id="rId108" display="http://pbs.twimg.com/profile_images/959596562879041536/CIPzG43g_normal.jpg"/>
    <hyperlink ref="F28" r:id="rId109" display="http://pbs.twimg.com/profile_images/2455274973/sztua7fccovbj6rqewrx_normal.jpeg"/>
    <hyperlink ref="F29" r:id="rId110" display="http://pbs.twimg.com/profile_images/1073425483306553344/OtVw5NQi_normal.jpg"/>
    <hyperlink ref="F30" r:id="rId111" display="http://pbs.twimg.com/profile_images/1056545071993098241/ondDVx2b_normal.jpg"/>
    <hyperlink ref="F31" r:id="rId112" display="http://pbs.twimg.com/profile_images/1070707872810582017/VNKb1VKh_normal.jpg"/>
    <hyperlink ref="F32" r:id="rId113" display="http://pbs.twimg.com/profile_images/1045048124811751425/daqkHURm_normal.jpg"/>
    <hyperlink ref="F33" r:id="rId114" display="http://pbs.twimg.com/profile_images/744246148756561920/1EoSM99n_normal.jpg"/>
    <hyperlink ref="F34" r:id="rId115" display="http://pbs.twimg.com/profile_images/898452928255598592/LifjSnhc_normal.jpg"/>
    <hyperlink ref="F35" r:id="rId116" display="http://pbs.twimg.com/profile_images/986854228441387009/PZSWMXq-_normal.jpg"/>
    <hyperlink ref="F36" r:id="rId117" display="http://pbs.twimg.com/profile_images/864960594822254592/OuIU5Sqk_normal.jpg"/>
    <hyperlink ref="F37" r:id="rId118" display="http://pbs.twimg.com/profile_images/1258862154/hoekschewaard_normal.jpg"/>
    <hyperlink ref="AX3" r:id="rId119" display="https://twitter.com/odilasibrijns"/>
    <hyperlink ref="AX4" r:id="rId120" display="https://twitter.com/hwvvd"/>
    <hyperlink ref="AX5" r:id="rId121" display="https://twitter.com/wo2hwnl"/>
    <hyperlink ref="AX6" r:id="rId122" display="https://twitter.com/piershilcom"/>
    <hyperlink ref="AX7" r:id="rId123" display="https://twitter.com/marijkeboorsma"/>
    <hyperlink ref="AX8" r:id="rId124" display="https://twitter.com/stichtingnu"/>
    <hyperlink ref="AX9" r:id="rId125" display="https://twitter.com/leonvannoort"/>
    <hyperlink ref="AX10" r:id="rId126" display="https://twitter.com/jon_hermans"/>
    <hyperlink ref="AX11" r:id="rId127" display="https://twitter.com/d66hw"/>
    <hyperlink ref="AX12" r:id="rId128" display="https://twitter.com/d66_ll"/>
    <hyperlink ref="AX13" r:id="rId129" display="https://twitter.com/d66rotterdam"/>
    <hyperlink ref="AX14" r:id="rId130" display="https://twitter.com/miranda3286"/>
    <hyperlink ref="AX15" r:id="rId131" display="https://twitter.com/apis1apis"/>
    <hyperlink ref="AX16" r:id="rId132" display="https://twitter.com/natuurfotonl"/>
    <hyperlink ref="AX17" r:id="rId133" display="https://twitter.com/mooieluchten"/>
    <hyperlink ref="AX18" r:id="rId134" display="https://twitter.com/gemeenteobl"/>
    <hyperlink ref="AX19" r:id="rId135" display="https://twitter.com/gemeentehw"/>
    <hyperlink ref="AX20" r:id="rId136" display="https://twitter.com/bernyschop"/>
    <hyperlink ref="AX21" r:id="rId137" display="https://twitter.com/leonhoekvvd"/>
    <hyperlink ref="AX22" r:id="rId138" display="https://twitter.com/janmaartendank"/>
    <hyperlink ref="AX23" r:id="rId139" display="https://twitter.com/sannewaldekker"/>
    <hyperlink ref="AX24" r:id="rId140" display="https://twitter.com/rtv_rijnmond"/>
    <hyperlink ref="AX25" r:id="rId141" display="https://twitter.com/oudbeijerland"/>
    <hyperlink ref="AX26" r:id="rId142" display="https://twitter.com/indebuurt0186"/>
    <hyperlink ref="AX27" r:id="rId143" display="https://twitter.com/ernestmaas55"/>
    <hyperlink ref="AX28" r:id="rId144" display="https://twitter.com/huizentweetsnl"/>
    <hyperlink ref="AX29" r:id="rId145" display="https://twitter.com/ariegoudswaard4"/>
    <hyperlink ref="AX30" r:id="rId146" display="https://twitter.com/leonard1972"/>
    <hyperlink ref="AX31" r:id="rId147" display="https://twitter.com/edkrokket"/>
    <hyperlink ref="AX32" r:id="rId148" display="https://twitter.com/hoekschnieuws"/>
    <hyperlink ref="AX33" r:id="rId149" display="https://twitter.com/jumboboa"/>
    <hyperlink ref="AX34" r:id="rId150" display="https://twitter.com/jveverdingen"/>
    <hyperlink ref="AX35" r:id="rId151" display="https://twitter.com/3goudzoekers"/>
    <hyperlink ref="AX36" r:id="rId152" display="https://twitter.com/hoekschewaardnl"/>
    <hyperlink ref="AX37" r:id="rId153" display="https://twitter.com/hoekschewaard_n"/>
  </hyperlinks>
  <printOptions/>
  <pageMargins left="0.7" right="0.7" top="0.75" bottom="0.75" header="0.3" footer="0.3"/>
  <pageSetup horizontalDpi="600" verticalDpi="600" orientation="portrait" r:id="rId157"/>
  <legacyDrawing r:id="rId155"/>
  <tableParts>
    <tablePart r:id="rId15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1272</v>
      </c>
      <c r="Z2" s="13" t="s">
        <v>1284</v>
      </c>
      <c r="AA2" s="13" t="s">
        <v>1301</v>
      </c>
      <c r="AB2" s="13" t="s">
        <v>1352</v>
      </c>
      <c r="AC2" s="13" t="s">
        <v>1422</v>
      </c>
      <c r="AD2" s="13" t="s">
        <v>1446</v>
      </c>
      <c r="AE2" s="13" t="s">
        <v>1447</v>
      </c>
      <c r="AF2" s="13" t="s">
        <v>1459</v>
      </c>
      <c r="AG2" s="117" t="s">
        <v>1940</v>
      </c>
      <c r="AH2" s="117" t="s">
        <v>1941</v>
      </c>
      <c r="AI2" s="117" t="s">
        <v>1942</v>
      </c>
      <c r="AJ2" s="117" t="s">
        <v>1943</v>
      </c>
      <c r="AK2" s="117" t="s">
        <v>1944</v>
      </c>
      <c r="AL2" s="117" t="s">
        <v>1945</v>
      </c>
      <c r="AM2" s="117" t="s">
        <v>1946</v>
      </c>
      <c r="AN2" s="117" t="s">
        <v>1947</v>
      </c>
      <c r="AO2" s="117" t="s">
        <v>1950</v>
      </c>
    </row>
    <row r="3" spans="1:41" ht="15">
      <c r="A3" s="87" t="s">
        <v>1231</v>
      </c>
      <c r="B3" s="65" t="s">
        <v>1238</v>
      </c>
      <c r="C3" s="65" t="s">
        <v>56</v>
      </c>
      <c r="D3" s="103"/>
      <c r="E3" s="102"/>
      <c r="F3" s="104" t="s">
        <v>2041</v>
      </c>
      <c r="G3" s="105"/>
      <c r="H3" s="105"/>
      <c r="I3" s="106">
        <v>3</v>
      </c>
      <c r="J3" s="107"/>
      <c r="K3" s="48">
        <v>9</v>
      </c>
      <c r="L3" s="48">
        <v>6</v>
      </c>
      <c r="M3" s="48">
        <v>104</v>
      </c>
      <c r="N3" s="48">
        <v>110</v>
      </c>
      <c r="O3" s="48">
        <v>110</v>
      </c>
      <c r="P3" s="49" t="s">
        <v>1951</v>
      </c>
      <c r="Q3" s="49" t="s">
        <v>1951</v>
      </c>
      <c r="R3" s="48">
        <v>9</v>
      </c>
      <c r="S3" s="48">
        <v>9</v>
      </c>
      <c r="T3" s="48">
        <v>1</v>
      </c>
      <c r="U3" s="48">
        <v>99</v>
      </c>
      <c r="V3" s="48">
        <v>0</v>
      </c>
      <c r="W3" s="49">
        <v>0</v>
      </c>
      <c r="X3" s="49">
        <v>0</v>
      </c>
      <c r="Y3" s="78" t="s">
        <v>1273</v>
      </c>
      <c r="Z3" s="78" t="s">
        <v>1285</v>
      </c>
      <c r="AA3" s="78" t="s">
        <v>1302</v>
      </c>
      <c r="AB3" s="84" t="s">
        <v>1353</v>
      </c>
      <c r="AC3" s="84" t="s">
        <v>1423</v>
      </c>
      <c r="AD3" s="84"/>
      <c r="AE3" s="84"/>
      <c r="AF3" s="84" t="s">
        <v>1460</v>
      </c>
      <c r="AG3" s="120">
        <v>8</v>
      </c>
      <c r="AH3" s="123">
        <v>0.27220142905750255</v>
      </c>
      <c r="AI3" s="120">
        <v>3</v>
      </c>
      <c r="AJ3" s="123">
        <v>0.10207553589656346</v>
      </c>
      <c r="AK3" s="120">
        <v>0</v>
      </c>
      <c r="AL3" s="123">
        <v>0</v>
      </c>
      <c r="AM3" s="120">
        <v>2928</v>
      </c>
      <c r="AN3" s="123">
        <v>99.62572303504594</v>
      </c>
      <c r="AO3" s="120">
        <v>2939</v>
      </c>
    </row>
    <row r="4" spans="1:41" ht="15">
      <c r="A4" s="87" t="s">
        <v>1232</v>
      </c>
      <c r="B4" s="65" t="s">
        <v>1239</v>
      </c>
      <c r="C4" s="65" t="s">
        <v>56</v>
      </c>
      <c r="D4" s="109"/>
      <c r="E4" s="108"/>
      <c r="F4" s="110" t="s">
        <v>2042</v>
      </c>
      <c r="G4" s="111"/>
      <c r="H4" s="111"/>
      <c r="I4" s="112">
        <v>4</v>
      </c>
      <c r="J4" s="113"/>
      <c r="K4" s="48">
        <v>7</v>
      </c>
      <c r="L4" s="48">
        <v>3</v>
      </c>
      <c r="M4" s="48">
        <v>11</v>
      </c>
      <c r="N4" s="48">
        <v>14</v>
      </c>
      <c r="O4" s="48">
        <v>4</v>
      </c>
      <c r="P4" s="49">
        <v>0</v>
      </c>
      <c r="Q4" s="49">
        <v>0</v>
      </c>
      <c r="R4" s="48">
        <v>1</v>
      </c>
      <c r="S4" s="48">
        <v>0</v>
      </c>
      <c r="T4" s="48">
        <v>7</v>
      </c>
      <c r="U4" s="48">
        <v>14</v>
      </c>
      <c r="V4" s="48">
        <v>3</v>
      </c>
      <c r="W4" s="49">
        <v>1.632653</v>
      </c>
      <c r="X4" s="49">
        <v>0.14285714285714285</v>
      </c>
      <c r="Y4" s="78" t="s">
        <v>1274</v>
      </c>
      <c r="Z4" s="78" t="s">
        <v>536</v>
      </c>
      <c r="AA4" s="78"/>
      <c r="AB4" s="84" t="s">
        <v>1354</v>
      </c>
      <c r="AC4" s="84" t="s">
        <v>1424</v>
      </c>
      <c r="AD4" s="84" t="s">
        <v>245</v>
      </c>
      <c r="AE4" s="84" t="s">
        <v>1448</v>
      </c>
      <c r="AF4" s="84" t="s">
        <v>1461</v>
      </c>
      <c r="AG4" s="120">
        <v>0</v>
      </c>
      <c r="AH4" s="123">
        <v>0</v>
      </c>
      <c r="AI4" s="120">
        <v>0</v>
      </c>
      <c r="AJ4" s="123">
        <v>0</v>
      </c>
      <c r="AK4" s="120">
        <v>0</v>
      </c>
      <c r="AL4" s="123">
        <v>0</v>
      </c>
      <c r="AM4" s="120">
        <v>375</v>
      </c>
      <c r="AN4" s="123">
        <v>100</v>
      </c>
      <c r="AO4" s="120">
        <v>375</v>
      </c>
    </row>
    <row r="5" spans="1:41" ht="15">
      <c r="A5" s="87" t="s">
        <v>1233</v>
      </c>
      <c r="B5" s="65" t="s">
        <v>1240</v>
      </c>
      <c r="C5" s="65" t="s">
        <v>56</v>
      </c>
      <c r="D5" s="109"/>
      <c r="E5" s="108"/>
      <c r="F5" s="110" t="s">
        <v>2043</v>
      </c>
      <c r="G5" s="111"/>
      <c r="H5" s="111"/>
      <c r="I5" s="112">
        <v>5</v>
      </c>
      <c r="J5" s="113"/>
      <c r="K5" s="48">
        <v>6</v>
      </c>
      <c r="L5" s="48">
        <v>13</v>
      </c>
      <c r="M5" s="48">
        <v>0</v>
      </c>
      <c r="N5" s="48">
        <v>13</v>
      </c>
      <c r="O5" s="48">
        <v>0</v>
      </c>
      <c r="P5" s="49">
        <v>0.08333333333333333</v>
      </c>
      <c r="Q5" s="49">
        <v>0.15384615384615385</v>
      </c>
      <c r="R5" s="48">
        <v>1</v>
      </c>
      <c r="S5" s="48">
        <v>0</v>
      </c>
      <c r="T5" s="48">
        <v>6</v>
      </c>
      <c r="U5" s="48">
        <v>13</v>
      </c>
      <c r="V5" s="48">
        <v>2</v>
      </c>
      <c r="W5" s="49">
        <v>1</v>
      </c>
      <c r="X5" s="49">
        <v>0.43333333333333335</v>
      </c>
      <c r="Y5" s="78"/>
      <c r="Z5" s="78"/>
      <c r="AA5" s="78" t="s">
        <v>543</v>
      </c>
      <c r="AB5" s="84" t="s">
        <v>1355</v>
      </c>
      <c r="AC5" s="84" t="s">
        <v>1425</v>
      </c>
      <c r="AD5" s="84"/>
      <c r="AE5" s="84" t="s">
        <v>1449</v>
      </c>
      <c r="AF5" s="84" t="s">
        <v>1462</v>
      </c>
      <c r="AG5" s="120">
        <v>0</v>
      </c>
      <c r="AH5" s="123">
        <v>0</v>
      </c>
      <c r="AI5" s="120">
        <v>0</v>
      </c>
      <c r="AJ5" s="123">
        <v>0</v>
      </c>
      <c r="AK5" s="120">
        <v>0</v>
      </c>
      <c r="AL5" s="123">
        <v>0</v>
      </c>
      <c r="AM5" s="120">
        <v>37</v>
      </c>
      <c r="AN5" s="123">
        <v>100</v>
      </c>
      <c r="AO5" s="120">
        <v>37</v>
      </c>
    </row>
    <row r="6" spans="1:41" ht="15">
      <c r="A6" s="87" t="s">
        <v>1234</v>
      </c>
      <c r="B6" s="65" t="s">
        <v>1241</v>
      </c>
      <c r="C6" s="65" t="s">
        <v>56</v>
      </c>
      <c r="D6" s="109"/>
      <c r="E6" s="108"/>
      <c r="F6" s="110" t="s">
        <v>2044</v>
      </c>
      <c r="G6" s="111"/>
      <c r="H6" s="111"/>
      <c r="I6" s="112">
        <v>6</v>
      </c>
      <c r="J6" s="113"/>
      <c r="K6" s="48">
        <v>5</v>
      </c>
      <c r="L6" s="48">
        <v>3</v>
      </c>
      <c r="M6" s="48">
        <v>20</v>
      </c>
      <c r="N6" s="48">
        <v>23</v>
      </c>
      <c r="O6" s="48">
        <v>18</v>
      </c>
      <c r="P6" s="49">
        <v>0</v>
      </c>
      <c r="Q6" s="49">
        <v>0</v>
      </c>
      <c r="R6" s="48">
        <v>1</v>
      </c>
      <c r="S6" s="48">
        <v>0</v>
      </c>
      <c r="T6" s="48">
        <v>5</v>
      </c>
      <c r="U6" s="48">
        <v>23</v>
      </c>
      <c r="V6" s="48">
        <v>2</v>
      </c>
      <c r="W6" s="49">
        <v>1.28</v>
      </c>
      <c r="X6" s="49">
        <v>0.2</v>
      </c>
      <c r="Y6" s="78" t="s">
        <v>1275</v>
      </c>
      <c r="Z6" s="78" t="s">
        <v>537</v>
      </c>
      <c r="AA6" s="78"/>
      <c r="AB6" s="84" t="s">
        <v>1356</v>
      </c>
      <c r="AC6" s="84" t="s">
        <v>1426</v>
      </c>
      <c r="AD6" s="84"/>
      <c r="AE6" s="84" t="s">
        <v>235</v>
      </c>
      <c r="AF6" s="84" t="s">
        <v>1463</v>
      </c>
      <c r="AG6" s="120">
        <v>0</v>
      </c>
      <c r="AH6" s="123">
        <v>0</v>
      </c>
      <c r="AI6" s="120">
        <v>2</v>
      </c>
      <c r="AJ6" s="123">
        <v>0.704225352112676</v>
      </c>
      <c r="AK6" s="120">
        <v>0</v>
      </c>
      <c r="AL6" s="123">
        <v>0</v>
      </c>
      <c r="AM6" s="120">
        <v>282</v>
      </c>
      <c r="AN6" s="123">
        <v>99.29577464788733</v>
      </c>
      <c r="AO6" s="120">
        <v>284</v>
      </c>
    </row>
    <row r="7" spans="1:41" ht="15">
      <c r="A7" s="87" t="s">
        <v>1235</v>
      </c>
      <c r="B7" s="65" t="s">
        <v>1242</v>
      </c>
      <c r="C7" s="65" t="s">
        <v>56</v>
      </c>
      <c r="D7" s="109"/>
      <c r="E7" s="108"/>
      <c r="F7" s="110" t="s">
        <v>2045</v>
      </c>
      <c r="G7" s="111"/>
      <c r="H7" s="111"/>
      <c r="I7" s="112">
        <v>7</v>
      </c>
      <c r="J7" s="113"/>
      <c r="K7" s="48">
        <v>4</v>
      </c>
      <c r="L7" s="48">
        <v>3</v>
      </c>
      <c r="M7" s="48">
        <v>0</v>
      </c>
      <c r="N7" s="48">
        <v>3</v>
      </c>
      <c r="O7" s="48">
        <v>0</v>
      </c>
      <c r="P7" s="49">
        <v>0</v>
      </c>
      <c r="Q7" s="49">
        <v>0</v>
      </c>
      <c r="R7" s="48">
        <v>1</v>
      </c>
      <c r="S7" s="48">
        <v>0</v>
      </c>
      <c r="T7" s="48">
        <v>4</v>
      </c>
      <c r="U7" s="48">
        <v>3</v>
      </c>
      <c r="V7" s="48">
        <v>2</v>
      </c>
      <c r="W7" s="49">
        <v>1.125</v>
      </c>
      <c r="X7" s="49">
        <v>0.25</v>
      </c>
      <c r="Y7" s="78"/>
      <c r="Z7" s="78"/>
      <c r="AA7" s="78" t="s">
        <v>542</v>
      </c>
      <c r="AB7" s="84" t="s">
        <v>1357</v>
      </c>
      <c r="AC7" s="84" t="s">
        <v>1427</v>
      </c>
      <c r="AD7" s="84"/>
      <c r="AE7" s="84" t="s">
        <v>1450</v>
      </c>
      <c r="AF7" s="84" t="s">
        <v>1464</v>
      </c>
      <c r="AG7" s="120">
        <v>0</v>
      </c>
      <c r="AH7" s="123">
        <v>0</v>
      </c>
      <c r="AI7" s="120">
        <v>0</v>
      </c>
      <c r="AJ7" s="123">
        <v>0</v>
      </c>
      <c r="AK7" s="120">
        <v>0</v>
      </c>
      <c r="AL7" s="123">
        <v>0</v>
      </c>
      <c r="AM7" s="120">
        <v>50</v>
      </c>
      <c r="AN7" s="123">
        <v>100</v>
      </c>
      <c r="AO7" s="120">
        <v>50</v>
      </c>
    </row>
    <row r="8" spans="1:41" ht="15">
      <c r="A8" s="87" t="s">
        <v>1236</v>
      </c>
      <c r="B8" s="65" t="s">
        <v>1243</v>
      </c>
      <c r="C8" s="65" t="s">
        <v>56</v>
      </c>
      <c r="D8" s="109"/>
      <c r="E8" s="108"/>
      <c r="F8" s="110" t="s">
        <v>1236</v>
      </c>
      <c r="G8" s="111"/>
      <c r="H8" s="111"/>
      <c r="I8" s="112">
        <v>8</v>
      </c>
      <c r="J8" s="113"/>
      <c r="K8" s="48">
        <v>2</v>
      </c>
      <c r="L8" s="48">
        <v>1</v>
      </c>
      <c r="M8" s="48">
        <v>0</v>
      </c>
      <c r="N8" s="48">
        <v>1</v>
      </c>
      <c r="O8" s="48">
        <v>0</v>
      </c>
      <c r="P8" s="49">
        <v>0</v>
      </c>
      <c r="Q8" s="49">
        <v>0</v>
      </c>
      <c r="R8" s="48">
        <v>1</v>
      </c>
      <c r="S8" s="48">
        <v>0</v>
      </c>
      <c r="T8" s="48">
        <v>2</v>
      </c>
      <c r="U8" s="48">
        <v>1</v>
      </c>
      <c r="V8" s="48">
        <v>1</v>
      </c>
      <c r="W8" s="49">
        <v>0.5</v>
      </c>
      <c r="X8" s="49">
        <v>0.5</v>
      </c>
      <c r="Y8" s="78"/>
      <c r="Z8" s="78"/>
      <c r="AA8" s="78" t="s">
        <v>544</v>
      </c>
      <c r="AB8" s="84" t="s">
        <v>924</v>
      </c>
      <c r="AC8" s="84" t="s">
        <v>924</v>
      </c>
      <c r="AD8" s="84"/>
      <c r="AE8" s="84" t="s">
        <v>246</v>
      </c>
      <c r="AF8" s="84" t="s">
        <v>1465</v>
      </c>
      <c r="AG8" s="120">
        <v>0</v>
      </c>
      <c r="AH8" s="123">
        <v>0</v>
      </c>
      <c r="AI8" s="120">
        <v>0</v>
      </c>
      <c r="AJ8" s="123">
        <v>0</v>
      </c>
      <c r="AK8" s="120">
        <v>0</v>
      </c>
      <c r="AL8" s="123">
        <v>0</v>
      </c>
      <c r="AM8" s="120">
        <v>22</v>
      </c>
      <c r="AN8" s="123">
        <v>100</v>
      </c>
      <c r="AO8" s="120">
        <v>22</v>
      </c>
    </row>
    <row r="9" spans="1:41" ht="15">
      <c r="A9" s="87" t="s">
        <v>1237</v>
      </c>
      <c r="B9" s="65" t="s">
        <v>1244</v>
      </c>
      <c r="C9" s="65" t="s">
        <v>56</v>
      </c>
      <c r="D9" s="109"/>
      <c r="E9" s="108"/>
      <c r="F9" s="110" t="s">
        <v>2046</v>
      </c>
      <c r="G9" s="111"/>
      <c r="H9" s="111"/>
      <c r="I9" s="112">
        <v>9</v>
      </c>
      <c r="J9" s="113"/>
      <c r="K9" s="48">
        <v>2</v>
      </c>
      <c r="L9" s="48">
        <v>2</v>
      </c>
      <c r="M9" s="48">
        <v>0</v>
      </c>
      <c r="N9" s="48">
        <v>2</v>
      </c>
      <c r="O9" s="48">
        <v>1</v>
      </c>
      <c r="P9" s="49">
        <v>0</v>
      </c>
      <c r="Q9" s="49">
        <v>0</v>
      </c>
      <c r="R9" s="48">
        <v>1</v>
      </c>
      <c r="S9" s="48">
        <v>0</v>
      </c>
      <c r="T9" s="48">
        <v>2</v>
      </c>
      <c r="U9" s="48">
        <v>2</v>
      </c>
      <c r="V9" s="48">
        <v>1</v>
      </c>
      <c r="W9" s="49">
        <v>0.5</v>
      </c>
      <c r="X9" s="49">
        <v>0.5</v>
      </c>
      <c r="Y9" s="78" t="s">
        <v>400</v>
      </c>
      <c r="Z9" s="78" t="s">
        <v>535</v>
      </c>
      <c r="AA9" s="78"/>
      <c r="AB9" s="84" t="s">
        <v>1358</v>
      </c>
      <c r="AC9" s="84" t="s">
        <v>1428</v>
      </c>
      <c r="AD9" s="84"/>
      <c r="AE9" s="84" t="s">
        <v>213</v>
      </c>
      <c r="AF9" s="84" t="s">
        <v>1466</v>
      </c>
      <c r="AG9" s="120">
        <v>0</v>
      </c>
      <c r="AH9" s="123">
        <v>0</v>
      </c>
      <c r="AI9" s="120">
        <v>0</v>
      </c>
      <c r="AJ9" s="123">
        <v>0</v>
      </c>
      <c r="AK9" s="120">
        <v>0</v>
      </c>
      <c r="AL9" s="123">
        <v>0</v>
      </c>
      <c r="AM9" s="120">
        <v>24</v>
      </c>
      <c r="AN9" s="123">
        <v>100</v>
      </c>
      <c r="AO9" s="120">
        <v>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1231</v>
      </c>
      <c r="B2" s="84" t="s">
        <v>218</v>
      </c>
      <c r="C2" s="78">
        <f>VLOOKUP(GroupVertices[[#This Row],[Vertex]],Vertices[],MATCH("ID",Vertices[[#Headers],[Vertex]:[Vertex Content Word Count]],0),FALSE)</f>
        <v>10</v>
      </c>
    </row>
    <row r="3" spans="1:3" ht="15">
      <c r="A3" s="78" t="s">
        <v>1231</v>
      </c>
      <c r="B3" s="84" t="s">
        <v>227</v>
      </c>
      <c r="C3" s="78">
        <f>VLOOKUP(GroupVertices[[#This Row],[Vertex]],Vertices[],MATCH("ID",Vertices[[#Headers],[Vertex]:[Vertex Content Word Count]],0),FALSE)</f>
        <v>27</v>
      </c>
    </row>
    <row r="4" spans="1:3" ht="15">
      <c r="A4" s="78" t="s">
        <v>1231</v>
      </c>
      <c r="B4" s="84" t="s">
        <v>228</v>
      </c>
      <c r="C4" s="78">
        <f>VLOOKUP(GroupVertices[[#This Row],[Vertex]],Vertices[],MATCH("ID",Vertices[[#Headers],[Vertex]:[Vertex Content Word Count]],0),FALSE)</f>
        <v>28</v>
      </c>
    </row>
    <row r="5" spans="1:3" ht="15">
      <c r="A5" s="78" t="s">
        <v>1231</v>
      </c>
      <c r="B5" s="84" t="s">
        <v>229</v>
      </c>
      <c r="C5" s="78">
        <f>VLOOKUP(GroupVertices[[#This Row],[Vertex]],Vertices[],MATCH("ID",Vertices[[#Headers],[Vertex]:[Vertex Content Word Count]],0),FALSE)</f>
        <v>29</v>
      </c>
    </row>
    <row r="6" spans="1:3" ht="15">
      <c r="A6" s="78" t="s">
        <v>1231</v>
      </c>
      <c r="B6" s="84" t="s">
        <v>230</v>
      </c>
      <c r="C6" s="78">
        <f>VLOOKUP(GroupVertices[[#This Row],[Vertex]],Vertices[],MATCH("ID",Vertices[[#Headers],[Vertex]:[Vertex Content Word Count]],0),FALSE)</f>
        <v>30</v>
      </c>
    </row>
    <row r="7" spans="1:3" ht="15">
      <c r="A7" s="78" t="s">
        <v>1231</v>
      </c>
      <c r="B7" s="84" t="s">
        <v>231</v>
      </c>
      <c r="C7" s="78">
        <f>VLOOKUP(GroupVertices[[#This Row],[Vertex]],Vertices[],MATCH("ID",Vertices[[#Headers],[Vertex]:[Vertex Content Word Count]],0),FALSE)</f>
        <v>31</v>
      </c>
    </row>
    <row r="8" spans="1:3" ht="15">
      <c r="A8" s="78" t="s">
        <v>1231</v>
      </c>
      <c r="B8" s="84" t="s">
        <v>232</v>
      </c>
      <c r="C8" s="78">
        <f>VLOOKUP(GroupVertices[[#This Row],[Vertex]],Vertices[],MATCH("ID",Vertices[[#Headers],[Vertex]:[Vertex Content Word Count]],0),FALSE)</f>
        <v>32</v>
      </c>
    </row>
    <row r="9" spans="1:3" ht="15">
      <c r="A9" s="78" t="s">
        <v>1231</v>
      </c>
      <c r="B9" s="84" t="s">
        <v>237</v>
      </c>
      <c r="C9" s="78">
        <f>VLOOKUP(GroupVertices[[#This Row],[Vertex]],Vertices[],MATCH("ID",Vertices[[#Headers],[Vertex]:[Vertex Content Word Count]],0),FALSE)</f>
        <v>36</v>
      </c>
    </row>
    <row r="10" spans="1:3" ht="15">
      <c r="A10" s="78" t="s">
        <v>1231</v>
      </c>
      <c r="B10" s="84" t="s">
        <v>238</v>
      </c>
      <c r="C10" s="78">
        <f>VLOOKUP(GroupVertices[[#This Row],[Vertex]],Vertices[],MATCH("ID",Vertices[[#Headers],[Vertex]:[Vertex Content Word Count]],0),FALSE)</f>
        <v>37</v>
      </c>
    </row>
    <row r="11" spans="1:3" ht="15">
      <c r="A11" s="78" t="s">
        <v>1232</v>
      </c>
      <c r="B11" s="84" t="s">
        <v>224</v>
      </c>
      <c r="C11" s="78">
        <f>VLOOKUP(GroupVertices[[#This Row],[Vertex]],Vertices[],MATCH("ID",Vertices[[#Headers],[Vertex]:[Vertex Content Word Count]],0),FALSE)</f>
        <v>21</v>
      </c>
    </row>
    <row r="12" spans="1:3" ht="15">
      <c r="A12" s="78" t="s">
        <v>1232</v>
      </c>
      <c r="B12" s="84" t="s">
        <v>245</v>
      </c>
      <c r="C12" s="78">
        <f>VLOOKUP(GroupVertices[[#This Row],[Vertex]],Vertices[],MATCH("ID",Vertices[[#Headers],[Vertex]:[Vertex Content Word Count]],0),FALSE)</f>
        <v>22</v>
      </c>
    </row>
    <row r="13" spans="1:3" ht="15">
      <c r="A13" s="78" t="s">
        <v>1232</v>
      </c>
      <c r="B13" s="84" t="s">
        <v>216</v>
      </c>
      <c r="C13" s="78">
        <f>VLOOKUP(GroupVertices[[#This Row],[Vertex]],Vertices[],MATCH("ID",Vertices[[#Headers],[Vertex]:[Vertex Content Word Count]],0),FALSE)</f>
        <v>4</v>
      </c>
    </row>
    <row r="14" spans="1:3" ht="15">
      <c r="A14" s="78" t="s">
        <v>1232</v>
      </c>
      <c r="B14" s="84" t="s">
        <v>217</v>
      </c>
      <c r="C14" s="78">
        <f>VLOOKUP(GroupVertices[[#This Row],[Vertex]],Vertices[],MATCH("ID",Vertices[[#Headers],[Vertex]:[Vertex Content Word Count]],0),FALSE)</f>
        <v>9</v>
      </c>
    </row>
    <row r="15" spans="1:3" ht="15">
      <c r="A15" s="78" t="s">
        <v>1232</v>
      </c>
      <c r="B15" s="84" t="s">
        <v>239</v>
      </c>
      <c r="C15" s="78">
        <f>VLOOKUP(GroupVertices[[#This Row],[Vertex]],Vertices[],MATCH("ID",Vertices[[#Headers],[Vertex]:[Vertex Content Word Count]],0),FALSE)</f>
        <v>8</v>
      </c>
    </row>
    <row r="16" spans="1:3" ht="15">
      <c r="A16" s="78" t="s">
        <v>1232</v>
      </c>
      <c r="B16" s="84" t="s">
        <v>215</v>
      </c>
      <c r="C16" s="78">
        <f>VLOOKUP(GroupVertices[[#This Row],[Vertex]],Vertices[],MATCH("ID",Vertices[[#Headers],[Vertex]:[Vertex Content Word Count]],0),FALSE)</f>
        <v>7</v>
      </c>
    </row>
    <row r="17" spans="1:3" ht="15">
      <c r="A17" s="78" t="s">
        <v>1232</v>
      </c>
      <c r="B17" s="84" t="s">
        <v>212</v>
      </c>
      <c r="C17" s="78">
        <f>VLOOKUP(GroupVertices[[#This Row],[Vertex]],Vertices[],MATCH("ID",Vertices[[#Headers],[Vertex]:[Vertex Content Word Count]],0),FALSE)</f>
        <v>3</v>
      </c>
    </row>
    <row r="18" spans="1:3" ht="15">
      <c r="A18" s="78" t="s">
        <v>1233</v>
      </c>
      <c r="B18" s="84" t="s">
        <v>223</v>
      </c>
      <c r="C18" s="78">
        <f>VLOOKUP(GroupVertices[[#This Row],[Vertex]],Vertices[],MATCH("ID",Vertices[[#Headers],[Vertex]:[Vertex Content Word Count]],0),FALSE)</f>
        <v>17</v>
      </c>
    </row>
    <row r="19" spans="1:3" ht="15">
      <c r="A19" s="78" t="s">
        <v>1233</v>
      </c>
      <c r="B19" s="84" t="s">
        <v>222</v>
      </c>
      <c r="C19" s="78">
        <f>VLOOKUP(GroupVertices[[#This Row],[Vertex]],Vertices[],MATCH("ID",Vertices[[#Headers],[Vertex]:[Vertex Content Word Count]],0),FALSE)</f>
        <v>20</v>
      </c>
    </row>
    <row r="20" spans="1:3" ht="15">
      <c r="A20" s="78" t="s">
        <v>1233</v>
      </c>
      <c r="B20" s="84" t="s">
        <v>244</v>
      </c>
      <c r="C20" s="78">
        <f>VLOOKUP(GroupVertices[[#This Row],[Vertex]],Vertices[],MATCH("ID",Vertices[[#Headers],[Vertex]:[Vertex Content Word Count]],0),FALSE)</f>
        <v>19</v>
      </c>
    </row>
    <row r="21" spans="1:3" ht="15">
      <c r="A21" s="78" t="s">
        <v>1233</v>
      </c>
      <c r="B21" s="84" t="s">
        <v>243</v>
      </c>
      <c r="C21" s="78">
        <f>VLOOKUP(GroupVertices[[#This Row],[Vertex]],Vertices[],MATCH("ID",Vertices[[#Headers],[Vertex]:[Vertex Content Word Count]],0),FALSE)</f>
        <v>18</v>
      </c>
    </row>
    <row r="22" spans="1:3" ht="15">
      <c r="A22" s="78" t="s">
        <v>1233</v>
      </c>
      <c r="B22" s="84" t="s">
        <v>242</v>
      </c>
      <c r="C22" s="78">
        <f>VLOOKUP(GroupVertices[[#This Row],[Vertex]],Vertices[],MATCH("ID",Vertices[[#Headers],[Vertex]:[Vertex Content Word Count]],0),FALSE)</f>
        <v>16</v>
      </c>
    </row>
    <row r="23" spans="1:3" ht="15">
      <c r="A23" s="78" t="s">
        <v>1233</v>
      </c>
      <c r="B23" s="84" t="s">
        <v>221</v>
      </c>
      <c r="C23" s="78">
        <f>VLOOKUP(GroupVertices[[#This Row],[Vertex]],Vertices[],MATCH("ID",Vertices[[#Headers],[Vertex]:[Vertex Content Word Count]],0),FALSE)</f>
        <v>15</v>
      </c>
    </row>
    <row r="24" spans="1:3" ht="15">
      <c r="A24" s="78" t="s">
        <v>1234</v>
      </c>
      <c r="B24" s="84" t="s">
        <v>236</v>
      </c>
      <c r="C24" s="78">
        <f>VLOOKUP(GroupVertices[[#This Row],[Vertex]],Vertices[],MATCH("ID",Vertices[[#Headers],[Vertex]:[Vertex Content Word Count]],0),FALSE)</f>
        <v>35</v>
      </c>
    </row>
    <row r="25" spans="1:3" ht="15">
      <c r="A25" s="78" t="s">
        <v>1234</v>
      </c>
      <c r="B25" s="84" t="s">
        <v>235</v>
      </c>
      <c r="C25" s="78">
        <f>VLOOKUP(GroupVertices[[#This Row],[Vertex]],Vertices[],MATCH("ID",Vertices[[#Headers],[Vertex]:[Vertex Content Word Count]],0),FALSE)</f>
        <v>26</v>
      </c>
    </row>
    <row r="26" spans="1:3" ht="15">
      <c r="A26" s="78" t="s">
        <v>1234</v>
      </c>
      <c r="B26" s="84" t="s">
        <v>234</v>
      </c>
      <c r="C26" s="78">
        <f>VLOOKUP(GroupVertices[[#This Row],[Vertex]],Vertices[],MATCH("ID",Vertices[[#Headers],[Vertex]:[Vertex Content Word Count]],0),FALSE)</f>
        <v>34</v>
      </c>
    </row>
    <row r="27" spans="1:3" ht="15">
      <c r="A27" s="78" t="s">
        <v>1234</v>
      </c>
      <c r="B27" s="84" t="s">
        <v>233</v>
      </c>
      <c r="C27" s="78">
        <f>VLOOKUP(GroupVertices[[#This Row],[Vertex]],Vertices[],MATCH("ID",Vertices[[#Headers],[Vertex]:[Vertex Content Word Count]],0),FALSE)</f>
        <v>33</v>
      </c>
    </row>
    <row r="28" spans="1:3" ht="15">
      <c r="A28" s="78" t="s">
        <v>1234</v>
      </c>
      <c r="B28" s="84" t="s">
        <v>226</v>
      </c>
      <c r="C28" s="78">
        <f>VLOOKUP(GroupVertices[[#This Row],[Vertex]],Vertices[],MATCH("ID",Vertices[[#Headers],[Vertex]:[Vertex Content Word Count]],0),FALSE)</f>
        <v>25</v>
      </c>
    </row>
    <row r="29" spans="1:3" ht="15">
      <c r="A29" s="78" t="s">
        <v>1235</v>
      </c>
      <c r="B29" s="84" t="s">
        <v>220</v>
      </c>
      <c r="C29" s="78">
        <f>VLOOKUP(GroupVertices[[#This Row],[Vertex]],Vertices[],MATCH("ID",Vertices[[#Headers],[Vertex]:[Vertex Content Word Count]],0),FALSE)</f>
        <v>14</v>
      </c>
    </row>
    <row r="30" spans="1:3" ht="15">
      <c r="A30" s="78" t="s">
        <v>1235</v>
      </c>
      <c r="B30" s="84" t="s">
        <v>219</v>
      </c>
      <c r="C30" s="78">
        <f>VLOOKUP(GroupVertices[[#This Row],[Vertex]],Vertices[],MATCH("ID",Vertices[[#Headers],[Vertex]:[Vertex Content Word Count]],0),FALSE)</f>
        <v>11</v>
      </c>
    </row>
    <row r="31" spans="1:3" ht="15">
      <c r="A31" s="78" t="s">
        <v>1235</v>
      </c>
      <c r="B31" s="84" t="s">
        <v>241</v>
      </c>
      <c r="C31" s="78">
        <f>VLOOKUP(GroupVertices[[#This Row],[Vertex]],Vertices[],MATCH("ID",Vertices[[#Headers],[Vertex]:[Vertex Content Word Count]],0),FALSE)</f>
        <v>13</v>
      </c>
    </row>
    <row r="32" spans="1:3" ht="15">
      <c r="A32" s="78" t="s">
        <v>1235</v>
      </c>
      <c r="B32" s="84" t="s">
        <v>240</v>
      </c>
      <c r="C32" s="78">
        <f>VLOOKUP(GroupVertices[[#This Row],[Vertex]],Vertices[],MATCH("ID",Vertices[[#Headers],[Vertex]:[Vertex Content Word Count]],0),FALSE)</f>
        <v>12</v>
      </c>
    </row>
    <row r="33" spans="1:3" ht="15">
      <c r="A33" s="78" t="s">
        <v>1236</v>
      </c>
      <c r="B33" s="84" t="s">
        <v>225</v>
      </c>
      <c r="C33" s="78">
        <f>VLOOKUP(GroupVertices[[#This Row],[Vertex]],Vertices[],MATCH("ID",Vertices[[#Headers],[Vertex]:[Vertex Content Word Count]],0),FALSE)</f>
        <v>23</v>
      </c>
    </row>
    <row r="34" spans="1:3" ht="15">
      <c r="A34" s="78" t="s">
        <v>1236</v>
      </c>
      <c r="B34" s="84" t="s">
        <v>246</v>
      </c>
      <c r="C34" s="78">
        <f>VLOOKUP(GroupVertices[[#This Row],[Vertex]],Vertices[],MATCH("ID",Vertices[[#Headers],[Vertex]:[Vertex Content Word Count]],0),FALSE)</f>
        <v>24</v>
      </c>
    </row>
    <row r="35" spans="1:3" ht="15">
      <c r="A35" s="78" t="s">
        <v>1237</v>
      </c>
      <c r="B35" s="84" t="s">
        <v>214</v>
      </c>
      <c r="C35" s="78">
        <f>VLOOKUP(GroupVertices[[#This Row],[Vertex]],Vertices[],MATCH("ID",Vertices[[#Headers],[Vertex]:[Vertex Content Word Count]],0),FALSE)</f>
        <v>6</v>
      </c>
    </row>
    <row r="36" spans="1:3" ht="15">
      <c r="A36" s="78" t="s">
        <v>1237</v>
      </c>
      <c r="B36" s="84" t="s">
        <v>213</v>
      </c>
      <c r="C36" s="78">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1251</v>
      </c>
      <c r="B2" s="34" t="s">
        <v>1192</v>
      </c>
      <c r="D2" s="31">
        <f>MIN(Vertices[Degree])</f>
        <v>0</v>
      </c>
      <c r="E2" s="3">
        <f>COUNTIF(Vertices[Degree],"&gt;= "&amp;D2)-COUNTIF(Vertices[Degree],"&gt;="&amp;D3)</f>
        <v>0</v>
      </c>
      <c r="F2" s="37">
        <f>MIN(Vertices[In-Degree])</f>
        <v>0</v>
      </c>
      <c r="G2" s="38">
        <f>COUNTIF(Vertices[In-Degree],"&gt;= "&amp;F2)-COUNTIF(Vertices[In-Degree],"&gt;="&amp;F3)</f>
        <v>11</v>
      </c>
      <c r="H2" s="37">
        <f>MIN(Vertices[Out-Degree])</f>
        <v>0</v>
      </c>
      <c r="I2" s="38">
        <f>COUNTIF(Vertices[Out-Degree],"&gt;= "&amp;H2)-COUNTIF(Vertices[Out-Degree],"&gt;="&amp;H3)</f>
        <v>8</v>
      </c>
      <c r="J2" s="37">
        <f>MIN(Vertices[Betweenness Centrality])</f>
        <v>0</v>
      </c>
      <c r="K2" s="38">
        <f>COUNTIF(Vertices[Betweenness Centrality],"&gt;= "&amp;J2)-COUNTIF(Vertices[Betweenness Centrality],"&gt;="&amp;J3)</f>
        <v>28</v>
      </c>
      <c r="L2" s="37">
        <f>MIN(Vertices[Closeness Centrality])</f>
        <v>0</v>
      </c>
      <c r="M2" s="38">
        <f>COUNTIF(Vertices[Closeness Centrality],"&gt;= "&amp;L2)-COUNTIF(Vertices[Closeness Centrality],"&gt;="&amp;L3)</f>
        <v>9</v>
      </c>
      <c r="N2" s="37">
        <f>MIN(Vertices[Eigenvector Centrality])</f>
        <v>0</v>
      </c>
      <c r="O2" s="38">
        <f>COUNTIF(Vertices[Eigenvector Centrality],"&gt;= "&amp;N2)-COUNTIF(Vertices[Eigenvector Centrality],"&gt;="&amp;N3)</f>
        <v>29</v>
      </c>
      <c r="P2" s="37">
        <f>MIN(Vertices[PageRank])</f>
        <v>0.553809</v>
      </c>
      <c r="Q2" s="38">
        <f>COUNTIF(Vertices[PageRank],"&gt;= "&amp;P2)-COUNTIF(Vertices[PageRank],"&gt;="&amp;P3)</f>
        <v>7</v>
      </c>
      <c r="R2" s="37">
        <f>MIN(Vertices[Clustering Coefficient])</f>
        <v>0</v>
      </c>
      <c r="S2" s="43">
        <f>COUNTIF(Vertices[Clustering Coefficient],"&gt;= "&amp;R2)-COUNTIF(Vertices[Clustering Coefficient],"&gt;="&amp;R3)</f>
        <v>29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0.09090909090909091</v>
      </c>
      <c r="G3" s="40">
        <f>COUNTIF(Vertices[In-Degree],"&gt;= "&amp;F3)-COUNTIF(Vertices[In-Degree],"&gt;="&amp;F4)</f>
        <v>0</v>
      </c>
      <c r="H3" s="39">
        <f aca="true" t="shared" si="3" ref="H3:H26">H2+($H$57-$H$2)/BinDivisor</f>
        <v>0.09090909090909091</v>
      </c>
      <c r="I3" s="40">
        <f>COUNTIF(Vertices[Out-Degree],"&gt;= "&amp;H3)-COUNTIF(Vertices[Out-Degree],"&gt;="&amp;H4)</f>
        <v>0</v>
      </c>
      <c r="J3" s="39">
        <f aca="true" t="shared" si="4" ref="J3:J26">J2+($J$57-$J$2)/BinDivisor</f>
        <v>0.509090909090909</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0</v>
      </c>
      <c r="N3" s="39">
        <f aca="true" t="shared" si="6" ref="N3:N26">N2+($N$57-$N$2)/BinDivisor</f>
        <v>0.0035220545454545454</v>
      </c>
      <c r="O3" s="40">
        <f>COUNTIF(Vertices[Eigenvector Centrality],"&gt;= "&amp;N3)-COUNTIF(Vertices[Eigenvector Centrality],"&gt;="&amp;N4)</f>
        <v>0</v>
      </c>
      <c r="P3" s="39">
        <f aca="true" t="shared" si="7" ref="P3:P26">P2+($P$57-$P$2)/BinDivisor</f>
        <v>0.5981179818181819</v>
      </c>
      <c r="Q3" s="40">
        <f>COUNTIF(Vertices[PageRank],"&gt;= "&amp;P3)-COUNTIF(Vertices[PageRank],"&gt;="&amp;P4)</f>
        <v>1</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35</v>
      </c>
      <c r="D4" s="32">
        <f t="shared" si="1"/>
        <v>0</v>
      </c>
      <c r="E4" s="3">
        <f>COUNTIF(Vertices[Degree],"&gt;= "&amp;D4)-COUNTIF(Vertices[Degree],"&gt;="&amp;D5)</f>
        <v>0</v>
      </c>
      <c r="F4" s="37">
        <f t="shared" si="2"/>
        <v>0.18181818181818182</v>
      </c>
      <c r="G4" s="38">
        <f>COUNTIF(Vertices[In-Degree],"&gt;= "&amp;F4)-COUNTIF(Vertices[In-Degree],"&gt;="&amp;F5)</f>
        <v>0</v>
      </c>
      <c r="H4" s="37">
        <f t="shared" si="3"/>
        <v>0.18181818181818182</v>
      </c>
      <c r="I4" s="38">
        <f>COUNTIF(Vertices[Out-Degree],"&gt;= "&amp;H4)-COUNTIF(Vertices[Out-Degree],"&gt;="&amp;H5)</f>
        <v>0</v>
      </c>
      <c r="J4" s="37">
        <f t="shared" si="4"/>
        <v>1.018181818181818</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0.007044109090909091</v>
      </c>
      <c r="O4" s="38">
        <f>COUNTIF(Vertices[Eigenvector Centrality],"&gt;= "&amp;N4)-COUNTIF(Vertices[Eigenvector Centrality],"&gt;="&amp;N5)</f>
        <v>0</v>
      </c>
      <c r="P4" s="37">
        <f t="shared" si="7"/>
        <v>0.6424269636363638</v>
      </c>
      <c r="Q4" s="38">
        <f>COUNTIF(Vertices[PageRank],"&gt;= "&amp;P4)-COUNTIF(Vertices[PageRank],"&gt;="&amp;P5)</f>
        <v>0</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0.2727272727272727</v>
      </c>
      <c r="G5" s="40">
        <f>COUNTIF(Vertices[In-Degree],"&gt;= "&amp;F5)-COUNTIF(Vertices[In-Degree],"&gt;="&amp;F6)</f>
        <v>0</v>
      </c>
      <c r="H5" s="39">
        <f t="shared" si="3"/>
        <v>0.2727272727272727</v>
      </c>
      <c r="I5" s="40">
        <f>COUNTIF(Vertices[Out-Degree],"&gt;= "&amp;H5)-COUNTIF(Vertices[Out-Degree],"&gt;="&amp;H6)</f>
        <v>0</v>
      </c>
      <c r="J5" s="39">
        <f t="shared" si="4"/>
        <v>1.5272727272727271</v>
      </c>
      <c r="K5" s="40">
        <f>COUNTIF(Vertices[Betweenness Centrality],"&gt;= "&amp;J5)-COUNTIF(Vertices[Betweenness Centrality],"&gt;="&amp;J6)</f>
        <v>3</v>
      </c>
      <c r="L5" s="39">
        <f t="shared" si="5"/>
        <v>0.05454545454545454</v>
      </c>
      <c r="M5" s="40">
        <f>COUNTIF(Vertices[Closeness Centrality],"&gt;= "&amp;L5)-COUNTIF(Vertices[Closeness Centrality],"&gt;="&amp;L6)</f>
        <v>1</v>
      </c>
      <c r="N5" s="39">
        <f t="shared" si="6"/>
        <v>0.010566163636363635</v>
      </c>
      <c r="O5" s="40">
        <f>COUNTIF(Vertices[Eigenvector Centrality],"&gt;= "&amp;N5)-COUNTIF(Vertices[Eigenvector Centrality],"&gt;="&amp;N6)</f>
        <v>0</v>
      </c>
      <c r="P5" s="39">
        <f t="shared" si="7"/>
        <v>0.6867359454545456</v>
      </c>
      <c r="Q5" s="40">
        <f>COUNTIF(Vertices[PageRank],"&gt;= "&amp;P5)-COUNTIF(Vertices[PageRank],"&gt;="&amp;P6)</f>
        <v>4</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31</v>
      </c>
      <c r="D6" s="32">
        <f t="shared" si="1"/>
        <v>0</v>
      </c>
      <c r="E6" s="3">
        <f>COUNTIF(Vertices[Degree],"&gt;= "&amp;D6)-COUNTIF(Vertices[Degree],"&gt;="&amp;D7)</f>
        <v>0</v>
      </c>
      <c r="F6" s="37">
        <f t="shared" si="2"/>
        <v>0.36363636363636365</v>
      </c>
      <c r="G6" s="38">
        <f>COUNTIF(Vertices[In-Degree],"&gt;= "&amp;F6)-COUNTIF(Vertices[In-Degree],"&gt;="&amp;F7)</f>
        <v>0</v>
      </c>
      <c r="H6" s="37">
        <f t="shared" si="3"/>
        <v>0.36363636363636365</v>
      </c>
      <c r="I6" s="38">
        <f>COUNTIF(Vertices[Out-Degree],"&gt;= "&amp;H6)-COUNTIF(Vertices[Out-Degree],"&gt;="&amp;H7)</f>
        <v>0</v>
      </c>
      <c r="J6" s="37">
        <f t="shared" si="4"/>
        <v>2.036363636363636</v>
      </c>
      <c r="K6" s="38">
        <f>COUNTIF(Vertices[Betweenness Centrality],"&gt;= "&amp;J6)-COUNTIF(Vertices[Betweenness Centrality],"&gt;="&amp;J7)</f>
        <v>0</v>
      </c>
      <c r="L6" s="37">
        <f t="shared" si="5"/>
        <v>0.07272727272727272</v>
      </c>
      <c r="M6" s="38">
        <f>COUNTIF(Vertices[Closeness Centrality],"&gt;= "&amp;L6)-COUNTIF(Vertices[Closeness Centrality],"&gt;="&amp;L7)</f>
        <v>4</v>
      </c>
      <c r="N6" s="37">
        <f t="shared" si="6"/>
        <v>0.014088218181818182</v>
      </c>
      <c r="O6" s="38">
        <f>COUNTIF(Vertices[Eigenvector Centrality],"&gt;= "&amp;N6)-COUNTIF(Vertices[Eigenvector Centrality],"&gt;="&amp;N7)</f>
        <v>0</v>
      </c>
      <c r="P6" s="37">
        <f t="shared" si="7"/>
        <v>0.7310449272727275</v>
      </c>
      <c r="Q6" s="38">
        <f>COUNTIF(Vertices[PageRank],"&gt;= "&amp;P6)-COUNTIF(Vertices[PageRank],"&gt;="&amp;P7)</f>
        <v>3</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135</v>
      </c>
      <c r="D7" s="32">
        <f t="shared" si="1"/>
        <v>0</v>
      </c>
      <c r="E7" s="3">
        <f>COUNTIF(Vertices[Degree],"&gt;= "&amp;D7)-COUNTIF(Vertices[Degree],"&gt;="&amp;D8)</f>
        <v>0</v>
      </c>
      <c r="F7" s="39">
        <f t="shared" si="2"/>
        <v>0.4545454545454546</v>
      </c>
      <c r="G7" s="40">
        <f>COUNTIF(Vertices[In-Degree],"&gt;= "&amp;F7)-COUNTIF(Vertices[In-Degree],"&gt;="&amp;F8)</f>
        <v>0</v>
      </c>
      <c r="H7" s="39">
        <f t="shared" si="3"/>
        <v>0.4545454545454546</v>
      </c>
      <c r="I7" s="40">
        <f>COUNTIF(Vertices[Out-Degree],"&gt;= "&amp;H7)-COUNTIF(Vertices[Out-Degree],"&gt;="&amp;H8)</f>
        <v>0</v>
      </c>
      <c r="J7" s="39">
        <f t="shared" si="4"/>
        <v>2.545454545454545</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0.017610272727272728</v>
      </c>
      <c r="O7" s="40">
        <f>COUNTIF(Vertices[Eigenvector Centrality],"&gt;= "&amp;N7)-COUNTIF(Vertices[Eigenvector Centrality],"&gt;="&amp;N8)</f>
        <v>0</v>
      </c>
      <c r="P7" s="39">
        <f t="shared" si="7"/>
        <v>0.7753539090909094</v>
      </c>
      <c r="Q7" s="40">
        <f>COUNTIF(Vertices[PageRank],"&gt;= "&amp;P7)-COUNTIF(Vertices[PageRank],"&gt;="&amp;P8)</f>
        <v>0</v>
      </c>
      <c r="R7" s="39">
        <f t="shared" si="8"/>
        <v>0.06060606060606061</v>
      </c>
      <c r="S7" s="44">
        <f>COUNTIF(Vertices[Clustering Coefficient],"&gt;= "&amp;R7)-COUNTIF(Vertices[Clustering Coefficient],"&gt;="&amp;R8)</f>
        <v>0</v>
      </c>
      <c r="T7" s="39" t="e">
        <f ca="1" t="shared" si="9"/>
        <v>#REF!</v>
      </c>
      <c r="U7" s="40" t="e">
        <f ca="1" t="shared" si="0"/>
        <v>#REF!</v>
      </c>
    </row>
    <row r="8" spans="1:21" ht="15">
      <c r="A8" s="34" t="s">
        <v>150</v>
      </c>
      <c r="B8" s="34">
        <v>166</v>
      </c>
      <c r="D8" s="32">
        <f t="shared" si="1"/>
        <v>0</v>
      </c>
      <c r="E8" s="3">
        <f>COUNTIF(Vertices[Degree],"&gt;= "&amp;D8)-COUNTIF(Vertices[Degree],"&gt;="&amp;D9)</f>
        <v>0</v>
      </c>
      <c r="F8" s="37">
        <f t="shared" si="2"/>
        <v>0.5454545454545455</v>
      </c>
      <c r="G8" s="38">
        <f>COUNTIF(Vertices[In-Degree],"&gt;= "&amp;F8)-COUNTIF(Vertices[In-Degree],"&gt;="&amp;F9)</f>
        <v>0</v>
      </c>
      <c r="H8" s="37">
        <f t="shared" si="3"/>
        <v>0.5454545454545455</v>
      </c>
      <c r="I8" s="38">
        <f>COUNTIF(Vertices[Out-Degree],"&gt;= "&amp;H8)-COUNTIF(Vertices[Out-Degree],"&gt;="&amp;H9)</f>
        <v>0</v>
      </c>
      <c r="J8" s="37">
        <f t="shared" si="4"/>
        <v>3.054545454545454</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0.021132327272727274</v>
      </c>
      <c r="O8" s="38">
        <f>COUNTIF(Vertices[Eigenvector Centrality],"&gt;= "&amp;N8)-COUNTIF(Vertices[Eigenvector Centrality],"&gt;="&amp;N9)</f>
        <v>0</v>
      </c>
      <c r="P8" s="37">
        <f t="shared" si="7"/>
        <v>0.8196628909090913</v>
      </c>
      <c r="Q8" s="38">
        <f>COUNTIF(Vertices[PageRank],"&gt;= "&amp;P8)-COUNTIF(Vertices[PageRank],"&gt;="&amp;P9)</f>
        <v>0</v>
      </c>
      <c r="R8" s="37">
        <f t="shared" si="8"/>
        <v>0.07272727272727272</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0.6363636363636365</v>
      </c>
      <c r="G9" s="40">
        <f>COUNTIF(Vertices[In-Degree],"&gt;= "&amp;F9)-COUNTIF(Vertices[In-Degree],"&gt;="&amp;F10)</f>
        <v>0</v>
      </c>
      <c r="H9" s="39">
        <f t="shared" si="3"/>
        <v>0.6363636363636365</v>
      </c>
      <c r="I9" s="40">
        <f>COUNTIF(Vertices[Out-Degree],"&gt;= "&amp;H9)-COUNTIF(Vertices[Out-Degree],"&gt;="&amp;H10)</f>
        <v>0</v>
      </c>
      <c r="J9" s="39">
        <f t="shared" si="4"/>
        <v>3.5636363636363626</v>
      </c>
      <c r="K9" s="40">
        <f>COUNTIF(Vertices[Betweenness Centrality],"&gt;= "&amp;J9)-COUNTIF(Vertices[Betweenness Centrality],"&gt;="&amp;J10)</f>
        <v>0</v>
      </c>
      <c r="L9" s="39">
        <f t="shared" si="5"/>
        <v>0.1272727272727273</v>
      </c>
      <c r="M9" s="40">
        <f>COUNTIF(Vertices[Closeness Centrality],"&gt;= "&amp;L9)-COUNTIF(Vertices[Closeness Centrality],"&gt;="&amp;L10)</f>
        <v>8</v>
      </c>
      <c r="N9" s="39">
        <f t="shared" si="6"/>
        <v>0.02465438181818182</v>
      </c>
      <c r="O9" s="40">
        <f>COUNTIF(Vertices[Eigenvector Centrality],"&gt;= "&amp;N9)-COUNTIF(Vertices[Eigenvector Centrality],"&gt;="&amp;N10)</f>
        <v>0</v>
      </c>
      <c r="P9" s="39">
        <f t="shared" si="7"/>
        <v>0.8639718727272732</v>
      </c>
      <c r="Q9" s="40">
        <f>COUNTIF(Vertices[PageRank],"&gt;= "&amp;P9)-COUNTIF(Vertices[PageRank],"&gt;="&amp;P10)</f>
        <v>0</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1252</v>
      </c>
      <c r="B10" s="34">
        <v>3</v>
      </c>
      <c r="D10" s="32">
        <f t="shared" si="1"/>
        <v>0</v>
      </c>
      <c r="E10" s="3">
        <f>COUNTIF(Vertices[Degree],"&gt;= "&amp;D10)-COUNTIF(Vertices[Degree],"&gt;="&amp;D11)</f>
        <v>0</v>
      </c>
      <c r="F10" s="37">
        <f t="shared" si="2"/>
        <v>0.7272727272727274</v>
      </c>
      <c r="G10" s="38">
        <f>COUNTIF(Vertices[In-Degree],"&gt;= "&amp;F10)-COUNTIF(Vertices[In-Degree],"&gt;="&amp;F11)</f>
        <v>0</v>
      </c>
      <c r="H10" s="37">
        <f t="shared" si="3"/>
        <v>0.7272727272727274</v>
      </c>
      <c r="I10" s="38">
        <f>COUNTIF(Vertices[Out-Degree],"&gt;= "&amp;H10)-COUNTIF(Vertices[Out-Degree],"&gt;="&amp;H11)</f>
        <v>0</v>
      </c>
      <c r="J10" s="37">
        <f t="shared" si="4"/>
        <v>4.072727272727271</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0.028176436363636367</v>
      </c>
      <c r="O10" s="38">
        <f>COUNTIF(Vertices[Eigenvector Centrality],"&gt;= "&amp;N10)-COUNTIF(Vertices[Eigenvector Centrality],"&gt;="&amp;N11)</f>
        <v>0</v>
      </c>
      <c r="P10" s="37">
        <f t="shared" si="7"/>
        <v>0.908280854545455</v>
      </c>
      <c r="Q10" s="38">
        <f>COUNTIF(Vertices[PageRank],"&gt;= "&amp;P10)-COUNTIF(Vertices[PageRank],"&gt;="&amp;P11)</f>
        <v>0</v>
      </c>
      <c r="R10" s="37">
        <f t="shared" si="8"/>
        <v>0.09696969696969696</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0.8181818181818183</v>
      </c>
      <c r="G11" s="40">
        <f>COUNTIF(Vertices[In-Degree],"&gt;= "&amp;F11)-COUNTIF(Vertices[In-Degree],"&gt;="&amp;F12)</f>
        <v>0</v>
      </c>
      <c r="H11" s="39">
        <f t="shared" si="3"/>
        <v>0.8181818181818183</v>
      </c>
      <c r="I11" s="40">
        <f>COUNTIF(Vertices[Out-Degree],"&gt;= "&amp;H11)-COUNTIF(Vertices[Out-Degree],"&gt;="&amp;H12)</f>
        <v>0</v>
      </c>
      <c r="J11" s="39">
        <f t="shared" si="4"/>
        <v>4.58181818181818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0.03169849090909091</v>
      </c>
      <c r="O11" s="40">
        <f>COUNTIF(Vertices[Eigenvector Centrality],"&gt;= "&amp;N11)-COUNTIF(Vertices[Eigenvector Centrality],"&gt;="&amp;N12)</f>
        <v>0</v>
      </c>
      <c r="P11" s="39">
        <f t="shared" si="7"/>
        <v>0.9525898363636369</v>
      </c>
      <c r="Q11" s="40">
        <f>COUNTIF(Vertices[PageRank],"&gt;= "&amp;P11)-COUNTIF(Vertices[PageRank],"&gt;="&amp;P12)</f>
        <v>1</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176</v>
      </c>
      <c r="B12" s="34">
        <v>133</v>
      </c>
      <c r="D12" s="32">
        <f t="shared" si="1"/>
        <v>0</v>
      </c>
      <c r="E12" s="3">
        <f>COUNTIF(Vertices[Degree],"&gt;= "&amp;D12)-COUNTIF(Vertices[Degree],"&gt;="&amp;D13)</f>
        <v>0</v>
      </c>
      <c r="F12" s="37">
        <f t="shared" si="2"/>
        <v>0.9090909090909093</v>
      </c>
      <c r="G12" s="38">
        <f>COUNTIF(Vertices[In-Degree],"&gt;= "&amp;F12)-COUNTIF(Vertices[In-Degree],"&gt;="&amp;F13)</f>
        <v>0</v>
      </c>
      <c r="H12" s="37">
        <f t="shared" si="3"/>
        <v>0.9090909090909093</v>
      </c>
      <c r="I12" s="38">
        <f>COUNTIF(Vertices[Out-Degree],"&gt;= "&amp;H12)-COUNTIF(Vertices[Out-Degree],"&gt;="&amp;H13)</f>
        <v>0</v>
      </c>
      <c r="J12" s="37">
        <f t="shared" si="4"/>
        <v>5.090909090909089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0.035220545454545456</v>
      </c>
      <c r="O12" s="38">
        <f>COUNTIF(Vertices[Eigenvector Centrality],"&gt;= "&amp;N12)-COUNTIF(Vertices[Eigenvector Centrality],"&gt;="&amp;N13)</f>
        <v>0</v>
      </c>
      <c r="P12" s="37">
        <f t="shared" si="7"/>
        <v>0.9968988181818188</v>
      </c>
      <c r="Q12" s="38">
        <f>COUNTIF(Vertices[PageRank],"&gt;= "&amp;P12)-COUNTIF(Vertices[PageRank],"&gt;="&amp;P13)</f>
        <v>11</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247</v>
      </c>
      <c r="B13" s="34">
        <v>32</v>
      </c>
      <c r="D13" s="32">
        <f t="shared" si="1"/>
        <v>0</v>
      </c>
      <c r="E13" s="3">
        <f>COUNTIF(Vertices[Degree],"&gt;= "&amp;D13)-COUNTIF(Vertices[Degree],"&gt;="&amp;D14)</f>
        <v>0</v>
      </c>
      <c r="F13" s="39">
        <f t="shared" si="2"/>
        <v>1.0000000000000002</v>
      </c>
      <c r="G13" s="40">
        <f>COUNTIF(Vertices[In-Degree],"&gt;= "&amp;F13)-COUNTIF(Vertices[In-Degree],"&gt;="&amp;F14)</f>
        <v>16</v>
      </c>
      <c r="H13" s="39">
        <f t="shared" si="3"/>
        <v>1.0000000000000002</v>
      </c>
      <c r="I13" s="40">
        <f>COUNTIF(Vertices[Out-Degree],"&gt;= "&amp;H13)-COUNTIF(Vertices[Out-Degree],"&gt;="&amp;H14)</f>
        <v>20</v>
      </c>
      <c r="J13" s="39">
        <f t="shared" si="4"/>
        <v>5.599999999999998</v>
      </c>
      <c r="K13" s="40">
        <f>COUNTIF(Vertices[Betweenness Centrality],"&gt;= "&amp;J13)-COUNTIF(Vertices[Betweenness Centrality],"&gt;="&amp;J14)</f>
        <v>1</v>
      </c>
      <c r="L13" s="39">
        <f t="shared" si="5"/>
        <v>0.20000000000000004</v>
      </c>
      <c r="M13" s="40">
        <f>COUNTIF(Vertices[Closeness Centrality],"&gt;= "&amp;L13)-COUNTIF(Vertices[Closeness Centrality],"&gt;="&amp;L14)</f>
        <v>6</v>
      </c>
      <c r="N13" s="39">
        <f t="shared" si="6"/>
        <v>0.0387426</v>
      </c>
      <c r="O13" s="40">
        <f>COUNTIF(Vertices[Eigenvector Centrality],"&gt;= "&amp;N13)-COUNTIF(Vertices[Eigenvector Centrality],"&gt;="&amp;N14)</f>
        <v>0</v>
      </c>
      <c r="P13" s="39">
        <f t="shared" si="7"/>
        <v>1.0412078000000007</v>
      </c>
      <c r="Q13" s="40">
        <f>COUNTIF(Vertices[PageRank],"&gt;= "&amp;P13)-COUNTIF(Vertices[PageRank],"&gt;="&amp;P14)</f>
        <v>0</v>
      </c>
      <c r="R13" s="39">
        <f t="shared" si="8"/>
        <v>0.1333333333333333</v>
      </c>
      <c r="S13" s="44">
        <f>COUNTIF(Vertices[Clustering Coefficient],"&gt;= "&amp;R13)-COUNTIF(Vertices[Clustering Coefficient],"&gt;="&amp;R14)</f>
        <v>0</v>
      </c>
      <c r="T13" s="39" t="e">
        <f ca="1" t="shared" si="9"/>
        <v>#REF!</v>
      </c>
      <c r="U13" s="40" t="e">
        <f ca="1" t="shared" si="0"/>
        <v>#REF!</v>
      </c>
    </row>
    <row r="14" spans="1:21" ht="15">
      <c r="A14" s="34" t="s">
        <v>248</v>
      </c>
      <c r="B14" s="34">
        <v>1</v>
      </c>
      <c r="D14" s="32">
        <f t="shared" si="1"/>
        <v>0</v>
      </c>
      <c r="E14" s="3">
        <f>COUNTIF(Vertices[Degree],"&gt;= "&amp;D14)-COUNTIF(Vertices[Degree],"&gt;="&amp;D15)</f>
        <v>0</v>
      </c>
      <c r="F14" s="37">
        <f t="shared" si="2"/>
        <v>1.090909090909091</v>
      </c>
      <c r="G14" s="38">
        <f>COUNTIF(Vertices[In-Degree],"&gt;= "&amp;F14)-COUNTIF(Vertices[In-Degree],"&gt;="&amp;F15)</f>
        <v>0</v>
      </c>
      <c r="H14" s="37">
        <f t="shared" si="3"/>
        <v>1.090909090909091</v>
      </c>
      <c r="I14" s="38">
        <f>COUNTIF(Vertices[Out-Degree],"&gt;= "&amp;H14)-COUNTIF(Vertices[Out-Degree],"&gt;="&amp;H15)</f>
        <v>0</v>
      </c>
      <c r="J14" s="37">
        <f t="shared" si="4"/>
        <v>6.109090909090907</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0.04226465454545455</v>
      </c>
      <c r="O14" s="38">
        <f>COUNTIF(Vertices[Eigenvector Centrality],"&gt;= "&amp;N14)-COUNTIF(Vertices[Eigenvector Centrality],"&gt;="&amp;N15)</f>
        <v>0</v>
      </c>
      <c r="P14" s="37">
        <f t="shared" si="7"/>
        <v>1.0855167818181826</v>
      </c>
      <c r="Q14" s="38">
        <f>COUNTIF(Vertices[PageRank],"&gt;= "&amp;P14)-COUNTIF(Vertices[PageRank],"&gt;="&amp;P15)</f>
        <v>1</v>
      </c>
      <c r="R14" s="37">
        <f t="shared" si="8"/>
        <v>0.14545454545454542</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1.1818181818181819</v>
      </c>
      <c r="G15" s="40">
        <f>COUNTIF(Vertices[In-Degree],"&gt;= "&amp;F15)-COUNTIF(Vertices[In-Degree],"&gt;="&amp;F16)</f>
        <v>0</v>
      </c>
      <c r="H15" s="39">
        <f t="shared" si="3"/>
        <v>1.1818181818181819</v>
      </c>
      <c r="I15" s="40">
        <f>COUNTIF(Vertices[Out-Degree],"&gt;= "&amp;H15)-COUNTIF(Vertices[Out-Degree],"&gt;="&amp;H16)</f>
        <v>0</v>
      </c>
      <c r="J15" s="39">
        <f t="shared" si="4"/>
        <v>6.6181818181818155</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0.045786709090909095</v>
      </c>
      <c r="O15" s="40">
        <f>COUNTIF(Vertices[Eigenvector Centrality],"&gt;= "&amp;N15)-COUNTIF(Vertices[Eigenvector Centrality],"&gt;="&amp;N16)</f>
        <v>0</v>
      </c>
      <c r="P15" s="39">
        <f t="shared" si="7"/>
        <v>1.1298257636363644</v>
      </c>
      <c r="Q15" s="40">
        <f>COUNTIF(Vertices[PageRank],"&gt;= "&amp;P15)-COUNTIF(Vertices[PageRank],"&gt;="&amp;P16)</f>
        <v>0</v>
      </c>
      <c r="R15" s="39">
        <f t="shared" si="8"/>
        <v>0.15757575757575754</v>
      </c>
      <c r="S15" s="44">
        <f>COUNTIF(Vertices[Clustering Coefficient],"&gt;= "&amp;R15)-COUNTIF(Vertices[Clustering Coefficient],"&gt;="&amp;R16)</f>
        <v>0</v>
      </c>
      <c r="T15" s="39" t="e">
        <f ca="1" t="shared" si="9"/>
        <v>#REF!</v>
      </c>
      <c r="U15" s="40" t="e">
        <f ca="1" t="shared" si="0"/>
        <v>#REF!</v>
      </c>
    </row>
    <row r="16" spans="1:21" ht="15">
      <c r="A16" s="34" t="s">
        <v>151</v>
      </c>
      <c r="B16" s="34">
        <v>133</v>
      </c>
      <c r="D16" s="32">
        <f t="shared" si="1"/>
        <v>0</v>
      </c>
      <c r="E16" s="3">
        <f>COUNTIF(Vertices[Degree],"&gt;= "&amp;D16)-COUNTIF(Vertices[Degree],"&gt;="&amp;D17)</f>
        <v>0</v>
      </c>
      <c r="F16" s="37">
        <f t="shared" si="2"/>
        <v>1.2727272727272727</v>
      </c>
      <c r="G16" s="38">
        <f>COUNTIF(Vertices[In-Degree],"&gt;= "&amp;F16)-COUNTIF(Vertices[In-Degree],"&gt;="&amp;F17)</f>
        <v>0</v>
      </c>
      <c r="H16" s="37">
        <f t="shared" si="3"/>
        <v>1.2727272727272727</v>
      </c>
      <c r="I16" s="38">
        <f>COUNTIF(Vertices[Out-Degree],"&gt;= "&amp;H16)-COUNTIF(Vertices[Out-Degree],"&gt;="&amp;H17)</f>
        <v>0</v>
      </c>
      <c r="J16" s="37">
        <f t="shared" si="4"/>
        <v>7.127272727272724</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0.04930876363636364</v>
      </c>
      <c r="O16" s="38">
        <f>COUNTIF(Vertices[Eigenvector Centrality],"&gt;= "&amp;N16)-COUNTIF(Vertices[Eigenvector Centrality],"&gt;="&amp;N17)</f>
        <v>0</v>
      </c>
      <c r="P16" s="37">
        <f t="shared" si="7"/>
        <v>1.1741347454545463</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1.3636363636363635</v>
      </c>
      <c r="G17" s="40">
        <f>COUNTIF(Vertices[In-Degree],"&gt;= "&amp;F17)-COUNTIF(Vertices[In-Degree],"&gt;="&amp;F18)</f>
        <v>0</v>
      </c>
      <c r="H17" s="39">
        <f t="shared" si="3"/>
        <v>1.3636363636363635</v>
      </c>
      <c r="I17" s="40">
        <f>COUNTIF(Vertices[Out-Degree],"&gt;= "&amp;H17)-COUNTIF(Vertices[Out-Degree],"&gt;="&amp;H18)</f>
        <v>0</v>
      </c>
      <c r="J17" s="39">
        <f t="shared" si="4"/>
        <v>7.636363636363633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0.05283081818181819</v>
      </c>
      <c r="O17" s="40">
        <f>COUNTIF(Vertices[Eigenvector Centrality],"&gt;= "&amp;N17)-COUNTIF(Vertices[Eigenvector Centrality],"&gt;="&amp;N18)</f>
        <v>0</v>
      </c>
      <c r="P17" s="39">
        <f t="shared" si="7"/>
        <v>1.2184437272727282</v>
      </c>
      <c r="Q17" s="40">
        <f>COUNTIF(Vertices[PageRank],"&gt;= "&amp;P17)-COUNTIF(Vertices[PageRank],"&gt;="&amp;P18)</f>
        <v>3</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170</v>
      </c>
      <c r="B18" s="34">
        <v>0.037037037037037035</v>
      </c>
      <c r="D18" s="32">
        <f t="shared" si="1"/>
        <v>0</v>
      </c>
      <c r="E18" s="3">
        <f>COUNTIF(Vertices[Degree],"&gt;= "&amp;D18)-COUNTIF(Vertices[Degree],"&gt;="&amp;D19)</f>
        <v>0</v>
      </c>
      <c r="F18" s="37">
        <f t="shared" si="2"/>
        <v>1.4545454545454544</v>
      </c>
      <c r="G18" s="38">
        <f>COUNTIF(Vertices[In-Degree],"&gt;= "&amp;F18)-COUNTIF(Vertices[In-Degree],"&gt;="&amp;F19)</f>
        <v>0</v>
      </c>
      <c r="H18" s="37">
        <f t="shared" si="3"/>
        <v>1.4545454545454544</v>
      </c>
      <c r="I18" s="38">
        <f>COUNTIF(Vertices[Out-Degree],"&gt;= "&amp;H18)-COUNTIF(Vertices[Out-Degree],"&gt;="&amp;H19)</f>
        <v>0</v>
      </c>
      <c r="J18" s="37">
        <f t="shared" si="4"/>
        <v>8.145454545454543</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0.05635287272727273</v>
      </c>
      <c r="O18" s="38">
        <f>COUNTIF(Vertices[Eigenvector Centrality],"&gt;= "&amp;N18)-COUNTIF(Vertices[Eigenvector Centrality],"&gt;="&amp;N19)</f>
        <v>0</v>
      </c>
      <c r="P18" s="37">
        <f t="shared" si="7"/>
        <v>1.26275270909091</v>
      </c>
      <c r="Q18" s="38">
        <f>COUNTIF(Vertices[PageRank],"&gt;= "&amp;P18)-COUNTIF(Vertices[PageRank],"&gt;="&amp;P19)</f>
        <v>1</v>
      </c>
      <c r="R18" s="37">
        <f t="shared" si="8"/>
        <v>0.19393939393939388</v>
      </c>
      <c r="S18" s="43">
        <f>COUNTIF(Vertices[Clustering Coefficient],"&gt;= "&amp;R18)-COUNTIF(Vertices[Clustering Coefficient],"&gt;="&amp;R19)</f>
        <v>0</v>
      </c>
      <c r="T18" s="37" t="e">
        <f ca="1" t="shared" si="9"/>
        <v>#REF!</v>
      </c>
      <c r="U18" s="38" t="e">
        <f ca="1" t="shared" si="0"/>
        <v>#REF!</v>
      </c>
    </row>
    <row r="19" spans="1:21" ht="15">
      <c r="A19" s="34" t="s">
        <v>171</v>
      </c>
      <c r="B19" s="34">
        <v>0.07142857142857142</v>
      </c>
      <c r="D19" s="32">
        <f t="shared" si="1"/>
        <v>0</v>
      </c>
      <c r="E19" s="3">
        <f>COUNTIF(Vertices[Degree],"&gt;= "&amp;D19)-COUNTIF(Vertices[Degree],"&gt;="&amp;D20)</f>
        <v>0</v>
      </c>
      <c r="F19" s="39">
        <f t="shared" si="2"/>
        <v>1.5454545454545452</v>
      </c>
      <c r="G19" s="40">
        <f>COUNTIF(Vertices[In-Degree],"&gt;= "&amp;F19)-COUNTIF(Vertices[In-Degree],"&gt;="&amp;F20)</f>
        <v>0</v>
      </c>
      <c r="H19" s="39">
        <f t="shared" si="3"/>
        <v>1.5454545454545452</v>
      </c>
      <c r="I19" s="40">
        <f>COUNTIF(Vertices[Out-Degree],"&gt;= "&amp;H19)-COUNTIF(Vertices[Out-Degree],"&gt;="&amp;H20)</f>
        <v>0</v>
      </c>
      <c r="J19" s="39">
        <f t="shared" si="4"/>
        <v>8.654545454545453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0.05987492727272728</v>
      </c>
      <c r="O19" s="40">
        <f>COUNTIF(Vertices[Eigenvector Centrality],"&gt;= "&amp;N19)-COUNTIF(Vertices[Eigenvector Centrality],"&gt;="&amp;N20)</f>
        <v>0</v>
      </c>
      <c r="P19" s="39">
        <f t="shared" si="7"/>
        <v>1.307061690909092</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1.636363636363636</v>
      </c>
      <c r="G20" s="38">
        <f>COUNTIF(Vertices[In-Degree],"&gt;= "&amp;F20)-COUNTIF(Vertices[In-Degree],"&gt;="&amp;F21)</f>
        <v>0</v>
      </c>
      <c r="H20" s="37">
        <f t="shared" si="3"/>
        <v>1.636363636363636</v>
      </c>
      <c r="I20" s="38">
        <f>COUNTIF(Vertices[Out-Degree],"&gt;= "&amp;H20)-COUNTIF(Vertices[Out-Degree],"&gt;="&amp;H21)</f>
        <v>0</v>
      </c>
      <c r="J20" s="37">
        <f t="shared" si="4"/>
        <v>9.163636363636362</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0.06339698181818182</v>
      </c>
      <c r="O20" s="38">
        <f>COUNTIF(Vertices[Eigenvector Centrality],"&gt;= "&amp;N20)-COUNTIF(Vertices[Eigenvector Centrality],"&gt;="&amp;N21)</f>
        <v>0</v>
      </c>
      <c r="P20" s="37">
        <f t="shared" si="7"/>
        <v>1.3513706727272738</v>
      </c>
      <c r="Q20" s="38">
        <f>COUNTIF(Vertices[PageRank],"&gt;= "&amp;P20)-COUNTIF(Vertices[PageRank],"&gt;="&amp;P21)</f>
        <v>0</v>
      </c>
      <c r="R20" s="37">
        <f t="shared" si="8"/>
        <v>0.21818181818181812</v>
      </c>
      <c r="S20" s="43">
        <f>COUNTIF(Vertices[Clustering Coefficient],"&gt;= "&amp;R20)-COUNTIF(Vertices[Clustering Coefficient],"&gt;="&amp;R21)</f>
        <v>0</v>
      </c>
      <c r="T20" s="37" t="e">
        <f ca="1" t="shared" si="9"/>
        <v>#REF!</v>
      </c>
      <c r="U20" s="38" t="e">
        <f ca="1" t="shared" si="0"/>
        <v>#REF!</v>
      </c>
    </row>
    <row r="21" spans="1:21" ht="15">
      <c r="A21" s="34" t="s">
        <v>152</v>
      </c>
      <c r="B21" s="34">
        <v>15</v>
      </c>
      <c r="D21" s="32">
        <f t="shared" si="1"/>
        <v>0</v>
      </c>
      <c r="E21" s="3">
        <f>COUNTIF(Vertices[Degree],"&gt;= "&amp;D21)-COUNTIF(Vertices[Degree],"&gt;="&amp;D22)</f>
        <v>0</v>
      </c>
      <c r="F21" s="39">
        <f t="shared" si="2"/>
        <v>1.7272727272727268</v>
      </c>
      <c r="G21" s="40">
        <f>COUNTIF(Vertices[In-Degree],"&gt;= "&amp;F21)-COUNTIF(Vertices[In-Degree],"&gt;="&amp;F22)</f>
        <v>0</v>
      </c>
      <c r="H21" s="39">
        <f t="shared" si="3"/>
        <v>1.7272727272727268</v>
      </c>
      <c r="I21" s="40">
        <f>COUNTIF(Vertices[Out-Degree],"&gt;= "&amp;H21)-COUNTIF(Vertices[Out-Degree],"&gt;="&amp;H22)</f>
        <v>0</v>
      </c>
      <c r="J21" s="39">
        <f t="shared" si="4"/>
        <v>9.672727272727272</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0.06691903636363636</v>
      </c>
      <c r="O21" s="40">
        <f>COUNTIF(Vertices[Eigenvector Centrality],"&gt;= "&amp;N21)-COUNTIF(Vertices[Eigenvector Centrality],"&gt;="&amp;N22)</f>
        <v>0</v>
      </c>
      <c r="P21" s="39">
        <f t="shared" si="7"/>
        <v>1.3956796545454557</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34" t="s">
        <v>153</v>
      </c>
      <c r="B22" s="34">
        <v>9</v>
      </c>
      <c r="D22" s="32">
        <f t="shared" si="1"/>
        <v>0</v>
      </c>
      <c r="E22" s="3">
        <f>COUNTIF(Vertices[Degree],"&gt;= "&amp;D22)-COUNTIF(Vertices[Degree],"&gt;="&amp;D23)</f>
        <v>0</v>
      </c>
      <c r="F22" s="37">
        <f t="shared" si="2"/>
        <v>1.8181818181818177</v>
      </c>
      <c r="G22" s="38">
        <f>COUNTIF(Vertices[In-Degree],"&gt;= "&amp;F22)-COUNTIF(Vertices[In-Degree],"&gt;="&amp;F23)</f>
        <v>0</v>
      </c>
      <c r="H22" s="37">
        <f t="shared" si="3"/>
        <v>1.8181818181818177</v>
      </c>
      <c r="I22" s="38">
        <f>COUNTIF(Vertices[Out-Degree],"&gt;= "&amp;H22)-COUNTIF(Vertices[Out-Degree],"&gt;="&amp;H23)</f>
        <v>0</v>
      </c>
      <c r="J22" s="37">
        <f t="shared" si="4"/>
        <v>10.181818181818182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0.0704410909090909</v>
      </c>
      <c r="O22" s="38">
        <f>COUNTIF(Vertices[Eigenvector Centrality],"&gt;= "&amp;N22)-COUNTIF(Vertices[Eigenvector Centrality],"&gt;="&amp;N23)</f>
        <v>0</v>
      </c>
      <c r="P22" s="37">
        <f t="shared" si="7"/>
        <v>1.4399886363636376</v>
      </c>
      <c r="Q22" s="38">
        <f>COUNTIF(Vertices[PageRank],"&gt;= "&amp;P22)-COUNTIF(Vertices[PageRank],"&gt;="&amp;P23)</f>
        <v>0</v>
      </c>
      <c r="R22" s="37">
        <f t="shared" si="8"/>
        <v>0.24242424242424235</v>
      </c>
      <c r="S22" s="43">
        <f>COUNTIF(Vertices[Clustering Coefficient],"&gt;= "&amp;R22)-COUNTIF(Vertices[Clustering Coefficient],"&gt;="&amp;R23)</f>
        <v>0</v>
      </c>
      <c r="T22" s="37" t="e">
        <f ca="1" t="shared" si="9"/>
        <v>#REF!</v>
      </c>
      <c r="U22" s="38" t="e">
        <f ca="1" t="shared" si="0"/>
        <v>#REF!</v>
      </c>
    </row>
    <row r="23" spans="1:21" ht="15">
      <c r="A23" s="34" t="s">
        <v>154</v>
      </c>
      <c r="B23" s="34">
        <v>7</v>
      </c>
      <c r="D23" s="32">
        <f t="shared" si="1"/>
        <v>0</v>
      </c>
      <c r="E23" s="3">
        <f>COUNTIF(Vertices[Degree],"&gt;= "&amp;D23)-COUNTIF(Vertices[Degree],"&gt;="&amp;D24)</f>
        <v>0</v>
      </c>
      <c r="F23" s="39">
        <f t="shared" si="2"/>
        <v>1.9090909090909085</v>
      </c>
      <c r="G23" s="40">
        <f>COUNTIF(Vertices[In-Degree],"&gt;= "&amp;F23)-COUNTIF(Vertices[In-Degree],"&gt;="&amp;F24)</f>
        <v>0</v>
      </c>
      <c r="H23" s="39">
        <f t="shared" si="3"/>
        <v>1.9090909090909085</v>
      </c>
      <c r="I23" s="40">
        <f>COUNTIF(Vertices[Out-Degree],"&gt;= "&amp;H23)-COUNTIF(Vertices[Out-Degree],"&gt;="&amp;H24)</f>
        <v>0</v>
      </c>
      <c r="J23" s="39">
        <f t="shared" si="4"/>
        <v>10.690909090909091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0.07396314545454544</v>
      </c>
      <c r="O23" s="40">
        <f>COUNTIF(Vertices[Eigenvector Centrality],"&gt;= "&amp;N23)-COUNTIF(Vertices[Eigenvector Centrality],"&gt;="&amp;N24)</f>
        <v>0</v>
      </c>
      <c r="P23" s="39">
        <f t="shared" si="7"/>
        <v>1.4842976181818195</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155</v>
      </c>
      <c r="B24" s="34">
        <v>99</v>
      </c>
      <c r="D24" s="32">
        <f t="shared" si="1"/>
        <v>0</v>
      </c>
      <c r="E24" s="3">
        <f>COUNTIF(Vertices[Degree],"&gt;= "&amp;D24)-COUNTIF(Vertices[Degree],"&gt;="&amp;D25)</f>
        <v>0</v>
      </c>
      <c r="F24" s="37">
        <f t="shared" si="2"/>
        <v>1.9999999999999993</v>
      </c>
      <c r="G24" s="38">
        <f>COUNTIF(Vertices[In-Degree],"&gt;= "&amp;F24)-COUNTIF(Vertices[In-Degree],"&gt;="&amp;F25)</f>
        <v>3</v>
      </c>
      <c r="H24" s="37">
        <f t="shared" si="3"/>
        <v>1.9999999999999993</v>
      </c>
      <c r="I24" s="38">
        <f>COUNTIF(Vertices[Out-Degree],"&gt;= "&amp;H24)-COUNTIF(Vertices[Out-Degree],"&gt;="&amp;H25)</f>
        <v>4</v>
      </c>
      <c r="J24" s="37">
        <f t="shared" si="4"/>
        <v>11.200000000000001</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0.07748519999999998</v>
      </c>
      <c r="O24" s="38">
        <f>COUNTIF(Vertices[Eigenvector Centrality],"&gt;= "&amp;N24)-COUNTIF(Vertices[Eigenvector Centrality],"&gt;="&amp;N25)</f>
        <v>0</v>
      </c>
      <c r="P24" s="37">
        <f t="shared" si="7"/>
        <v>1.5286066000000014</v>
      </c>
      <c r="Q24" s="38">
        <f>COUNTIF(Vertices[PageRank],"&gt;= "&amp;P24)-COUNTIF(Vertices[PageRank],"&gt;="&amp;P25)</f>
        <v>0</v>
      </c>
      <c r="R24" s="37">
        <f t="shared" si="8"/>
        <v>0.2666666666666666</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2.0909090909090904</v>
      </c>
      <c r="G25" s="40">
        <f>COUNTIF(Vertices[In-Degree],"&gt;= "&amp;F25)-COUNTIF(Vertices[In-Degree],"&gt;="&amp;F26)</f>
        <v>0</v>
      </c>
      <c r="H25" s="39">
        <f t="shared" si="3"/>
        <v>2.0909090909090904</v>
      </c>
      <c r="I25" s="40">
        <f>COUNTIF(Vertices[Out-Degree],"&gt;= "&amp;H25)-COUNTIF(Vertices[Out-Degree],"&gt;="&amp;H26)</f>
        <v>0</v>
      </c>
      <c r="J25" s="39">
        <f t="shared" si="4"/>
        <v>11.70909090909091</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0.08100725454545452</v>
      </c>
      <c r="O25" s="40">
        <f>COUNTIF(Vertices[Eigenvector Centrality],"&gt;= "&amp;N25)-COUNTIF(Vertices[Eigenvector Centrality],"&gt;="&amp;N26)</f>
        <v>0</v>
      </c>
      <c r="P25" s="39">
        <f t="shared" si="7"/>
        <v>1.5729155818181833</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2.181818181818181</v>
      </c>
      <c r="G26" s="38">
        <f>COUNTIF(Vertices[In-Degree],"&gt;= "&amp;F26)-COUNTIF(Vertices[In-Degree],"&gt;="&amp;F28)</f>
        <v>0</v>
      </c>
      <c r="H26" s="37">
        <f t="shared" si="3"/>
        <v>2.181818181818181</v>
      </c>
      <c r="I26" s="38">
        <f>COUNTIF(Vertices[Out-Degree],"&gt;= "&amp;H26)-COUNTIF(Vertices[Out-Degree],"&gt;="&amp;H28)</f>
        <v>0</v>
      </c>
      <c r="J26" s="37">
        <f t="shared" si="4"/>
        <v>12.21818181818182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0.08452930909090905</v>
      </c>
      <c r="O26" s="38">
        <f>COUNTIF(Vertices[Eigenvector Centrality],"&gt;= "&amp;N26)-COUNTIF(Vertices[Eigenvector Centrality],"&gt;="&amp;N28)</f>
        <v>0</v>
      </c>
      <c r="P26" s="37">
        <f t="shared" si="7"/>
        <v>1.6172245636363651</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1.188811</v>
      </c>
      <c r="D27" s="32"/>
      <c r="E27" s="3">
        <f>COUNTIF(Vertices[Degree],"&gt;= "&amp;D27)-COUNTIF(Vertices[Degree],"&gt;="&amp;D28)</f>
        <v>0</v>
      </c>
      <c r="F27" s="61"/>
      <c r="G27" s="62">
        <f>COUNTIF(Vertices[In-Degree],"&gt;= "&amp;F27)-COUNTIF(Vertices[In-Degree],"&gt;="&amp;F28)</f>
        <v>-5</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-6</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2.272727272727272</v>
      </c>
      <c r="G28" s="40">
        <f>COUNTIF(Vertices[In-Degree],"&gt;= "&amp;F28)-COUNTIF(Vertices[In-Degree],"&gt;="&amp;F40)</f>
        <v>0</v>
      </c>
      <c r="H28" s="39">
        <f>H26+($H$57-$H$2)/BinDivisor</f>
        <v>2.272727272727272</v>
      </c>
      <c r="I28" s="40">
        <f>COUNTIF(Vertices[Out-Degree],"&gt;= "&amp;H28)-COUNTIF(Vertices[Out-Degree],"&gt;="&amp;H40)</f>
        <v>0</v>
      </c>
      <c r="J28" s="39">
        <f>J26+($J$57-$J$2)/BinDivisor</f>
        <v>12.72727272727273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0.0880513636363636</v>
      </c>
      <c r="O28" s="40">
        <f>COUNTIF(Vertices[Eigenvector Centrality],"&gt;= "&amp;N28)-COUNTIF(Vertices[Eigenvector Centrality],"&gt;="&amp;N40)</f>
        <v>0</v>
      </c>
      <c r="P28" s="39">
        <f>P26+($P$57-$P$2)/BinDivisor</f>
        <v>1.661533545454547</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0.023529411764705882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1253</v>
      </c>
      <c r="B30" s="34">
        <v>0.192962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1254</v>
      </c>
      <c r="B32" s="34" t="s">
        <v>1255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-5</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-5</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2.363636363636363</v>
      </c>
      <c r="G40" s="38">
        <f>COUNTIF(Vertices[In-Degree],"&gt;= "&amp;F40)-COUNTIF(Vertices[In-Degree],"&gt;="&amp;F41)</f>
        <v>0</v>
      </c>
      <c r="H40" s="37">
        <f>H28+($H$57-$H$2)/BinDivisor</f>
        <v>2.363636363636363</v>
      </c>
      <c r="I40" s="38">
        <f>COUNTIF(Vertices[Out-Degree],"&gt;= "&amp;H40)-COUNTIF(Vertices[Out-Degree],"&gt;="&amp;H41)</f>
        <v>0</v>
      </c>
      <c r="J40" s="37">
        <f>J28+($J$57-$J$2)/BinDivisor</f>
        <v>13.23636363636364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0.09157341818181813</v>
      </c>
      <c r="O40" s="38">
        <f>COUNTIF(Vertices[Eigenvector Centrality],"&gt;= "&amp;N40)-COUNTIF(Vertices[Eigenvector Centrality],"&gt;="&amp;N41)</f>
        <v>0</v>
      </c>
      <c r="P40" s="37">
        <f>P28+($P$57-$P$2)/BinDivisor</f>
        <v>1.705842527272729</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2.4545454545454537</v>
      </c>
      <c r="G41" s="40">
        <f>COUNTIF(Vertices[In-Degree],"&gt;= "&amp;F41)-COUNTIF(Vertices[In-Degree],"&gt;="&amp;F42)</f>
        <v>0</v>
      </c>
      <c r="H41" s="39">
        <f aca="true" t="shared" si="12" ref="H41:H56">H40+($H$57-$H$2)/BinDivisor</f>
        <v>2.4545454545454537</v>
      </c>
      <c r="I41" s="40">
        <f>COUNTIF(Vertices[Out-Degree],"&gt;= "&amp;H41)-COUNTIF(Vertices[Out-Degree],"&gt;="&amp;H42)</f>
        <v>0</v>
      </c>
      <c r="J41" s="39">
        <f aca="true" t="shared" si="13" ref="J41:J56">J40+($J$57-$J$2)/BinDivisor</f>
        <v>13.74545454545455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0.09509547272727267</v>
      </c>
      <c r="O41" s="40">
        <f>COUNTIF(Vertices[Eigenvector Centrality],"&gt;= "&amp;N41)-COUNTIF(Vertices[Eigenvector Centrality],"&gt;="&amp;N42)</f>
        <v>0</v>
      </c>
      <c r="P41" s="39">
        <f aca="true" t="shared" si="16" ref="P41:P56">P40+($P$57-$P$2)/BinDivisor</f>
        <v>1.7501515090909108</v>
      </c>
      <c r="Q41" s="40">
        <f>COUNTIF(Vertices[PageRank],"&gt;= "&amp;P41)-COUNTIF(Vertices[PageRank],"&gt;="&amp;P42)</f>
        <v>0</v>
      </c>
      <c r="R41" s="39">
        <f aca="true" t="shared" si="17" ref="R41:R56">R40+($R$57-$R$2)/BinDivisor</f>
        <v>0.3272727272727273</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2.5454545454545445</v>
      </c>
      <c r="G42" s="38">
        <f>COUNTIF(Vertices[In-Degree],"&gt;= "&amp;F42)-COUNTIF(Vertices[In-Degree],"&gt;="&amp;F43)</f>
        <v>0</v>
      </c>
      <c r="H42" s="37">
        <f t="shared" si="12"/>
        <v>2.5454545454545445</v>
      </c>
      <c r="I42" s="38">
        <f>COUNTIF(Vertices[Out-Degree],"&gt;= "&amp;H42)-COUNTIF(Vertices[Out-Degree],"&gt;="&amp;H43)</f>
        <v>0</v>
      </c>
      <c r="J42" s="37">
        <f t="shared" si="13"/>
        <v>14.25454545454546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0.09861752727272721</v>
      </c>
      <c r="O42" s="38">
        <f>COUNTIF(Vertices[Eigenvector Centrality],"&gt;= "&amp;N42)-COUNTIF(Vertices[Eigenvector Centrality],"&gt;="&amp;N43)</f>
        <v>0</v>
      </c>
      <c r="P42" s="37">
        <f t="shared" si="16"/>
        <v>1.7944604909090927</v>
      </c>
      <c r="Q42" s="38">
        <f>COUNTIF(Vertices[PageRank],"&gt;= "&amp;P42)-COUNTIF(Vertices[PageRank],"&gt;="&amp;P43)</f>
        <v>0</v>
      </c>
      <c r="R42" s="37">
        <f t="shared" si="17"/>
        <v>0.33939393939393947</v>
      </c>
      <c r="S42" s="43">
        <f>COUNTIF(Vertices[Clustering Coefficient],"&gt;= "&amp;R42)-COUNTIF(Vertices[Clustering Coefficient],"&gt;="&amp;R43)</f>
        <v>2</v>
      </c>
      <c r="T42" s="37" t="e">
        <f ca="1" t="shared" si="18"/>
        <v>#REF!</v>
      </c>
      <c r="U42" s="38" t="e">
        <f ca="1" t="shared" si="0"/>
        <v>#REF!</v>
      </c>
    </row>
    <row r="43" spans="1:21" ht="15">
      <c r="A43" s="33"/>
      <c r="B43" s="33"/>
      <c r="D43" s="32">
        <f t="shared" si="10"/>
        <v>0</v>
      </c>
      <c r="E43" s="3">
        <f>COUNTIF(Vertices[Degree],"&gt;= "&amp;D43)-COUNTIF(Vertices[Degree],"&gt;="&amp;D44)</f>
        <v>0</v>
      </c>
      <c r="F43" s="39">
        <f t="shared" si="11"/>
        <v>2.6363636363636354</v>
      </c>
      <c r="G43" s="40">
        <f>COUNTIF(Vertices[In-Degree],"&gt;= "&amp;F43)-COUNTIF(Vertices[In-Degree],"&gt;="&amp;F44)</f>
        <v>0</v>
      </c>
      <c r="H43" s="39">
        <f t="shared" si="12"/>
        <v>2.6363636363636354</v>
      </c>
      <c r="I43" s="40">
        <f>COUNTIF(Vertices[Out-Degree],"&gt;= "&amp;H43)-COUNTIF(Vertices[Out-Degree],"&gt;="&amp;H44)</f>
        <v>0</v>
      </c>
      <c r="J43" s="39">
        <f t="shared" si="13"/>
        <v>14.763636363636369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0.10213958181818175</v>
      </c>
      <c r="O43" s="40">
        <f>COUNTIF(Vertices[Eigenvector Centrality],"&gt;= "&amp;N43)-COUNTIF(Vertices[Eigenvector Centrality],"&gt;="&amp;N44)</f>
        <v>0</v>
      </c>
      <c r="P43" s="39">
        <f t="shared" si="16"/>
        <v>1.8387694727272745</v>
      </c>
      <c r="Q43" s="40">
        <f>COUNTIF(Vertices[PageRank],"&gt;= "&amp;P43)-COUNTIF(Vertices[PageRank],"&gt;="&amp;P44)</f>
        <v>0</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2.727272727272726</v>
      </c>
      <c r="G44" s="38">
        <f>COUNTIF(Vertices[In-Degree],"&gt;= "&amp;F44)-COUNTIF(Vertices[In-Degree],"&gt;="&amp;F45)</f>
        <v>0</v>
      </c>
      <c r="H44" s="37">
        <f t="shared" si="12"/>
        <v>2.727272727272726</v>
      </c>
      <c r="I44" s="38">
        <f>COUNTIF(Vertices[Out-Degree],"&gt;= "&amp;H44)-COUNTIF(Vertices[Out-Degree],"&gt;="&amp;H45)</f>
        <v>0</v>
      </c>
      <c r="J44" s="37">
        <f t="shared" si="13"/>
        <v>15.272727272727279</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0.10566163636363629</v>
      </c>
      <c r="O44" s="38">
        <f>COUNTIF(Vertices[Eigenvector Centrality],"&gt;= "&amp;N44)-COUNTIF(Vertices[Eigenvector Centrality],"&gt;="&amp;N45)</f>
        <v>0</v>
      </c>
      <c r="P44" s="37">
        <f t="shared" si="16"/>
        <v>1.8830784545454564</v>
      </c>
      <c r="Q44" s="38">
        <f>COUNTIF(Vertices[PageRank],"&gt;= "&amp;P44)-COUNTIF(Vertices[PageRank],"&gt;="&amp;P45)</f>
        <v>1</v>
      </c>
      <c r="R44" s="37">
        <f t="shared" si="17"/>
        <v>0.36363636363636376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2.818181818181817</v>
      </c>
      <c r="G45" s="40">
        <f>COUNTIF(Vertices[In-Degree],"&gt;= "&amp;F45)-COUNTIF(Vertices[In-Degree],"&gt;="&amp;F46)</f>
        <v>0</v>
      </c>
      <c r="H45" s="39">
        <f t="shared" si="12"/>
        <v>2.818181818181817</v>
      </c>
      <c r="I45" s="40">
        <f>COUNTIF(Vertices[Out-Degree],"&gt;= "&amp;H45)-COUNTIF(Vertices[Out-Degree],"&gt;="&amp;H46)</f>
        <v>0</v>
      </c>
      <c r="J45" s="39">
        <f t="shared" si="13"/>
        <v>15.781818181818188</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0.10918369090909083</v>
      </c>
      <c r="O45" s="40">
        <f>COUNTIF(Vertices[Eigenvector Centrality],"&gt;= "&amp;N45)-COUNTIF(Vertices[Eigenvector Centrality],"&gt;="&amp;N46)</f>
        <v>0</v>
      </c>
      <c r="P45" s="39">
        <f t="shared" si="16"/>
        <v>1.9273874363636383</v>
      </c>
      <c r="Q45" s="40">
        <f>COUNTIF(Vertices[PageRank],"&gt;= "&amp;P45)-COUNTIF(Vertices[PageRank],"&gt;="&amp;P46)</f>
        <v>0</v>
      </c>
      <c r="R45" s="39">
        <f t="shared" si="17"/>
        <v>0.3757575757575759</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2.909090909090908</v>
      </c>
      <c r="G46" s="38">
        <f>COUNTIF(Vertices[In-Degree],"&gt;= "&amp;F46)-COUNTIF(Vertices[In-Degree],"&gt;="&amp;F47)</f>
        <v>0</v>
      </c>
      <c r="H46" s="37">
        <f t="shared" si="12"/>
        <v>2.909090909090908</v>
      </c>
      <c r="I46" s="38">
        <f>COUNTIF(Vertices[Out-Degree],"&gt;= "&amp;H46)-COUNTIF(Vertices[Out-Degree],"&gt;="&amp;H47)</f>
        <v>0</v>
      </c>
      <c r="J46" s="37">
        <f t="shared" si="13"/>
        <v>16.290909090909096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0.11270574545454537</v>
      </c>
      <c r="O46" s="38">
        <f>COUNTIF(Vertices[Eigenvector Centrality],"&gt;= "&amp;N46)-COUNTIF(Vertices[Eigenvector Centrality],"&gt;="&amp;N47)</f>
        <v>0</v>
      </c>
      <c r="P46" s="37">
        <f t="shared" si="16"/>
        <v>1.9716964181818202</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2.9999999999999987</v>
      </c>
      <c r="G47" s="40">
        <f>COUNTIF(Vertices[In-Degree],"&gt;= "&amp;F47)-COUNTIF(Vertices[In-Degree],"&gt;="&amp;F48)</f>
        <v>3</v>
      </c>
      <c r="H47" s="39">
        <f t="shared" si="12"/>
        <v>2.9999999999999987</v>
      </c>
      <c r="I47" s="40">
        <f>COUNTIF(Vertices[Out-Degree],"&gt;= "&amp;H47)-COUNTIF(Vertices[Out-Degree],"&gt;="&amp;H48)</f>
        <v>0</v>
      </c>
      <c r="J47" s="39">
        <f t="shared" si="13"/>
        <v>16.800000000000004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0.11622779999999991</v>
      </c>
      <c r="O47" s="40">
        <f>COUNTIF(Vertices[Eigenvector Centrality],"&gt;= "&amp;N47)-COUNTIF(Vertices[Eigenvector Centrality],"&gt;="&amp;N48)</f>
        <v>0</v>
      </c>
      <c r="P47" s="39">
        <f t="shared" si="16"/>
        <v>2.016005400000002</v>
      </c>
      <c r="Q47" s="40">
        <f>COUNTIF(Vertices[PageRank],"&gt;= "&amp;P47)-COUNTIF(Vertices[PageRank],"&gt;="&amp;P48)</f>
        <v>0</v>
      </c>
      <c r="R47" s="39">
        <f t="shared" si="17"/>
        <v>0.4000000000000002</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3.0909090909090895</v>
      </c>
      <c r="G48" s="38">
        <f>COUNTIF(Vertices[In-Degree],"&gt;= "&amp;F48)-COUNTIF(Vertices[In-Degree],"&gt;="&amp;F49)</f>
        <v>0</v>
      </c>
      <c r="H48" s="37">
        <f t="shared" si="12"/>
        <v>3.0909090909090895</v>
      </c>
      <c r="I48" s="38">
        <f>COUNTIF(Vertices[Out-Degree],"&gt;= "&amp;H48)-COUNTIF(Vertices[Out-Degree],"&gt;="&amp;H49)</f>
        <v>0</v>
      </c>
      <c r="J48" s="37">
        <f t="shared" si="13"/>
        <v>17.309090909090912</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0.11974985454545445</v>
      </c>
      <c r="O48" s="38">
        <f>COUNTIF(Vertices[Eigenvector Centrality],"&gt;= "&amp;N48)-COUNTIF(Vertices[Eigenvector Centrality],"&gt;="&amp;N49)</f>
        <v>0</v>
      </c>
      <c r="P48" s="37">
        <f t="shared" si="16"/>
        <v>2.0603143818181837</v>
      </c>
      <c r="Q48" s="38">
        <f>COUNTIF(Vertices[PageRank],"&gt;= "&amp;P48)-COUNTIF(Vertices[PageRank],"&gt;="&amp;P49)</f>
        <v>0</v>
      </c>
      <c r="R48" s="37">
        <f t="shared" si="17"/>
        <v>0.41212121212121233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3.1818181818181803</v>
      </c>
      <c r="G49" s="40">
        <f>COUNTIF(Vertices[In-Degree],"&gt;= "&amp;F49)-COUNTIF(Vertices[In-Degree],"&gt;="&amp;F50)</f>
        <v>0</v>
      </c>
      <c r="H49" s="39">
        <f t="shared" si="12"/>
        <v>3.1818181818181803</v>
      </c>
      <c r="I49" s="40">
        <f>COUNTIF(Vertices[Out-Degree],"&gt;= "&amp;H49)-COUNTIF(Vertices[Out-Degree],"&gt;="&amp;H50)</f>
        <v>0</v>
      </c>
      <c r="J49" s="39">
        <f t="shared" si="13"/>
        <v>17.81818181818182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0.12327190909090899</v>
      </c>
      <c r="O49" s="40">
        <f>COUNTIF(Vertices[Eigenvector Centrality],"&gt;= "&amp;N49)-COUNTIF(Vertices[Eigenvector Centrality],"&gt;="&amp;N50)</f>
        <v>0</v>
      </c>
      <c r="P49" s="39">
        <f t="shared" si="16"/>
        <v>2.1046233636363656</v>
      </c>
      <c r="Q49" s="40">
        <f>COUNTIF(Vertices[PageRank],"&gt;= "&amp;P49)-COUNTIF(Vertices[PageRank],"&gt;="&amp;P50)</f>
        <v>0</v>
      </c>
      <c r="R49" s="39">
        <f t="shared" si="17"/>
        <v>0.4242424242424245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3.272727272727271</v>
      </c>
      <c r="G50" s="38">
        <f>COUNTIF(Vertices[In-Degree],"&gt;= "&amp;F50)-COUNTIF(Vertices[In-Degree],"&gt;="&amp;F51)</f>
        <v>0</v>
      </c>
      <c r="H50" s="37">
        <f t="shared" si="12"/>
        <v>3.272727272727271</v>
      </c>
      <c r="I50" s="38">
        <f>COUNTIF(Vertices[Out-Degree],"&gt;= "&amp;H50)-COUNTIF(Vertices[Out-Degree],"&gt;="&amp;H51)</f>
        <v>0</v>
      </c>
      <c r="J50" s="37">
        <f t="shared" si="13"/>
        <v>18.327272727272728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0.12679396363636353</v>
      </c>
      <c r="O50" s="38">
        <f>COUNTIF(Vertices[Eigenvector Centrality],"&gt;= "&amp;N50)-COUNTIF(Vertices[Eigenvector Centrality],"&gt;="&amp;N51)</f>
        <v>0</v>
      </c>
      <c r="P50" s="37">
        <f t="shared" si="16"/>
        <v>2.1489323454545475</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3.363636363636362</v>
      </c>
      <c r="G51" s="40">
        <f>COUNTIF(Vertices[In-Degree],"&gt;= "&amp;F51)-COUNTIF(Vertices[In-Degree],"&gt;="&amp;F52)</f>
        <v>0</v>
      </c>
      <c r="H51" s="39">
        <f t="shared" si="12"/>
        <v>3.363636363636362</v>
      </c>
      <c r="I51" s="40">
        <f>COUNTIF(Vertices[Out-Degree],"&gt;= "&amp;H51)-COUNTIF(Vertices[Out-Degree],"&gt;="&amp;H52)</f>
        <v>0</v>
      </c>
      <c r="J51" s="39">
        <f t="shared" si="13"/>
        <v>18.836363636363636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0.13031601818181807</v>
      </c>
      <c r="O51" s="40">
        <f>COUNTIF(Vertices[Eigenvector Centrality],"&gt;= "&amp;N51)-COUNTIF(Vertices[Eigenvector Centrality],"&gt;="&amp;N52)</f>
        <v>0</v>
      </c>
      <c r="P51" s="39">
        <f t="shared" si="16"/>
        <v>2.1932413272727294</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3.454545454545453</v>
      </c>
      <c r="G52" s="38">
        <f>COUNTIF(Vertices[In-Degree],"&gt;= "&amp;F52)-COUNTIF(Vertices[In-Degree],"&gt;="&amp;F53)</f>
        <v>0</v>
      </c>
      <c r="H52" s="37">
        <f t="shared" si="12"/>
        <v>3.454545454545453</v>
      </c>
      <c r="I52" s="38">
        <f>COUNTIF(Vertices[Out-Degree],"&gt;= "&amp;H52)-COUNTIF(Vertices[Out-Degree],"&gt;="&amp;H53)</f>
        <v>0</v>
      </c>
      <c r="J52" s="37">
        <f t="shared" si="13"/>
        <v>19.345454545454544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0.1338380727272726</v>
      </c>
      <c r="O52" s="38">
        <f>COUNTIF(Vertices[Eigenvector Centrality],"&gt;= "&amp;N52)-COUNTIF(Vertices[Eigenvector Centrality],"&gt;="&amp;N53)</f>
        <v>0</v>
      </c>
      <c r="P52" s="37">
        <f t="shared" si="16"/>
        <v>2.2375503090909112</v>
      </c>
      <c r="Q52" s="38">
        <f>COUNTIF(Vertices[PageRank],"&gt;= "&amp;P52)-COUNTIF(Vertices[PageRank],"&gt;="&amp;P53)</f>
        <v>0</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3.5454545454545436</v>
      </c>
      <c r="G53" s="40">
        <f>COUNTIF(Vertices[In-Degree],"&gt;= "&amp;F53)-COUNTIF(Vertices[In-Degree],"&gt;="&amp;F54)</f>
        <v>0</v>
      </c>
      <c r="H53" s="39">
        <f t="shared" si="12"/>
        <v>3.5454545454545436</v>
      </c>
      <c r="I53" s="40">
        <f>COUNTIF(Vertices[Out-Degree],"&gt;= "&amp;H53)-COUNTIF(Vertices[Out-Degree],"&gt;="&amp;H54)</f>
        <v>0</v>
      </c>
      <c r="J53" s="39">
        <f t="shared" si="13"/>
        <v>19.854545454545452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0.13736012727272714</v>
      </c>
      <c r="O53" s="40">
        <f>COUNTIF(Vertices[Eigenvector Centrality],"&gt;= "&amp;N53)-COUNTIF(Vertices[Eigenvector Centrality],"&gt;="&amp;N54)</f>
        <v>3</v>
      </c>
      <c r="P53" s="39">
        <f t="shared" si="16"/>
        <v>2.281859290909093</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3.6363636363636345</v>
      </c>
      <c r="G54" s="38">
        <f>COUNTIF(Vertices[In-Degree],"&gt;= "&amp;F54)-COUNTIF(Vertices[In-Degree],"&gt;="&amp;F55)</f>
        <v>0</v>
      </c>
      <c r="H54" s="37">
        <f t="shared" si="12"/>
        <v>3.6363636363636345</v>
      </c>
      <c r="I54" s="38">
        <f>COUNTIF(Vertices[Out-Degree],"&gt;= "&amp;H54)-COUNTIF(Vertices[Out-Degree],"&gt;="&amp;H55)</f>
        <v>0</v>
      </c>
      <c r="J54" s="37">
        <f t="shared" si="13"/>
        <v>20.36363636363636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0.14088218181818168</v>
      </c>
      <c r="O54" s="38">
        <f>COUNTIF(Vertices[Eigenvector Centrality],"&gt;= "&amp;N54)-COUNTIF(Vertices[Eigenvector Centrality],"&gt;="&amp;N55)</f>
        <v>0</v>
      </c>
      <c r="P54" s="37">
        <f t="shared" si="16"/>
        <v>2.326168272727275</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3.7272727272727253</v>
      </c>
      <c r="G55" s="40">
        <f>COUNTIF(Vertices[In-Degree],"&gt;= "&amp;F55)-COUNTIF(Vertices[In-Degree],"&gt;="&amp;F56)</f>
        <v>0</v>
      </c>
      <c r="H55" s="39">
        <f t="shared" si="12"/>
        <v>3.7272727272727253</v>
      </c>
      <c r="I55" s="40">
        <f>COUNTIF(Vertices[Out-Degree],"&gt;= "&amp;H55)-COUNTIF(Vertices[Out-Degree],"&gt;="&amp;H56)</f>
        <v>0</v>
      </c>
      <c r="J55" s="39">
        <f t="shared" si="13"/>
        <v>20.872727272727268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0.14440423636363622</v>
      </c>
      <c r="O55" s="40">
        <f>COUNTIF(Vertices[Eigenvector Centrality],"&gt;= "&amp;N55)-COUNTIF(Vertices[Eigenvector Centrality],"&gt;="&amp;N56)</f>
        <v>0</v>
      </c>
      <c r="P55" s="39">
        <f t="shared" si="16"/>
        <v>2.370477254545457</v>
      </c>
      <c r="Q55" s="40">
        <f>COUNTIF(Vertices[PageRank],"&gt;= "&amp;P55)-COUNTIF(Vertices[PageRank],"&gt;="&amp;P56)</f>
        <v>1</v>
      </c>
      <c r="R55" s="39">
        <f t="shared" si="17"/>
        <v>0.49696969696969734</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3.818181818181816</v>
      </c>
      <c r="G56" s="38">
        <f>COUNTIF(Vertices[In-Degree],"&gt;= "&amp;F56)-COUNTIF(Vertices[In-Degree],"&gt;="&amp;F57)</f>
        <v>0</v>
      </c>
      <c r="H56" s="37">
        <f t="shared" si="12"/>
        <v>3.818181818181816</v>
      </c>
      <c r="I56" s="38">
        <f>COUNTIF(Vertices[Out-Degree],"&gt;= "&amp;H56)-COUNTIF(Vertices[Out-Degree],"&gt;="&amp;H57)</f>
        <v>2</v>
      </c>
      <c r="J56" s="37">
        <f t="shared" si="13"/>
        <v>21.381818181818176</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0.14792629090909076</v>
      </c>
      <c r="O56" s="38">
        <f>COUNTIF(Vertices[Eigenvector Centrality],"&gt;= "&amp;N56)-COUNTIF(Vertices[Eigenvector Centrality],"&gt;="&amp;N57)</f>
        <v>0</v>
      </c>
      <c r="P56" s="37">
        <f t="shared" si="16"/>
        <v>2.4147862363636388</v>
      </c>
      <c r="Q56" s="38">
        <f>COUNTIF(Vertices[PageRank],"&gt;= "&amp;P56)-COUNTIF(Vertices[PageRank],"&gt;="&amp;P57)</f>
        <v>0</v>
      </c>
      <c r="R56" s="37">
        <f t="shared" si="17"/>
        <v>0.5090909090909095</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v>
      </c>
      <c r="G57" s="42">
        <f>COUNTIF(Vertices[In-Degree],"&gt;= "&amp;F57)-COUNTIF(Vertices[In-Degree],"&gt;="&amp;F58)</f>
        <v>2</v>
      </c>
      <c r="H57" s="41">
        <f>MAX(Vertices[Out-Degree])</f>
        <v>5</v>
      </c>
      <c r="I57" s="42">
        <f>COUNTIF(Vertices[Out-Degree],"&gt;= "&amp;H57)-COUNTIF(Vertices[Out-Degree],"&gt;="&amp;H58)</f>
        <v>1</v>
      </c>
      <c r="J57" s="41">
        <f>MAX(Vertices[Betweenness Centrality])</f>
        <v>28</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0.193713</v>
      </c>
      <c r="O57" s="42">
        <f>COUNTIF(Vertices[Eigenvector Centrality],"&gt;= "&amp;N57)-COUNTIF(Vertices[Eigenvector Centrality],"&gt;="&amp;N58)</f>
        <v>3</v>
      </c>
      <c r="P57" s="41">
        <f>MAX(Vertices[PageRank])</f>
        <v>2.990803</v>
      </c>
      <c r="Q57" s="42">
        <f>COUNTIF(Vertices[PageRank],"&gt;= "&amp;P57)-COUNTIF(Vertices[PageRank],"&gt;="&amp;P58)</f>
        <v>1</v>
      </c>
      <c r="R57" s="41">
        <f>MAX(Vertices[Clustering Coefficient])</f>
        <v>0.6666666666666666</v>
      </c>
      <c r="S57" s="45">
        <f>COUNTIF(Vertices[Clustering Coefficient],"&gt;= "&amp;R57)-COUNTIF(Vertices[Clustering Coefficient],"&gt;="&amp;R58)</f>
        <v>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v>
      </c>
    </row>
    <row r="71" spans="1:2" ht="15">
      <c r="A71" s="33" t="s">
        <v>90</v>
      </c>
      <c r="B71" s="47">
        <f>_xlfn.IFERROR(AVERAGE(Vertices[In-Degree]),NoMetricMessage)</f>
        <v>1.1714285714285715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5</v>
      </c>
    </row>
    <row r="85" spans="1:2" ht="15">
      <c r="A85" s="33" t="s">
        <v>96</v>
      </c>
      <c r="B85" s="47">
        <f>_xlfn.IFERROR(AVERAGE(Vertices[Out-Degree]),NoMetricMessage)</f>
        <v>1.1714285714285715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28</v>
      </c>
    </row>
    <row r="99" spans="1:2" ht="15">
      <c r="A99" s="33" t="s">
        <v>102</v>
      </c>
      <c r="B99" s="47">
        <f>_xlfn.IFERROR(AVERAGE(Vertices[Betweenness Centrality]),NoMetricMessage)</f>
        <v>1.7714285714285714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0.21217680000000008</v>
      </c>
    </row>
    <row r="114" spans="1:2" ht="15">
      <c r="A114" s="33" t="s">
        <v>109</v>
      </c>
      <c r="B114" s="47">
        <f>_xlfn.IFERROR(MEDIAN(Vertices[Closeness Centrality]),NoMetricMessage)</f>
        <v>0.142857</v>
      </c>
    </row>
    <row r="125" spans="1:2" ht="15">
      <c r="A125" s="33" t="s">
        <v>112</v>
      </c>
      <c r="B125" s="47">
        <f>IF(COUNT(Vertices[Eigenvector Centrality])&gt;0,N2,NoMetricMessage)</f>
        <v>0</v>
      </c>
    </row>
    <row r="126" spans="1:2" ht="15">
      <c r="A126" s="33" t="s">
        <v>113</v>
      </c>
      <c r="B126" s="47">
        <f>IF(COUNT(Vertices[Eigenvector Centrality])&gt;0,N57,NoMetricMessage)</f>
        <v>0.193713</v>
      </c>
    </row>
    <row r="127" spans="1:2" ht="15">
      <c r="A127" s="33" t="s">
        <v>114</v>
      </c>
      <c r="B127" s="47">
        <f>_xlfn.IFERROR(AVERAGE(Vertices[Eigenvector Centrality]),NoMetricMessage)</f>
        <v>0.0285714</v>
      </c>
    </row>
    <row r="128" spans="1:2" ht="15">
      <c r="A128" s="33" t="s">
        <v>115</v>
      </c>
      <c r="B128" s="47">
        <f>_xlfn.IFERROR(MEDIAN(Vertices[Eigenvector Centrality]),NoMetricMessage)</f>
        <v>0</v>
      </c>
    </row>
    <row r="139" spans="1:2" ht="15">
      <c r="A139" s="33" t="s">
        <v>140</v>
      </c>
      <c r="B139" s="47">
        <f>IF(COUNT(Vertices[PageRank])&gt;0,P2,NoMetricMessage)</f>
        <v>0.553809</v>
      </c>
    </row>
    <row r="140" spans="1:2" ht="15">
      <c r="A140" s="33" t="s">
        <v>141</v>
      </c>
      <c r="B140" s="47">
        <f>IF(COUNT(Vertices[PageRank])&gt;0,P57,NoMetricMessage)</f>
        <v>2.990803</v>
      </c>
    </row>
    <row r="141" spans="1:2" ht="15">
      <c r="A141" s="33" t="s">
        <v>142</v>
      </c>
      <c r="B141" s="47">
        <f>_xlfn.IFERROR(AVERAGE(Vertices[PageRank]),NoMetricMessage)</f>
        <v>0.9999847142857143</v>
      </c>
    </row>
    <row r="142" spans="1:2" ht="15">
      <c r="A142" s="33" t="s">
        <v>143</v>
      </c>
      <c r="B142" s="47">
        <f>_xlfn.IFERROR(MEDIAN(Vertices[PageRank]),NoMetricMessage)</f>
        <v>0.999985</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0.08857142857142856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1194</v>
      </c>
      <c r="K7" s="13" t="s">
        <v>1195</v>
      </c>
    </row>
    <row r="8" spans="1:11" ht="409.5">
      <c r="A8"/>
      <c r="B8">
        <v>2</v>
      </c>
      <c r="C8">
        <v>2</v>
      </c>
      <c r="D8" t="s">
        <v>61</v>
      </c>
      <c r="E8" t="s">
        <v>61</v>
      </c>
      <c r="H8" t="s">
        <v>73</v>
      </c>
      <c r="J8" t="s">
        <v>1196</v>
      </c>
      <c r="K8" s="13" t="s">
        <v>1197</v>
      </c>
    </row>
    <row r="9" spans="1:11" ht="409.5">
      <c r="A9"/>
      <c r="B9">
        <v>3</v>
      </c>
      <c r="C9">
        <v>4</v>
      </c>
      <c r="D9" t="s">
        <v>62</v>
      </c>
      <c r="E9" t="s">
        <v>62</v>
      </c>
      <c r="H9" t="s">
        <v>74</v>
      </c>
      <c r="J9" t="s">
        <v>1198</v>
      </c>
      <c r="K9" s="13" t="s">
        <v>1199</v>
      </c>
    </row>
    <row r="10" spans="1:11" ht="409.5">
      <c r="A10"/>
      <c r="B10">
        <v>4</v>
      </c>
      <c r="D10" t="s">
        <v>63</v>
      </c>
      <c r="E10" t="s">
        <v>63</v>
      </c>
      <c r="H10" t="s">
        <v>75</v>
      </c>
      <c r="J10" t="s">
        <v>1200</v>
      </c>
      <c r="K10" s="13" t="s">
        <v>1201</v>
      </c>
    </row>
    <row r="11" spans="1:11" ht="15">
      <c r="A11"/>
      <c r="B11">
        <v>5</v>
      </c>
      <c r="D11" t="s">
        <v>46</v>
      </c>
      <c r="E11">
        <v>1</v>
      </c>
      <c r="H11" t="s">
        <v>76</v>
      </c>
      <c r="J11" t="s">
        <v>1202</v>
      </c>
      <c r="K11" t="s">
        <v>1203</v>
      </c>
    </row>
    <row r="12" spans="1:11" ht="15">
      <c r="A12"/>
      <c r="B12"/>
      <c r="D12" t="s">
        <v>64</v>
      </c>
      <c r="E12">
        <v>2</v>
      </c>
      <c r="H12">
        <v>0</v>
      </c>
      <c r="J12" t="s">
        <v>1204</v>
      </c>
      <c r="K12" t="s">
        <v>1205</v>
      </c>
    </row>
    <row r="13" spans="1:11" ht="15">
      <c r="A13"/>
      <c r="B13"/>
      <c r="D13">
        <v>1</v>
      </c>
      <c r="E13">
        <v>3</v>
      </c>
      <c r="H13">
        <v>1</v>
      </c>
      <c r="J13" t="s">
        <v>1206</v>
      </c>
      <c r="K13" t="s">
        <v>1207</v>
      </c>
    </row>
    <row r="14" spans="4:11" ht="15">
      <c r="D14">
        <v>2</v>
      </c>
      <c r="E14">
        <v>4</v>
      </c>
      <c r="H14">
        <v>2</v>
      </c>
      <c r="J14" t="s">
        <v>1208</v>
      </c>
      <c r="K14" t="s">
        <v>1209</v>
      </c>
    </row>
    <row r="15" spans="4:11" ht="15">
      <c r="D15">
        <v>3</v>
      </c>
      <c r="E15">
        <v>5</v>
      </c>
      <c r="H15">
        <v>3</v>
      </c>
      <c r="J15" t="s">
        <v>1210</v>
      </c>
      <c r="K15" t="s">
        <v>1211</v>
      </c>
    </row>
    <row r="16" spans="4:11" ht="15">
      <c r="D16">
        <v>4</v>
      </c>
      <c r="E16">
        <v>6</v>
      </c>
      <c r="H16">
        <v>4</v>
      </c>
      <c r="J16" t="s">
        <v>1212</v>
      </c>
      <c r="K16" t="s">
        <v>1213</v>
      </c>
    </row>
    <row r="17" spans="4:11" ht="15">
      <c r="D17">
        <v>5</v>
      </c>
      <c r="E17">
        <v>7</v>
      </c>
      <c r="H17">
        <v>5</v>
      </c>
      <c r="J17" t="s">
        <v>1214</v>
      </c>
      <c r="K17" t="s">
        <v>1215</v>
      </c>
    </row>
    <row r="18" spans="4:11" ht="15">
      <c r="D18">
        <v>6</v>
      </c>
      <c r="E18">
        <v>8</v>
      </c>
      <c r="H18">
        <v>6</v>
      </c>
      <c r="J18" t="s">
        <v>1216</v>
      </c>
      <c r="K18" t="s">
        <v>1217</v>
      </c>
    </row>
    <row r="19" spans="4:11" ht="15">
      <c r="D19">
        <v>7</v>
      </c>
      <c r="E19">
        <v>9</v>
      </c>
      <c r="H19">
        <v>7</v>
      </c>
      <c r="J19" t="s">
        <v>1218</v>
      </c>
      <c r="K19" t="s">
        <v>1219</v>
      </c>
    </row>
    <row r="20" spans="4:11" ht="15">
      <c r="D20">
        <v>8</v>
      </c>
      <c r="H20">
        <v>8</v>
      </c>
      <c r="J20" t="s">
        <v>1220</v>
      </c>
      <c r="K20" t="s">
        <v>1221</v>
      </c>
    </row>
    <row r="21" spans="4:11" ht="409.5">
      <c r="D21">
        <v>9</v>
      </c>
      <c r="H21">
        <v>9</v>
      </c>
      <c r="J21" t="s">
        <v>1222</v>
      </c>
      <c r="K21" s="13" t="s">
        <v>1223</v>
      </c>
    </row>
    <row r="22" spans="4:11" ht="409.5">
      <c r="D22">
        <v>10</v>
      </c>
      <c r="J22" t="s">
        <v>1224</v>
      </c>
      <c r="K22" s="13" t="s">
        <v>1225</v>
      </c>
    </row>
    <row r="23" spans="4:11" ht="409.5">
      <c r="D23">
        <v>11</v>
      </c>
      <c r="J23" t="s">
        <v>1226</v>
      </c>
      <c r="K23" s="13" t="s">
        <v>1227</v>
      </c>
    </row>
    <row r="24" spans="10:11" ht="409.5">
      <c r="J24" t="s">
        <v>1228</v>
      </c>
      <c r="K24" s="13" t="s">
        <v>2049</v>
      </c>
    </row>
    <row r="25" spans="10:11" ht="15">
      <c r="J25" t="s">
        <v>1229</v>
      </c>
      <c r="K25" t="b">
        <v>0</v>
      </c>
    </row>
    <row r="26" spans="10:11" ht="15">
      <c r="J26" t="s">
        <v>2047</v>
      </c>
      <c r="K26" t="s">
        <v>2048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1248</v>
      </c>
      <c r="B2" s="116" t="s">
        <v>1249</v>
      </c>
      <c r="C2" s="117" t="s">
        <v>1250</v>
      </c>
    </row>
    <row r="3" spans="1:3" ht="15">
      <c r="A3" s="115" t="s">
        <v>1231</v>
      </c>
      <c r="B3" s="115" t="s">
        <v>1231</v>
      </c>
      <c r="C3" s="34">
        <v>110</v>
      </c>
    </row>
    <row r="4" spans="1:3" ht="15">
      <c r="A4" s="115" t="s">
        <v>1232</v>
      </c>
      <c r="B4" s="115" t="s">
        <v>1232</v>
      </c>
      <c r="C4" s="34">
        <v>14</v>
      </c>
    </row>
    <row r="5" spans="1:3" ht="15">
      <c r="A5" s="115" t="s">
        <v>1233</v>
      </c>
      <c r="B5" s="115" t="s">
        <v>1233</v>
      </c>
      <c r="C5" s="34">
        <v>13</v>
      </c>
    </row>
    <row r="6" spans="1:3" ht="15">
      <c r="A6" s="115" t="s">
        <v>1234</v>
      </c>
      <c r="B6" s="115" t="s">
        <v>1234</v>
      </c>
      <c r="C6" s="34">
        <v>23</v>
      </c>
    </row>
    <row r="7" spans="1:3" ht="15">
      <c r="A7" s="115" t="s">
        <v>1235</v>
      </c>
      <c r="B7" s="115" t="s">
        <v>1235</v>
      </c>
      <c r="C7" s="34">
        <v>3</v>
      </c>
    </row>
    <row r="8" spans="1:3" ht="15">
      <c r="A8" s="115" t="s">
        <v>1236</v>
      </c>
      <c r="B8" s="115" t="s">
        <v>1236</v>
      </c>
      <c r="C8" s="34">
        <v>1</v>
      </c>
    </row>
    <row r="9" spans="1:3" ht="15">
      <c r="A9" s="115" t="s">
        <v>1237</v>
      </c>
      <c r="B9" s="115" t="s">
        <v>1237</v>
      </c>
      <c r="C9"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1256</v>
      </c>
      <c r="B1" s="13" t="s">
        <v>1257</v>
      </c>
      <c r="C1" s="13" t="s">
        <v>1258</v>
      </c>
      <c r="D1" s="13" t="s">
        <v>1260</v>
      </c>
      <c r="E1" s="13" t="s">
        <v>1259</v>
      </c>
      <c r="F1" s="13" t="s">
        <v>1262</v>
      </c>
      <c r="G1" s="78" t="s">
        <v>1261</v>
      </c>
      <c r="H1" s="78" t="s">
        <v>1264</v>
      </c>
      <c r="I1" s="13" t="s">
        <v>1263</v>
      </c>
      <c r="J1" s="13" t="s">
        <v>1266</v>
      </c>
      <c r="K1" s="78" t="s">
        <v>1265</v>
      </c>
      <c r="L1" s="78" t="s">
        <v>1268</v>
      </c>
      <c r="M1" s="78" t="s">
        <v>1267</v>
      </c>
      <c r="N1" s="78" t="s">
        <v>1270</v>
      </c>
      <c r="O1" s="13" t="s">
        <v>1269</v>
      </c>
      <c r="P1" s="13" t="s">
        <v>1271</v>
      </c>
    </row>
    <row r="2" spans="1:16" ht="15">
      <c r="A2" s="83" t="s">
        <v>432</v>
      </c>
      <c r="B2" s="78">
        <v>2</v>
      </c>
      <c r="C2" s="83" t="s">
        <v>402</v>
      </c>
      <c r="D2" s="78">
        <v>1</v>
      </c>
      <c r="E2" s="83" t="s">
        <v>407</v>
      </c>
      <c r="F2" s="78">
        <v>1</v>
      </c>
      <c r="G2" s="78"/>
      <c r="H2" s="78"/>
      <c r="I2" s="83" t="s">
        <v>432</v>
      </c>
      <c r="J2" s="78">
        <v>2</v>
      </c>
      <c r="K2" s="78"/>
      <c r="L2" s="78"/>
      <c r="M2" s="78"/>
      <c r="N2" s="78"/>
      <c r="O2" s="83" t="s">
        <v>400</v>
      </c>
      <c r="P2" s="78">
        <v>2</v>
      </c>
    </row>
    <row r="3" spans="1:16" ht="15">
      <c r="A3" s="83" t="s">
        <v>418</v>
      </c>
      <c r="B3" s="78">
        <v>2</v>
      </c>
      <c r="C3" s="83" t="s">
        <v>409</v>
      </c>
      <c r="D3" s="78">
        <v>1</v>
      </c>
      <c r="E3" s="83" t="s">
        <v>401</v>
      </c>
      <c r="F3" s="78">
        <v>1</v>
      </c>
      <c r="G3" s="78"/>
      <c r="H3" s="78"/>
      <c r="I3" s="83" t="s">
        <v>418</v>
      </c>
      <c r="J3" s="78">
        <v>2</v>
      </c>
      <c r="K3" s="78"/>
      <c r="L3" s="78"/>
      <c r="M3" s="78"/>
      <c r="N3" s="78"/>
      <c r="O3" s="78"/>
      <c r="P3" s="78"/>
    </row>
    <row r="4" spans="1:16" ht="15">
      <c r="A4" s="83" t="s">
        <v>417</v>
      </c>
      <c r="B4" s="78">
        <v>2</v>
      </c>
      <c r="C4" s="83" t="s">
        <v>410</v>
      </c>
      <c r="D4" s="78">
        <v>1</v>
      </c>
      <c r="E4" s="83" t="s">
        <v>403</v>
      </c>
      <c r="F4" s="78">
        <v>1</v>
      </c>
      <c r="G4" s="78"/>
      <c r="H4" s="78"/>
      <c r="I4" s="83" t="s">
        <v>408</v>
      </c>
      <c r="J4" s="78">
        <v>2</v>
      </c>
      <c r="K4" s="78"/>
      <c r="L4" s="78"/>
      <c r="M4" s="78"/>
      <c r="N4" s="78"/>
      <c r="O4" s="78"/>
      <c r="P4" s="78"/>
    </row>
    <row r="5" spans="1:16" ht="15">
      <c r="A5" s="83" t="s">
        <v>416</v>
      </c>
      <c r="B5" s="78">
        <v>2</v>
      </c>
      <c r="C5" s="83" t="s">
        <v>411</v>
      </c>
      <c r="D5" s="78">
        <v>1</v>
      </c>
      <c r="E5" s="83" t="s">
        <v>404</v>
      </c>
      <c r="F5" s="78">
        <v>1</v>
      </c>
      <c r="G5" s="78"/>
      <c r="H5" s="78"/>
      <c r="I5" s="83" t="s">
        <v>416</v>
      </c>
      <c r="J5" s="78">
        <v>2</v>
      </c>
      <c r="K5" s="78"/>
      <c r="L5" s="78"/>
      <c r="M5" s="78"/>
      <c r="N5" s="78"/>
      <c r="O5" s="78"/>
      <c r="P5" s="78"/>
    </row>
    <row r="6" spans="1:16" ht="15">
      <c r="A6" s="83" t="s">
        <v>408</v>
      </c>
      <c r="B6" s="78">
        <v>2</v>
      </c>
      <c r="C6" s="83" t="s">
        <v>412</v>
      </c>
      <c r="D6" s="78">
        <v>1</v>
      </c>
      <c r="E6" s="83" t="s">
        <v>405</v>
      </c>
      <c r="F6" s="78">
        <v>1</v>
      </c>
      <c r="G6" s="78"/>
      <c r="H6" s="78"/>
      <c r="I6" s="83" t="s">
        <v>417</v>
      </c>
      <c r="J6" s="78">
        <v>2</v>
      </c>
      <c r="K6" s="78"/>
      <c r="L6" s="78"/>
      <c r="M6" s="78"/>
      <c r="N6" s="78"/>
      <c r="O6" s="78"/>
      <c r="P6" s="78"/>
    </row>
    <row r="7" spans="1:16" ht="15">
      <c r="A7" s="83" t="s">
        <v>400</v>
      </c>
      <c r="B7" s="78">
        <v>2</v>
      </c>
      <c r="C7" s="83" t="s">
        <v>413</v>
      </c>
      <c r="D7" s="78">
        <v>1</v>
      </c>
      <c r="E7" s="83" t="s">
        <v>406</v>
      </c>
      <c r="F7" s="78">
        <v>1</v>
      </c>
      <c r="G7" s="78"/>
      <c r="H7" s="78"/>
      <c r="I7" s="83" t="s">
        <v>421</v>
      </c>
      <c r="J7" s="78">
        <v>1</v>
      </c>
      <c r="K7" s="78"/>
      <c r="L7" s="78"/>
      <c r="M7" s="78"/>
      <c r="N7" s="78"/>
      <c r="O7" s="78"/>
      <c r="P7" s="78"/>
    </row>
    <row r="8" spans="1:16" ht="15">
      <c r="A8" s="83" t="s">
        <v>534</v>
      </c>
      <c r="B8" s="78">
        <v>1</v>
      </c>
      <c r="C8" s="83" t="s">
        <v>415</v>
      </c>
      <c r="D8" s="78">
        <v>1</v>
      </c>
      <c r="E8" s="78"/>
      <c r="F8" s="78"/>
      <c r="G8" s="78"/>
      <c r="H8" s="78"/>
      <c r="I8" s="83" t="s">
        <v>422</v>
      </c>
      <c r="J8" s="78">
        <v>1</v>
      </c>
      <c r="K8" s="78"/>
      <c r="L8" s="78"/>
      <c r="M8" s="78"/>
      <c r="N8" s="78"/>
      <c r="O8" s="78"/>
      <c r="P8" s="78"/>
    </row>
    <row r="9" spans="1:16" ht="15">
      <c r="A9" s="83" t="s">
        <v>533</v>
      </c>
      <c r="B9" s="78">
        <v>1</v>
      </c>
      <c r="C9" s="83" t="s">
        <v>414</v>
      </c>
      <c r="D9" s="78">
        <v>1</v>
      </c>
      <c r="E9" s="78"/>
      <c r="F9" s="78"/>
      <c r="G9" s="78"/>
      <c r="H9" s="78"/>
      <c r="I9" s="83" t="s">
        <v>423</v>
      </c>
      <c r="J9" s="78">
        <v>1</v>
      </c>
      <c r="K9" s="78"/>
      <c r="L9" s="78"/>
      <c r="M9" s="78"/>
      <c r="N9" s="78"/>
      <c r="O9" s="78"/>
      <c r="P9" s="78"/>
    </row>
    <row r="10" spans="1:16" ht="15">
      <c r="A10" s="83" t="s">
        <v>532</v>
      </c>
      <c r="B10" s="78">
        <v>1</v>
      </c>
      <c r="C10" s="83" t="s">
        <v>435</v>
      </c>
      <c r="D10" s="78">
        <v>1</v>
      </c>
      <c r="E10" s="78"/>
      <c r="F10" s="78"/>
      <c r="G10" s="78"/>
      <c r="H10" s="78"/>
      <c r="I10" s="83" t="s">
        <v>424</v>
      </c>
      <c r="J10" s="78">
        <v>1</v>
      </c>
      <c r="K10" s="78"/>
      <c r="L10" s="78"/>
      <c r="M10" s="78"/>
      <c r="N10" s="78"/>
      <c r="O10" s="78"/>
      <c r="P10" s="78"/>
    </row>
    <row r="11" spans="1:16" ht="15">
      <c r="A11" s="83" t="s">
        <v>531</v>
      </c>
      <c r="B11" s="78">
        <v>1</v>
      </c>
      <c r="C11" s="83" t="s">
        <v>433</v>
      </c>
      <c r="D11" s="78">
        <v>1</v>
      </c>
      <c r="E11" s="78"/>
      <c r="F11" s="78"/>
      <c r="G11" s="78"/>
      <c r="H11" s="78"/>
      <c r="I11" s="83" t="s">
        <v>425</v>
      </c>
      <c r="J11" s="78">
        <v>1</v>
      </c>
      <c r="K11" s="78"/>
      <c r="L11" s="78"/>
      <c r="M11" s="78"/>
      <c r="N11" s="78"/>
      <c r="O11" s="78"/>
      <c r="P11" s="78"/>
    </row>
    <row r="14" spans="1:16" ht="15" customHeight="1">
      <c r="A14" s="13" t="s">
        <v>1276</v>
      </c>
      <c r="B14" s="13" t="s">
        <v>1257</v>
      </c>
      <c r="C14" s="13" t="s">
        <v>1277</v>
      </c>
      <c r="D14" s="13" t="s">
        <v>1260</v>
      </c>
      <c r="E14" s="13" t="s">
        <v>1278</v>
      </c>
      <c r="F14" s="13" t="s">
        <v>1262</v>
      </c>
      <c r="G14" s="78" t="s">
        <v>1279</v>
      </c>
      <c r="H14" s="78" t="s">
        <v>1264</v>
      </c>
      <c r="I14" s="13" t="s">
        <v>1280</v>
      </c>
      <c r="J14" s="13" t="s">
        <v>1266</v>
      </c>
      <c r="K14" s="78" t="s">
        <v>1281</v>
      </c>
      <c r="L14" s="78" t="s">
        <v>1268</v>
      </c>
      <c r="M14" s="78" t="s">
        <v>1282</v>
      </c>
      <c r="N14" s="78" t="s">
        <v>1270</v>
      </c>
      <c r="O14" s="13" t="s">
        <v>1283</v>
      </c>
      <c r="P14" s="13" t="s">
        <v>1271</v>
      </c>
    </row>
    <row r="15" spans="1:16" ht="15">
      <c r="A15" s="78" t="s">
        <v>541</v>
      </c>
      <c r="B15" s="78">
        <v>99</v>
      </c>
      <c r="C15" s="78" t="s">
        <v>541</v>
      </c>
      <c r="D15" s="78">
        <v>99</v>
      </c>
      <c r="E15" s="78" t="s">
        <v>536</v>
      </c>
      <c r="F15" s="78">
        <v>6</v>
      </c>
      <c r="G15" s="78"/>
      <c r="H15" s="78"/>
      <c r="I15" s="78" t="s">
        <v>537</v>
      </c>
      <c r="J15" s="78">
        <v>23</v>
      </c>
      <c r="K15" s="78"/>
      <c r="L15" s="78"/>
      <c r="M15" s="78"/>
      <c r="N15" s="78"/>
      <c r="O15" s="78" t="s">
        <v>535</v>
      </c>
      <c r="P15" s="78">
        <v>2</v>
      </c>
    </row>
    <row r="16" spans="1:16" ht="15">
      <c r="A16" s="78" t="s">
        <v>537</v>
      </c>
      <c r="B16" s="78">
        <v>28</v>
      </c>
      <c r="C16" s="78" t="s">
        <v>537</v>
      </c>
      <c r="D16" s="78">
        <v>5</v>
      </c>
      <c r="E16" s="78"/>
      <c r="F16" s="78"/>
      <c r="G16" s="78"/>
      <c r="H16" s="78"/>
      <c r="I16" s="78"/>
      <c r="J16" s="78"/>
      <c r="K16" s="78"/>
      <c r="L16" s="78"/>
      <c r="M16" s="78"/>
      <c r="N16" s="78"/>
      <c r="O16" s="78"/>
      <c r="P16" s="78"/>
    </row>
    <row r="17" spans="1:16" ht="15">
      <c r="A17" s="78" t="s">
        <v>536</v>
      </c>
      <c r="B17" s="78">
        <v>6</v>
      </c>
      <c r="C17" s="78" t="s">
        <v>540</v>
      </c>
      <c r="D17" s="78">
        <v>3</v>
      </c>
      <c r="E17" s="78"/>
      <c r="F17" s="78"/>
      <c r="G17" s="78"/>
      <c r="H17" s="78"/>
      <c r="I17" s="78"/>
      <c r="J17" s="78"/>
      <c r="K17" s="78"/>
      <c r="L17" s="78"/>
      <c r="M17" s="78"/>
      <c r="N17" s="78"/>
      <c r="O17" s="78"/>
      <c r="P17" s="78"/>
    </row>
    <row r="18" spans="1:16" ht="15">
      <c r="A18" s="78" t="s">
        <v>540</v>
      </c>
      <c r="B18" s="78">
        <v>3</v>
      </c>
      <c r="C18" s="78" t="s">
        <v>539</v>
      </c>
      <c r="D18" s="78">
        <v>2</v>
      </c>
      <c r="E18" s="78"/>
      <c r="F18" s="78"/>
      <c r="G18" s="78"/>
      <c r="H18" s="78"/>
      <c r="I18" s="78"/>
      <c r="J18" s="78"/>
      <c r="K18" s="78"/>
      <c r="L18" s="78"/>
      <c r="M18" s="78"/>
      <c r="N18" s="78"/>
      <c r="O18" s="78"/>
      <c r="P18" s="78"/>
    </row>
    <row r="19" spans="1:16" ht="15">
      <c r="A19" s="78" t="s">
        <v>539</v>
      </c>
      <c r="B19" s="78">
        <v>2</v>
      </c>
      <c r="C19" s="78" t="s">
        <v>538</v>
      </c>
      <c r="D19" s="78">
        <v>1</v>
      </c>
      <c r="E19" s="78"/>
      <c r="F19" s="78"/>
      <c r="G19" s="78"/>
      <c r="H19" s="78"/>
      <c r="I19" s="78"/>
      <c r="J19" s="78"/>
      <c r="K19" s="78"/>
      <c r="L19" s="78"/>
      <c r="M19" s="78"/>
      <c r="N19" s="78"/>
      <c r="O19" s="78"/>
      <c r="P19" s="78"/>
    </row>
    <row r="20" spans="1:16" ht="15">
      <c r="A20" s="78" t="s">
        <v>535</v>
      </c>
      <c r="B20" s="78">
        <v>2</v>
      </c>
      <c r="C20" s="78"/>
      <c r="D20" s="78"/>
      <c r="E20" s="78"/>
      <c r="F20" s="78"/>
      <c r="G20" s="78"/>
      <c r="H20" s="78"/>
      <c r="I20" s="78"/>
      <c r="J20" s="78"/>
      <c r="K20" s="78"/>
      <c r="L20" s="78"/>
      <c r="M20" s="78"/>
      <c r="N20" s="78"/>
      <c r="O20" s="78"/>
      <c r="P20" s="78"/>
    </row>
    <row r="21" spans="1:16" ht="15">
      <c r="A21" s="78" t="s">
        <v>538</v>
      </c>
      <c r="B21" s="78">
        <v>1</v>
      </c>
      <c r="C21" s="78"/>
      <c r="D21" s="78"/>
      <c r="E21" s="78"/>
      <c r="F21" s="78"/>
      <c r="G21" s="78"/>
      <c r="H21" s="78"/>
      <c r="I21" s="78"/>
      <c r="J21" s="78"/>
      <c r="K21" s="78"/>
      <c r="L21" s="78"/>
      <c r="M21" s="78"/>
      <c r="N21" s="78"/>
      <c r="O21" s="78"/>
      <c r="P21" s="78"/>
    </row>
    <row r="24" spans="1:16" ht="15" customHeight="1">
      <c r="A24" s="13" t="s">
        <v>1286</v>
      </c>
      <c r="B24" s="13" t="s">
        <v>1257</v>
      </c>
      <c r="C24" s="13" t="s">
        <v>1291</v>
      </c>
      <c r="D24" s="13" t="s">
        <v>1260</v>
      </c>
      <c r="E24" s="78" t="s">
        <v>1292</v>
      </c>
      <c r="F24" s="78" t="s">
        <v>1262</v>
      </c>
      <c r="G24" s="13" t="s">
        <v>1293</v>
      </c>
      <c r="H24" s="13" t="s">
        <v>1264</v>
      </c>
      <c r="I24" s="78" t="s">
        <v>1294</v>
      </c>
      <c r="J24" s="78" t="s">
        <v>1266</v>
      </c>
      <c r="K24" s="13" t="s">
        <v>1295</v>
      </c>
      <c r="L24" s="13" t="s">
        <v>1268</v>
      </c>
      <c r="M24" s="13" t="s">
        <v>1298</v>
      </c>
      <c r="N24" s="13" t="s">
        <v>1270</v>
      </c>
      <c r="O24" s="78" t="s">
        <v>1300</v>
      </c>
      <c r="P24" s="78" t="s">
        <v>1271</v>
      </c>
    </row>
    <row r="25" spans="1:16" ht="15">
      <c r="A25" s="78" t="s">
        <v>543</v>
      </c>
      <c r="B25" s="78">
        <v>11</v>
      </c>
      <c r="C25" s="78" t="s">
        <v>543</v>
      </c>
      <c r="D25" s="78">
        <v>6</v>
      </c>
      <c r="E25" s="78"/>
      <c r="F25" s="78"/>
      <c r="G25" s="78" t="s">
        <v>543</v>
      </c>
      <c r="H25" s="78">
        <v>3</v>
      </c>
      <c r="I25" s="78"/>
      <c r="J25" s="78"/>
      <c r="K25" s="78" t="s">
        <v>1296</v>
      </c>
      <c r="L25" s="78">
        <v>1</v>
      </c>
      <c r="M25" s="78" t="s">
        <v>1299</v>
      </c>
      <c r="N25" s="78">
        <v>1</v>
      </c>
      <c r="O25" s="78"/>
      <c r="P25" s="78"/>
    </row>
    <row r="26" spans="1:16" ht="15">
      <c r="A26" s="78" t="s">
        <v>564</v>
      </c>
      <c r="B26" s="78">
        <v>5</v>
      </c>
      <c r="C26" s="78" t="s">
        <v>564</v>
      </c>
      <c r="D26" s="78">
        <v>5</v>
      </c>
      <c r="E26" s="78"/>
      <c r="F26" s="78"/>
      <c r="G26" s="78"/>
      <c r="H26" s="78"/>
      <c r="I26" s="78"/>
      <c r="J26" s="78"/>
      <c r="K26" s="78" t="s">
        <v>219</v>
      </c>
      <c r="L26" s="78">
        <v>1</v>
      </c>
      <c r="M26" s="78" t="s">
        <v>543</v>
      </c>
      <c r="N26" s="78">
        <v>1</v>
      </c>
      <c r="O26" s="78"/>
      <c r="P26" s="78"/>
    </row>
    <row r="27" spans="1:16" ht="15">
      <c r="A27" s="78" t="s">
        <v>560</v>
      </c>
      <c r="B27" s="78">
        <v>4</v>
      </c>
      <c r="C27" s="78" t="s">
        <v>560</v>
      </c>
      <c r="D27" s="78">
        <v>4</v>
      </c>
      <c r="E27" s="78"/>
      <c r="F27" s="78"/>
      <c r="G27" s="78"/>
      <c r="H27" s="78"/>
      <c r="I27" s="78"/>
      <c r="J27" s="78"/>
      <c r="K27" s="78" t="s">
        <v>543</v>
      </c>
      <c r="L27" s="78">
        <v>1</v>
      </c>
      <c r="M27" s="78"/>
      <c r="N27" s="78"/>
      <c r="O27" s="78"/>
      <c r="P27" s="78"/>
    </row>
    <row r="28" spans="1:16" ht="15">
      <c r="A28" s="78" t="s">
        <v>1287</v>
      </c>
      <c r="B28" s="78">
        <v>3</v>
      </c>
      <c r="C28" s="78" t="s">
        <v>1288</v>
      </c>
      <c r="D28" s="78">
        <v>3</v>
      </c>
      <c r="E28" s="78"/>
      <c r="F28" s="78"/>
      <c r="G28" s="78"/>
      <c r="H28" s="78"/>
      <c r="I28" s="78"/>
      <c r="J28" s="78"/>
      <c r="K28" s="78" t="s">
        <v>1297</v>
      </c>
      <c r="L28" s="78">
        <v>1</v>
      </c>
      <c r="M28" s="78"/>
      <c r="N28" s="78"/>
      <c r="O28" s="78"/>
      <c r="P28" s="78"/>
    </row>
    <row r="29" spans="1:16" ht="15">
      <c r="A29" s="78" t="s">
        <v>554</v>
      </c>
      <c r="B29" s="78">
        <v>3</v>
      </c>
      <c r="C29" s="78" t="s">
        <v>554</v>
      </c>
      <c r="D29" s="78">
        <v>3</v>
      </c>
      <c r="E29" s="78"/>
      <c r="F29" s="78"/>
      <c r="G29" s="78"/>
      <c r="H29" s="78"/>
      <c r="I29" s="78"/>
      <c r="J29" s="78"/>
      <c r="K29" s="78"/>
      <c r="L29" s="78"/>
      <c r="M29" s="78"/>
      <c r="N29" s="78"/>
      <c r="O29" s="78"/>
      <c r="P29" s="78"/>
    </row>
    <row r="30" spans="1:16" ht="15">
      <c r="A30" s="78" t="s">
        <v>1288</v>
      </c>
      <c r="B30" s="78">
        <v>3</v>
      </c>
      <c r="C30" s="78" t="s">
        <v>1287</v>
      </c>
      <c r="D30" s="78">
        <v>3</v>
      </c>
      <c r="E30" s="78"/>
      <c r="F30" s="78"/>
      <c r="G30" s="78"/>
      <c r="H30" s="78"/>
      <c r="I30" s="78"/>
      <c r="J30" s="78"/>
      <c r="K30" s="78"/>
      <c r="L30" s="78"/>
      <c r="M30" s="78"/>
      <c r="N30" s="78"/>
      <c r="O30" s="78"/>
      <c r="P30" s="78"/>
    </row>
    <row r="31" spans="1:16" ht="15">
      <c r="A31" s="78" t="s">
        <v>1289</v>
      </c>
      <c r="B31" s="78">
        <v>2</v>
      </c>
      <c r="C31" s="78" t="s">
        <v>552</v>
      </c>
      <c r="D31" s="78">
        <v>2</v>
      </c>
      <c r="E31" s="78"/>
      <c r="F31" s="78"/>
      <c r="G31" s="78"/>
      <c r="H31" s="78"/>
      <c r="I31" s="78"/>
      <c r="J31" s="78"/>
      <c r="K31" s="78"/>
      <c r="L31" s="78"/>
      <c r="M31" s="78"/>
      <c r="N31" s="78"/>
      <c r="O31" s="78"/>
      <c r="P31" s="78"/>
    </row>
    <row r="32" spans="1:16" ht="15">
      <c r="A32" s="78" t="s">
        <v>555</v>
      </c>
      <c r="B32" s="78">
        <v>2</v>
      </c>
      <c r="C32" s="78" t="s">
        <v>1290</v>
      </c>
      <c r="D32" s="78">
        <v>2</v>
      </c>
      <c r="E32" s="78"/>
      <c r="F32" s="78"/>
      <c r="G32" s="78"/>
      <c r="H32" s="78"/>
      <c r="I32" s="78"/>
      <c r="J32" s="78"/>
      <c r="K32" s="78"/>
      <c r="L32" s="78"/>
      <c r="M32" s="78"/>
      <c r="N32" s="78"/>
      <c r="O32" s="78"/>
      <c r="P32" s="78"/>
    </row>
    <row r="33" spans="1:16" ht="15">
      <c r="A33" s="78" t="s">
        <v>552</v>
      </c>
      <c r="B33" s="78">
        <v>2</v>
      </c>
      <c r="C33" s="78" t="s">
        <v>555</v>
      </c>
      <c r="D33" s="78">
        <v>2</v>
      </c>
      <c r="E33" s="78"/>
      <c r="F33" s="78"/>
      <c r="G33" s="78"/>
      <c r="H33" s="78"/>
      <c r="I33" s="78"/>
      <c r="J33" s="78"/>
      <c r="K33" s="78"/>
      <c r="L33" s="78"/>
      <c r="M33" s="78"/>
      <c r="N33" s="78"/>
      <c r="O33" s="78"/>
      <c r="P33" s="78"/>
    </row>
    <row r="34" spans="1:16" ht="15">
      <c r="A34" s="78" t="s">
        <v>1290</v>
      </c>
      <c r="B34" s="78">
        <v>2</v>
      </c>
      <c r="C34" s="78" t="s">
        <v>1289</v>
      </c>
      <c r="D34" s="78">
        <v>2</v>
      </c>
      <c r="E34" s="78"/>
      <c r="F34" s="78"/>
      <c r="G34" s="78"/>
      <c r="H34" s="78"/>
      <c r="I34" s="78"/>
      <c r="J34" s="78"/>
      <c r="K34" s="78"/>
      <c r="L34" s="78"/>
      <c r="M34" s="78"/>
      <c r="N34" s="78"/>
      <c r="O34" s="78"/>
      <c r="P34" s="78"/>
    </row>
    <row r="37" spans="1:16" ht="15" customHeight="1">
      <c r="A37" s="13" t="s">
        <v>1303</v>
      </c>
      <c r="B37" s="13" t="s">
        <v>1257</v>
      </c>
      <c r="C37" s="13" t="s">
        <v>1314</v>
      </c>
      <c r="D37" s="13" t="s">
        <v>1260</v>
      </c>
      <c r="E37" s="13" t="s">
        <v>1320</v>
      </c>
      <c r="F37" s="13" t="s">
        <v>1262</v>
      </c>
      <c r="G37" s="13" t="s">
        <v>1326</v>
      </c>
      <c r="H37" s="13" t="s">
        <v>1264</v>
      </c>
      <c r="I37" s="13" t="s">
        <v>1330</v>
      </c>
      <c r="J37" s="13" t="s">
        <v>1266</v>
      </c>
      <c r="K37" s="13" t="s">
        <v>1336</v>
      </c>
      <c r="L37" s="13" t="s">
        <v>1268</v>
      </c>
      <c r="M37" s="78" t="s">
        <v>1342</v>
      </c>
      <c r="N37" s="78" t="s">
        <v>1270</v>
      </c>
      <c r="O37" s="13" t="s">
        <v>1343</v>
      </c>
      <c r="P37" s="13" t="s">
        <v>1271</v>
      </c>
    </row>
    <row r="38" spans="1:16" ht="15">
      <c r="A38" s="84" t="s">
        <v>1304</v>
      </c>
      <c r="B38" s="84">
        <v>8</v>
      </c>
      <c r="C38" s="84" t="s">
        <v>1309</v>
      </c>
      <c r="D38" s="84">
        <v>166</v>
      </c>
      <c r="E38" s="84" t="s">
        <v>1318</v>
      </c>
      <c r="F38" s="84">
        <v>18</v>
      </c>
      <c r="G38" s="84" t="s">
        <v>1327</v>
      </c>
      <c r="H38" s="84">
        <v>3</v>
      </c>
      <c r="I38" s="84" t="s">
        <v>1309</v>
      </c>
      <c r="J38" s="84">
        <v>23</v>
      </c>
      <c r="K38" s="84" t="s">
        <v>1296</v>
      </c>
      <c r="L38" s="84">
        <v>3</v>
      </c>
      <c r="M38" s="84"/>
      <c r="N38" s="84"/>
      <c r="O38" s="84" t="s">
        <v>1322</v>
      </c>
      <c r="P38" s="84">
        <v>2</v>
      </c>
    </row>
    <row r="39" spans="1:16" ht="15">
      <c r="A39" s="84" t="s">
        <v>1305</v>
      </c>
      <c r="B39" s="84">
        <v>5</v>
      </c>
      <c r="C39" s="84" t="s">
        <v>1310</v>
      </c>
      <c r="D39" s="84">
        <v>166</v>
      </c>
      <c r="E39" s="84" t="s">
        <v>1309</v>
      </c>
      <c r="F39" s="84">
        <v>15</v>
      </c>
      <c r="G39" s="84" t="s">
        <v>1328</v>
      </c>
      <c r="H39" s="84">
        <v>3</v>
      </c>
      <c r="I39" s="84" t="s">
        <v>1310</v>
      </c>
      <c r="J39" s="84">
        <v>23</v>
      </c>
      <c r="K39" s="84" t="s">
        <v>219</v>
      </c>
      <c r="L39" s="84">
        <v>2</v>
      </c>
      <c r="M39" s="84"/>
      <c r="N39" s="84"/>
      <c r="O39" s="84" t="s">
        <v>1344</v>
      </c>
      <c r="P39" s="84">
        <v>2</v>
      </c>
    </row>
    <row r="40" spans="1:16" ht="15">
      <c r="A40" s="84" t="s">
        <v>1306</v>
      </c>
      <c r="B40" s="84">
        <v>0</v>
      </c>
      <c r="C40" s="84" t="s">
        <v>1311</v>
      </c>
      <c r="D40" s="84">
        <v>96</v>
      </c>
      <c r="E40" s="84" t="s">
        <v>1310</v>
      </c>
      <c r="F40" s="84">
        <v>13</v>
      </c>
      <c r="G40" s="84" t="s">
        <v>1309</v>
      </c>
      <c r="H40" s="84">
        <v>3</v>
      </c>
      <c r="I40" s="84" t="s">
        <v>1331</v>
      </c>
      <c r="J40" s="84">
        <v>8</v>
      </c>
      <c r="K40" s="84" t="s">
        <v>1312</v>
      </c>
      <c r="L40" s="84">
        <v>2</v>
      </c>
      <c r="M40" s="84"/>
      <c r="N40" s="84"/>
      <c r="O40" s="84" t="s">
        <v>1345</v>
      </c>
      <c r="P40" s="84">
        <v>2</v>
      </c>
    </row>
    <row r="41" spans="1:16" ht="15">
      <c r="A41" s="84" t="s">
        <v>1307</v>
      </c>
      <c r="B41" s="84">
        <v>3718</v>
      </c>
      <c r="C41" s="84" t="s">
        <v>1312</v>
      </c>
      <c r="D41" s="84">
        <v>48</v>
      </c>
      <c r="E41" s="84" t="s">
        <v>1321</v>
      </c>
      <c r="F41" s="84">
        <v>12</v>
      </c>
      <c r="G41" s="84" t="s">
        <v>1310</v>
      </c>
      <c r="H41" s="84">
        <v>3</v>
      </c>
      <c r="I41" s="84" t="s">
        <v>1318</v>
      </c>
      <c r="J41" s="84">
        <v>6</v>
      </c>
      <c r="K41" s="84" t="s">
        <v>1315</v>
      </c>
      <c r="L41" s="84">
        <v>2</v>
      </c>
      <c r="M41" s="84"/>
      <c r="N41" s="84"/>
      <c r="O41" s="84" t="s">
        <v>1346</v>
      </c>
      <c r="P41" s="84">
        <v>2</v>
      </c>
    </row>
    <row r="42" spans="1:16" ht="15">
      <c r="A42" s="84" t="s">
        <v>1308</v>
      </c>
      <c r="B42" s="84">
        <v>3731</v>
      </c>
      <c r="C42" s="84" t="s">
        <v>1313</v>
      </c>
      <c r="D42" s="84">
        <v>45</v>
      </c>
      <c r="E42" s="84" t="s">
        <v>1319</v>
      </c>
      <c r="F42" s="84">
        <v>11</v>
      </c>
      <c r="G42" s="84" t="s">
        <v>1329</v>
      </c>
      <c r="H42" s="84">
        <v>3</v>
      </c>
      <c r="I42" s="84" t="s">
        <v>235</v>
      </c>
      <c r="J42" s="84">
        <v>5</v>
      </c>
      <c r="K42" s="84" t="s">
        <v>1337</v>
      </c>
      <c r="L42" s="84">
        <v>2</v>
      </c>
      <c r="M42" s="84"/>
      <c r="N42" s="84"/>
      <c r="O42" s="84" t="s">
        <v>1347</v>
      </c>
      <c r="P42" s="84">
        <v>2</v>
      </c>
    </row>
    <row r="43" spans="1:16" ht="15">
      <c r="A43" s="84" t="s">
        <v>1309</v>
      </c>
      <c r="B43" s="84">
        <v>212</v>
      </c>
      <c r="C43" s="84" t="s">
        <v>1315</v>
      </c>
      <c r="D43" s="84">
        <v>42</v>
      </c>
      <c r="E43" s="84" t="s">
        <v>1322</v>
      </c>
      <c r="F43" s="84">
        <v>10</v>
      </c>
      <c r="G43" s="84" t="s">
        <v>543</v>
      </c>
      <c r="H43" s="84">
        <v>3</v>
      </c>
      <c r="I43" s="84" t="s">
        <v>1332</v>
      </c>
      <c r="J43" s="84">
        <v>5</v>
      </c>
      <c r="K43" s="84" t="s">
        <v>1338</v>
      </c>
      <c r="L43" s="84">
        <v>2</v>
      </c>
      <c r="M43" s="84"/>
      <c r="N43" s="84"/>
      <c r="O43" s="84" t="s">
        <v>1348</v>
      </c>
      <c r="P43" s="84">
        <v>2</v>
      </c>
    </row>
    <row r="44" spans="1:16" ht="15">
      <c r="A44" s="84" t="s">
        <v>1310</v>
      </c>
      <c r="B44" s="84">
        <v>210</v>
      </c>
      <c r="C44" s="84" t="s">
        <v>1316</v>
      </c>
      <c r="D44" s="84">
        <v>26</v>
      </c>
      <c r="E44" s="84" t="s">
        <v>1323</v>
      </c>
      <c r="F44" s="84">
        <v>9</v>
      </c>
      <c r="G44" s="84" t="s">
        <v>244</v>
      </c>
      <c r="H44" s="84">
        <v>3</v>
      </c>
      <c r="I44" s="84" t="s">
        <v>1311</v>
      </c>
      <c r="J44" s="84">
        <v>4</v>
      </c>
      <c r="K44" s="84" t="s">
        <v>1339</v>
      </c>
      <c r="L44" s="84">
        <v>2</v>
      </c>
      <c r="M44" s="84"/>
      <c r="N44" s="84"/>
      <c r="O44" s="84" t="s">
        <v>1349</v>
      </c>
      <c r="P44" s="84">
        <v>2</v>
      </c>
    </row>
    <row r="45" spans="1:16" ht="15">
      <c r="A45" s="84" t="s">
        <v>1311</v>
      </c>
      <c r="B45" s="84">
        <v>102</v>
      </c>
      <c r="C45" s="84" t="s">
        <v>1317</v>
      </c>
      <c r="D45" s="84">
        <v>23</v>
      </c>
      <c r="E45" s="84" t="s">
        <v>216</v>
      </c>
      <c r="F45" s="84">
        <v>8</v>
      </c>
      <c r="G45" s="84" t="s">
        <v>243</v>
      </c>
      <c r="H45" s="84">
        <v>3</v>
      </c>
      <c r="I45" s="84" t="s">
        <v>1333</v>
      </c>
      <c r="J45" s="84">
        <v>3</v>
      </c>
      <c r="K45" s="84" t="s">
        <v>1340</v>
      </c>
      <c r="L45" s="84">
        <v>2</v>
      </c>
      <c r="M45" s="84"/>
      <c r="N45" s="84"/>
      <c r="O45" s="84" t="s">
        <v>1350</v>
      </c>
      <c r="P45" s="84">
        <v>2</v>
      </c>
    </row>
    <row r="46" spans="1:16" ht="15">
      <c r="A46" s="84" t="s">
        <v>1312</v>
      </c>
      <c r="B46" s="84">
        <v>52</v>
      </c>
      <c r="C46" s="84" t="s">
        <v>1318</v>
      </c>
      <c r="D46" s="84">
        <v>23</v>
      </c>
      <c r="E46" s="84" t="s">
        <v>1324</v>
      </c>
      <c r="F46" s="84">
        <v>6</v>
      </c>
      <c r="G46" s="84" t="s">
        <v>223</v>
      </c>
      <c r="H46" s="84">
        <v>3</v>
      </c>
      <c r="I46" s="84" t="s">
        <v>1334</v>
      </c>
      <c r="J46" s="84">
        <v>3</v>
      </c>
      <c r="K46" s="84" t="s">
        <v>564</v>
      </c>
      <c r="L46" s="84">
        <v>2</v>
      </c>
      <c r="M46" s="84"/>
      <c r="N46" s="84"/>
      <c r="O46" s="84" t="s">
        <v>1351</v>
      </c>
      <c r="P46" s="84">
        <v>2</v>
      </c>
    </row>
    <row r="47" spans="1:16" ht="15">
      <c r="A47" s="84" t="s">
        <v>1313</v>
      </c>
      <c r="B47" s="84">
        <v>51</v>
      </c>
      <c r="C47" s="84" t="s">
        <v>1319</v>
      </c>
      <c r="D47" s="84">
        <v>20</v>
      </c>
      <c r="E47" s="84" t="s">
        <v>1325</v>
      </c>
      <c r="F47" s="84">
        <v>6</v>
      </c>
      <c r="G47" s="84" t="s">
        <v>242</v>
      </c>
      <c r="H47" s="84">
        <v>3</v>
      </c>
      <c r="I47" s="84" t="s">
        <v>1335</v>
      </c>
      <c r="J47" s="84">
        <v>3</v>
      </c>
      <c r="K47" s="84" t="s">
        <v>1341</v>
      </c>
      <c r="L47" s="84">
        <v>2</v>
      </c>
      <c r="M47" s="84"/>
      <c r="N47" s="84"/>
      <c r="O47" s="84" t="s">
        <v>1309</v>
      </c>
      <c r="P47" s="84">
        <v>2</v>
      </c>
    </row>
    <row r="50" spans="1:16" ht="15" customHeight="1">
      <c r="A50" s="13" t="s">
        <v>1359</v>
      </c>
      <c r="B50" s="13" t="s">
        <v>1257</v>
      </c>
      <c r="C50" s="13" t="s">
        <v>1370</v>
      </c>
      <c r="D50" s="13" t="s">
        <v>1260</v>
      </c>
      <c r="E50" s="13" t="s">
        <v>1373</v>
      </c>
      <c r="F50" s="13" t="s">
        <v>1262</v>
      </c>
      <c r="G50" s="13" t="s">
        <v>1382</v>
      </c>
      <c r="H50" s="13" t="s">
        <v>1264</v>
      </c>
      <c r="I50" s="13" t="s">
        <v>1392</v>
      </c>
      <c r="J50" s="13" t="s">
        <v>1266</v>
      </c>
      <c r="K50" s="13" t="s">
        <v>1401</v>
      </c>
      <c r="L50" s="13" t="s">
        <v>1268</v>
      </c>
      <c r="M50" s="78" t="s">
        <v>1411</v>
      </c>
      <c r="N50" s="78" t="s">
        <v>1270</v>
      </c>
      <c r="O50" s="13" t="s">
        <v>1412</v>
      </c>
      <c r="P50" s="13" t="s">
        <v>1271</v>
      </c>
    </row>
    <row r="51" spans="1:16" ht="15">
      <c r="A51" s="84" t="s">
        <v>1360</v>
      </c>
      <c r="B51" s="84">
        <v>204</v>
      </c>
      <c r="C51" s="84" t="s">
        <v>1360</v>
      </c>
      <c r="D51" s="84">
        <v>162</v>
      </c>
      <c r="E51" s="84" t="s">
        <v>1360</v>
      </c>
      <c r="F51" s="84">
        <v>11</v>
      </c>
      <c r="G51" s="84" t="s">
        <v>1383</v>
      </c>
      <c r="H51" s="84">
        <v>3</v>
      </c>
      <c r="I51" s="84" t="s">
        <v>1360</v>
      </c>
      <c r="J51" s="84">
        <v>23</v>
      </c>
      <c r="K51" s="84" t="s">
        <v>1402</v>
      </c>
      <c r="L51" s="84">
        <v>2</v>
      </c>
      <c r="M51" s="84"/>
      <c r="N51" s="84"/>
      <c r="O51" s="84" t="s">
        <v>1413</v>
      </c>
      <c r="P51" s="84">
        <v>2</v>
      </c>
    </row>
    <row r="52" spans="1:16" ht="15">
      <c r="A52" s="84" t="s">
        <v>1361</v>
      </c>
      <c r="B52" s="84">
        <v>46</v>
      </c>
      <c r="C52" s="84" t="s">
        <v>1361</v>
      </c>
      <c r="D52" s="84">
        <v>42</v>
      </c>
      <c r="E52" s="84" t="s">
        <v>1362</v>
      </c>
      <c r="F52" s="84">
        <v>11</v>
      </c>
      <c r="G52" s="84" t="s">
        <v>1384</v>
      </c>
      <c r="H52" s="84">
        <v>3</v>
      </c>
      <c r="I52" s="84" t="s">
        <v>1364</v>
      </c>
      <c r="J52" s="84">
        <v>4</v>
      </c>
      <c r="K52" s="84" t="s">
        <v>1361</v>
      </c>
      <c r="L52" s="84">
        <v>2</v>
      </c>
      <c r="M52" s="84"/>
      <c r="N52" s="84"/>
      <c r="O52" s="84" t="s">
        <v>1414</v>
      </c>
      <c r="P52" s="84">
        <v>2</v>
      </c>
    </row>
    <row r="53" spans="1:16" ht="15">
      <c r="A53" s="84" t="s">
        <v>1362</v>
      </c>
      <c r="B53" s="84">
        <v>25</v>
      </c>
      <c r="C53" s="84" t="s">
        <v>1362</v>
      </c>
      <c r="D53" s="84">
        <v>14</v>
      </c>
      <c r="E53" s="84" t="s">
        <v>1374</v>
      </c>
      <c r="F53" s="84">
        <v>6</v>
      </c>
      <c r="G53" s="84" t="s">
        <v>1360</v>
      </c>
      <c r="H53" s="84">
        <v>3</v>
      </c>
      <c r="I53" s="84" t="s">
        <v>1393</v>
      </c>
      <c r="J53" s="84">
        <v>3</v>
      </c>
      <c r="K53" s="84" t="s">
        <v>1403</v>
      </c>
      <c r="L53" s="84">
        <v>2</v>
      </c>
      <c r="M53" s="84"/>
      <c r="N53" s="84"/>
      <c r="O53" s="84" t="s">
        <v>1415</v>
      </c>
      <c r="P53" s="84">
        <v>2</v>
      </c>
    </row>
    <row r="54" spans="1:16" ht="15">
      <c r="A54" s="84" t="s">
        <v>1363</v>
      </c>
      <c r="B54" s="84">
        <v>12</v>
      </c>
      <c r="C54" s="84" t="s">
        <v>1363</v>
      </c>
      <c r="D54" s="84">
        <v>12</v>
      </c>
      <c r="E54" s="84" t="s">
        <v>1375</v>
      </c>
      <c r="F54" s="84">
        <v>6</v>
      </c>
      <c r="G54" s="84" t="s">
        <v>1385</v>
      </c>
      <c r="H54" s="84">
        <v>3</v>
      </c>
      <c r="I54" s="84" t="s">
        <v>1394</v>
      </c>
      <c r="J54" s="84">
        <v>3</v>
      </c>
      <c r="K54" s="84" t="s">
        <v>1404</v>
      </c>
      <c r="L54" s="84">
        <v>2</v>
      </c>
      <c r="M54" s="84"/>
      <c r="N54" s="84"/>
      <c r="O54" s="84" t="s">
        <v>1416</v>
      </c>
      <c r="P54" s="84">
        <v>2</v>
      </c>
    </row>
    <row r="55" spans="1:16" ht="15">
      <c r="A55" s="84" t="s">
        <v>1364</v>
      </c>
      <c r="B55" s="84">
        <v>10</v>
      </c>
      <c r="C55" s="84" t="s">
        <v>1365</v>
      </c>
      <c r="D55" s="84">
        <v>8</v>
      </c>
      <c r="E55" s="84" t="s">
        <v>1376</v>
      </c>
      <c r="F55" s="84">
        <v>6</v>
      </c>
      <c r="G55" s="84" t="s">
        <v>1386</v>
      </c>
      <c r="H55" s="84">
        <v>3</v>
      </c>
      <c r="I55" s="84" t="s">
        <v>1395</v>
      </c>
      <c r="J55" s="84">
        <v>3</v>
      </c>
      <c r="K55" s="84" t="s">
        <v>1405</v>
      </c>
      <c r="L55" s="84">
        <v>2</v>
      </c>
      <c r="M55" s="84"/>
      <c r="N55" s="84"/>
      <c r="O55" s="84" t="s">
        <v>1417</v>
      </c>
      <c r="P55" s="84">
        <v>2</v>
      </c>
    </row>
    <row r="56" spans="1:16" ht="15">
      <c r="A56" s="84" t="s">
        <v>1365</v>
      </c>
      <c r="B56" s="84">
        <v>8</v>
      </c>
      <c r="C56" s="84" t="s">
        <v>1367</v>
      </c>
      <c r="D56" s="84">
        <v>7</v>
      </c>
      <c r="E56" s="84" t="s">
        <v>1377</v>
      </c>
      <c r="F56" s="84">
        <v>6</v>
      </c>
      <c r="G56" s="84" t="s">
        <v>1387</v>
      </c>
      <c r="H56" s="84">
        <v>3</v>
      </c>
      <c r="I56" s="84" t="s">
        <v>1396</v>
      </c>
      <c r="J56" s="84">
        <v>3</v>
      </c>
      <c r="K56" s="84" t="s">
        <v>1406</v>
      </c>
      <c r="L56" s="84">
        <v>2</v>
      </c>
      <c r="M56" s="84"/>
      <c r="N56" s="84"/>
      <c r="O56" s="84" t="s">
        <v>1418</v>
      </c>
      <c r="P56" s="84">
        <v>2</v>
      </c>
    </row>
    <row r="57" spans="1:16" ht="15">
      <c r="A57" s="84" t="s">
        <v>1366</v>
      </c>
      <c r="B57" s="84">
        <v>8</v>
      </c>
      <c r="C57" s="84" t="s">
        <v>1366</v>
      </c>
      <c r="D57" s="84">
        <v>7</v>
      </c>
      <c r="E57" s="84" t="s">
        <v>1378</v>
      </c>
      <c r="F57" s="84">
        <v>6</v>
      </c>
      <c r="G57" s="84" t="s">
        <v>1388</v>
      </c>
      <c r="H57" s="84">
        <v>3</v>
      </c>
      <c r="I57" s="84" t="s">
        <v>1397</v>
      </c>
      <c r="J57" s="84">
        <v>3</v>
      </c>
      <c r="K57" s="84" t="s">
        <v>1407</v>
      </c>
      <c r="L57" s="84">
        <v>2</v>
      </c>
      <c r="M57" s="84"/>
      <c r="N57" s="84"/>
      <c r="O57" s="84" t="s">
        <v>1419</v>
      </c>
      <c r="P57" s="84">
        <v>2</v>
      </c>
    </row>
    <row r="58" spans="1:16" ht="15">
      <c r="A58" s="84" t="s">
        <v>1367</v>
      </c>
      <c r="B58" s="84">
        <v>8</v>
      </c>
      <c r="C58" s="84" t="s">
        <v>1371</v>
      </c>
      <c r="D58" s="84">
        <v>6</v>
      </c>
      <c r="E58" s="84" t="s">
        <v>1379</v>
      </c>
      <c r="F58" s="84">
        <v>6</v>
      </c>
      <c r="G58" s="84" t="s">
        <v>1389</v>
      </c>
      <c r="H58" s="84">
        <v>3</v>
      </c>
      <c r="I58" s="84" t="s">
        <v>1398</v>
      </c>
      <c r="J58" s="84">
        <v>3</v>
      </c>
      <c r="K58" s="84" t="s">
        <v>1408</v>
      </c>
      <c r="L58" s="84">
        <v>2</v>
      </c>
      <c r="M58" s="84"/>
      <c r="N58" s="84"/>
      <c r="O58" s="84" t="s">
        <v>1420</v>
      </c>
      <c r="P58" s="84">
        <v>2</v>
      </c>
    </row>
    <row r="59" spans="1:16" ht="15">
      <c r="A59" s="84" t="s">
        <v>1368</v>
      </c>
      <c r="B59" s="84">
        <v>7</v>
      </c>
      <c r="C59" s="84" t="s">
        <v>1368</v>
      </c>
      <c r="D59" s="84">
        <v>6</v>
      </c>
      <c r="E59" s="84" t="s">
        <v>1380</v>
      </c>
      <c r="F59" s="84">
        <v>6</v>
      </c>
      <c r="G59" s="84" t="s">
        <v>1390</v>
      </c>
      <c r="H59" s="84">
        <v>3</v>
      </c>
      <c r="I59" s="84" t="s">
        <v>1399</v>
      </c>
      <c r="J59" s="84">
        <v>3</v>
      </c>
      <c r="K59" s="84" t="s">
        <v>1409</v>
      </c>
      <c r="L59" s="84">
        <v>2</v>
      </c>
      <c r="M59" s="84"/>
      <c r="N59" s="84"/>
      <c r="O59" s="84" t="s">
        <v>1421</v>
      </c>
      <c r="P59" s="84">
        <v>2</v>
      </c>
    </row>
    <row r="60" spans="1:16" ht="15">
      <c r="A60" s="84" t="s">
        <v>1369</v>
      </c>
      <c r="B60" s="84">
        <v>7</v>
      </c>
      <c r="C60" s="84" t="s">
        <v>1372</v>
      </c>
      <c r="D60" s="84">
        <v>6</v>
      </c>
      <c r="E60" s="84" t="s">
        <v>1381</v>
      </c>
      <c r="F60" s="84">
        <v>6</v>
      </c>
      <c r="G60" s="84" t="s">
        <v>1391</v>
      </c>
      <c r="H60" s="84">
        <v>2</v>
      </c>
      <c r="I60" s="84" t="s">
        <v>1400</v>
      </c>
      <c r="J60" s="84">
        <v>3</v>
      </c>
      <c r="K60" s="84" t="s">
        <v>1410</v>
      </c>
      <c r="L60" s="84">
        <v>2</v>
      </c>
      <c r="M60" s="84"/>
      <c r="N60" s="84"/>
      <c r="O60" s="84" t="s">
        <v>1360</v>
      </c>
      <c r="P60" s="84">
        <v>2</v>
      </c>
    </row>
    <row r="63" spans="1:16" ht="15" customHeight="1">
      <c r="A63" s="13" t="s">
        <v>1429</v>
      </c>
      <c r="B63" s="13" t="s">
        <v>1257</v>
      </c>
      <c r="C63" s="78" t="s">
        <v>1432</v>
      </c>
      <c r="D63" s="78" t="s">
        <v>1260</v>
      </c>
      <c r="E63" s="13" t="s">
        <v>1433</v>
      </c>
      <c r="F63" s="13" t="s">
        <v>1262</v>
      </c>
      <c r="G63" s="78" t="s">
        <v>1436</v>
      </c>
      <c r="H63" s="78" t="s">
        <v>1264</v>
      </c>
      <c r="I63" s="78" t="s">
        <v>1438</v>
      </c>
      <c r="J63" s="78" t="s">
        <v>1266</v>
      </c>
      <c r="K63" s="78" t="s">
        <v>1440</v>
      </c>
      <c r="L63" s="78" t="s">
        <v>1268</v>
      </c>
      <c r="M63" s="78" t="s">
        <v>1442</v>
      </c>
      <c r="N63" s="78" t="s">
        <v>1270</v>
      </c>
      <c r="O63" s="78" t="s">
        <v>1444</v>
      </c>
      <c r="P63" s="78" t="s">
        <v>1271</v>
      </c>
    </row>
    <row r="64" spans="1:16" ht="15">
      <c r="A64" s="78" t="s">
        <v>245</v>
      </c>
      <c r="B64" s="78">
        <v>1</v>
      </c>
      <c r="C64" s="78"/>
      <c r="D64" s="78"/>
      <c r="E64" s="78" t="s">
        <v>245</v>
      </c>
      <c r="F64" s="78">
        <v>1</v>
      </c>
      <c r="G64" s="78"/>
      <c r="H64" s="78"/>
      <c r="I64" s="78"/>
      <c r="J64" s="78"/>
      <c r="K64" s="78"/>
      <c r="L64" s="78"/>
      <c r="M64" s="78"/>
      <c r="N64" s="78"/>
      <c r="O64" s="78"/>
      <c r="P64" s="78"/>
    </row>
    <row r="67" spans="1:16" ht="15" customHeight="1">
      <c r="A67" s="13" t="s">
        <v>1430</v>
      </c>
      <c r="B67" s="13" t="s">
        <v>1257</v>
      </c>
      <c r="C67" s="78" t="s">
        <v>1434</v>
      </c>
      <c r="D67" s="78" t="s">
        <v>1260</v>
      </c>
      <c r="E67" s="13" t="s">
        <v>1435</v>
      </c>
      <c r="F67" s="13" t="s">
        <v>1262</v>
      </c>
      <c r="G67" s="13" t="s">
        <v>1437</v>
      </c>
      <c r="H67" s="13" t="s">
        <v>1264</v>
      </c>
      <c r="I67" s="13" t="s">
        <v>1439</v>
      </c>
      <c r="J67" s="13" t="s">
        <v>1266</v>
      </c>
      <c r="K67" s="13" t="s">
        <v>1441</v>
      </c>
      <c r="L67" s="13" t="s">
        <v>1268</v>
      </c>
      <c r="M67" s="13" t="s">
        <v>1443</v>
      </c>
      <c r="N67" s="13" t="s">
        <v>1270</v>
      </c>
      <c r="O67" s="13" t="s">
        <v>1445</v>
      </c>
      <c r="P67" s="13" t="s">
        <v>1271</v>
      </c>
    </row>
    <row r="68" spans="1:16" ht="15">
      <c r="A68" s="78" t="s">
        <v>216</v>
      </c>
      <c r="B68" s="78">
        <v>8</v>
      </c>
      <c r="C68" s="78"/>
      <c r="D68" s="78"/>
      <c r="E68" s="78" t="s">
        <v>216</v>
      </c>
      <c r="F68" s="78">
        <v>8</v>
      </c>
      <c r="G68" s="78" t="s">
        <v>244</v>
      </c>
      <c r="H68" s="78">
        <v>3</v>
      </c>
      <c r="I68" s="78" t="s">
        <v>235</v>
      </c>
      <c r="J68" s="78">
        <v>5</v>
      </c>
      <c r="K68" s="78" t="s">
        <v>219</v>
      </c>
      <c r="L68" s="78">
        <v>1</v>
      </c>
      <c r="M68" s="78" t="s">
        <v>246</v>
      </c>
      <c r="N68" s="78">
        <v>1</v>
      </c>
      <c r="O68" s="78" t="s">
        <v>213</v>
      </c>
      <c r="P68" s="78">
        <v>1</v>
      </c>
    </row>
    <row r="69" spans="1:16" ht="15">
      <c r="A69" s="78" t="s">
        <v>235</v>
      </c>
      <c r="B69" s="78">
        <v>5</v>
      </c>
      <c r="C69" s="78"/>
      <c r="D69" s="78"/>
      <c r="E69" s="78" t="s">
        <v>239</v>
      </c>
      <c r="F69" s="78">
        <v>1</v>
      </c>
      <c r="G69" s="78" t="s">
        <v>243</v>
      </c>
      <c r="H69" s="78">
        <v>3</v>
      </c>
      <c r="I69" s="78"/>
      <c r="J69" s="78"/>
      <c r="K69" s="78" t="s">
        <v>1431</v>
      </c>
      <c r="L69" s="78">
        <v>1</v>
      </c>
      <c r="M69" s="78"/>
      <c r="N69" s="78"/>
      <c r="O69" s="78"/>
      <c r="P69" s="78"/>
    </row>
    <row r="70" spans="1:16" ht="15">
      <c r="A70" s="78" t="s">
        <v>244</v>
      </c>
      <c r="B70" s="78">
        <v>3</v>
      </c>
      <c r="C70" s="78"/>
      <c r="D70" s="78"/>
      <c r="E70" s="78"/>
      <c r="F70" s="78"/>
      <c r="G70" s="78" t="s">
        <v>223</v>
      </c>
      <c r="H70" s="78">
        <v>3</v>
      </c>
      <c r="I70" s="78"/>
      <c r="J70" s="78"/>
      <c r="K70" s="78" t="s">
        <v>241</v>
      </c>
      <c r="L70" s="78">
        <v>1</v>
      </c>
      <c r="M70" s="78"/>
      <c r="N70" s="78"/>
      <c r="O70" s="78"/>
      <c r="P70" s="78"/>
    </row>
    <row r="71" spans="1:16" ht="15">
      <c r="A71" s="78" t="s">
        <v>243</v>
      </c>
      <c r="B71" s="78">
        <v>3</v>
      </c>
      <c r="C71" s="78"/>
      <c r="D71" s="78"/>
      <c r="E71" s="78"/>
      <c r="F71" s="78"/>
      <c r="G71" s="78" t="s">
        <v>242</v>
      </c>
      <c r="H71" s="78">
        <v>3</v>
      </c>
      <c r="I71" s="78"/>
      <c r="J71" s="78"/>
      <c r="K71" s="78" t="s">
        <v>240</v>
      </c>
      <c r="L71" s="78">
        <v>1</v>
      </c>
      <c r="M71" s="78"/>
      <c r="N71" s="78"/>
      <c r="O71" s="78"/>
      <c r="P71" s="78"/>
    </row>
    <row r="72" spans="1:16" ht="15">
      <c r="A72" s="78" t="s">
        <v>223</v>
      </c>
      <c r="B72" s="78">
        <v>3</v>
      </c>
      <c r="C72" s="78"/>
      <c r="D72" s="78"/>
      <c r="E72" s="78"/>
      <c r="F72" s="78"/>
      <c r="G72" s="78" t="s">
        <v>222</v>
      </c>
      <c r="H72" s="78">
        <v>2</v>
      </c>
      <c r="I72" s="78"/>
      <c r="J72" s="78"/>
      <c r="K72" s="78"/>
      <c r="L72" s="78"/>
      <c r="M72" s="78"/>
      <c r="N72" s="78"/>
      <c r="O72" s="78"/>
      <c r="P72" s="78"/>
    </row>
    <row r="73" spans="1:16" ht="15">
      <c r="A73" s="78" t="s">
        <v>242</v>
      </c>
      <c r="B73" s="78">
        <v>3</v>
      </c>
      <c r="C73" s="78"/>
      <c r="D73" s="78"/>
      <c r="E73" s="78"/>
      <c r="F73" s="78"/>
      <c r="G73" s="78"/>
      <c r="H73" s="78"/>
      <c r="I73" s="78"/>
      <c r="J73" s="78"/>
      <c r="K73" s="78"/>
      <c r="L73" s="78"/>
      <c r="M73" s="78"/>
      <c r="N73" s="78"/>
      <c r="O73" s="78"/>
      <c r="P73" s="78"/>
    </row>
    <row r="74" spans="1:16" ht="15">
      <c r="A74" s="78" t="s">
        <v>222</v>
      </c>
      <c r="B74" s="78">
        <v>2</v>
      </c>
      <c r="C74" s="78"/>
      <c r="D74" s="78"/>
      <c r="E74" s="78"/>
      <c r="F74" s="78"/>
      <c r="G74" s="78"/>
      <c r="H74" s="78"/>
      <c r="I74" s="78"/>
      <c r="J74" s="78"/>
      <c r="K74" s="78"/>
      <c r="L74" s="78"/>
      <c r="M74" s="78"/>
      <c r="N74" s="78"/>
      <c r="O74" s="78"/>
      <c r="P74" s="78"/>
    </row>
    <row r="75" spans="1:16" ht="15">
      <c r="A75" s="78" t="s">
        <v>246</v>
      </c>
      <c r="B75" s="78">
        <v>1</v>
      </c>
      <c r="C75" s="78"/>
      <c r="D75" s="78"/>
      <c r="E75" s="78"/>
      <c r="F75" s="78"/>
      <c r="G75" s="78"/>
      <c r="H75" s="78"/>
      <c r="I75" s="78"/>
      <c r="J75" s="78"/>
      <c r="K75" s="78"/>
      <c r="L75" s="78"/>
      <c r="M75" s="78"/>
      <c r="N75" s="78"/>
      <c r="O75" s="78"/>
      <c r="P75" s="78"/>
    </row>
    <row r="76" spans="1:16" ht="15">
      <c r="A76" s="78" t="s">
        <v>219</v>
      </c>
      <c r="B76" s="78">
        <v>1</v>
      </c>
      <c r="C76" s="78"/>
      <c r="D76" s="78"/>
      <c r="E76" s="78"/>
      <c r="F76" s="78"/>
      <c r="G76" s="78"/>
      <c r="H76" s="78"/>
      <c r="I76" s="78"/>
      <c r="J76" s="78"/>
      <c r="K76" s="78"/>
      <c r="L76" s="78"/>
      <c r="M76" s="78"/>
      <c r="N76" s="78"/>
      <c r="O76" s="78"/>
      <c r="P76" s="78"/>
    </row>
    <row r="77" spans="1:16" ht="15">
      <c r="A77" s="78" t="s">
        <v>1431</v>
      </c>
      <c r="B77" s="78">
        <v>1</v>
      </c>
      <c r="C77" s="78"/>
      <c r="D77" s="78"/>
      <c r="E77" s="78"/>
      <c r="F77" s="78"/>
      <c r="G77" s="78"/>
      <c r="H77" s="78"/>
      <c r="I77" s="78"/>
      <c r="J77" s="78"/>
      <c r="K77" s="78"/>
      <c r="L77" s="78"/>
      <c r="M77" s="78"/>
      <c r="N77" s="78"/>
      <c r="O77" s="78"/>
      <c r="P77" s="78"/>
    </row>
    <row r="80" spans="1:16" ht="15" customHeight="1">
      <c r="A80" s="13" t="s">
        <v>1451</v>
      </c>
      <c r="B80" s="13" t="s">
        <v>1257</v>
      </c>
      <c r="C80" s="13" t="s">
        <v>1452</v>
      </c>
      <c r="D80" s="13" t="s">
        <v>1260</v>
      </c>
      <c r="E80" s="13" t="s">
        <v>1453</v>
      </c>
      <c r="F80" s="13" t="s">
        <v>1262</v>
      </c>
      <c r="G80" s="13" t="s">
        <v>1454</v>
      </c>
      <c r="H80" s="13" t="s">
        <v>1264</v>
      </c>
      <c r="I80" s="13" t="s">
        <v>1455</v>
      </c>
      <c r="J80" s="13" t="s">
        <v>1266</v>
      </c>
      <c r="K80" s="13" t="s">
        <v>1456</v>
      </c>
      <c r="L80" s="13" t="s">
        <v>1268</v>
      </c>
      <c r="M80" s="13" t="s">
        <v>1457</v>
      </c>
      <c r="N80" s="13" t="s">
        <v>1270</v>
      </c>
      <c r="O80" s="13" t="s">
        <v>1458</v>
      </c>
      <c r="P80" s="13" t="s">
        <v>1271</v>
      </c>
    </row>
    <row r="81" spans="1:16" ht="15">
      <c r="A81" s="114" t="s">
        <v>246</v>
      </c>
      <c r="B81" s="78">
        <v>109316</v>
      </c>
      <c r="C81" s="114" t="s">
        <v>227</v>
      </c>
      <c r="D81" s="78">
        <v>70301</v>
      </c>
      <c r="E81" s="114" t="s">
        <v>245</v>
      </c>
      <c r="F81" s="78">
        <v>4816</v>
      </c>
      <c r="G81" s="114" t="s">
        <v>223</v>
      </c>
      <c r="H81" s="78">
        <v>18658</v>
      </c>
      <c r="I81" s="114" t="s">
        <v>236</v>
      </c>
      <c r="J81" s="78">
        <v>17540</v>
      </c>
      <c r="K81" s="114" t="s">
        <v>220</v>
      </c>
      <c r="L81" s="78">
        <v>3183</v>
      </c>
      <c r="M81" s="114" t="s">
        <v>246</v>
      </c>
      <c r="N81" s="78">
        <v>109316</v>
      </c>
      <c r="O81" s="114" t="s">
        <v>214</v>
      </c>
      <c r="P81" s="78">
        <v>1932</v>
      </c>
    </row>
    <row r="82" spans="1:16" ht="15">
      <c r="A82" s="114" t="s">
        <v>227</v>
      </c>
      <c r="B82" s="78">
        <v>70301</v>
      </c>
      <c r="C82" s="114" t="s">
        <v>238</v>
      </c>
      <c r="D82" s="78">
        <v>40979</v>
      </c>
      <c r="E82" s="114" t="s">
        <v>224</v>
      </c>
      <c r="F82" s="78">
        <v>1397</v>
      </c>
      <c r="G82" s="114" t="s">
        <v>221</v>
      </c>
      <c r="H82" s="78">
        <v>5366</v>
      </c>
      <c r="I82" s="114" t="s">
        <v>226</v>
      </c>
      <c r="J82" s="78">
        <v>6427</v>
      </c>
      <c r="K82" s="114" t="s">
        <v>241</v>
      </c>
      <c r="L82" s="78">
        <v>2469</v>
      </c>
      <c r="M82" s="114" t="s">
        <v>225</v>
      </c>
      <c r="N82" s="78">
        <v>4499</v>
      </c>
      <c r="O82" s="114" t="s">
        <v>213</v>
      </c>
      <c r="P82" s="78">
        <v>355</v>
      </c>
    </row>
    <row r="83" spans="1:16" ht="15">
      <c r="A83" s="114" t="s">
        <v>238</v>
      </c>
      <c r="B83" s="78">
        <v>40979</v>
      </c>
      <c r="C83" s="114" t="s">
        <v>231</v>
      </c>
      <c r="D83" s="78">
        <v>17068</v>
      </c>
      <c r="E83" s="114" t="s">
        <v>215</v>
      </c>
      <c r="F83" s="78">
        <v>1154</v>
      </c>
      <c r="G83" s="114" t="s">
        <v>243</v>
      </c>
      <c r="H83" s="78">
        <v>5094</v>
      </c>
      <c r="I83" s="114" t="s">
        <v>233</v>
      </c>
      <c r="J83" s="78">
        <v>3717</v>
      </c>
      <c r="K83" s="114" t="s">
        <v>240</v>
      </c>
      <c r="L83" s="78">
        <v>1519</v>
      </c>
      <c r="M83" s="114"/>
      <c r="N83" s="78"/>
      <c r="O83" s="114"/>
      <c r="P83" s="78"/>
    </row>
    <row r="84" spans="1:16" ht="15">
      <c r="A84" s="114" t="s">
        <v>223</v>
      </c>
      <c r="B84" s="78">
        <v>18658</v>
      </c>
      <c r="C84" s="114" t="s">
        <v>237</v>
      </c>
      <c r="D84" s="78">
        <v>15985</v>
      </c>
      <c r="E84" s="114" t="s">
        <v>212</v>
      </c>
      <c r="F84" s="78">
        <v>393</v>
      </c>
      <c r="G84" s="114" t="s">
        <v>242</v>
      </c>
      <c r="H84" s="78">
        <v>2635</v>
      </c>
      <c r="I84" s="114" t="s">
        <v>234</v>
      </c>
      <c r="J84" s="78">
        <v>2968</v>
      </c>
      <c r="K84" s="114" t="s">
        <v>219</v>
      </c>
      <c r="L84" s="78">
        <v>302</v>
      </c>
      <c r="M84" s="114"/>
      <c r="N84" s="78"/>
      <c r="O84" s="114"/>
      <c r="P84" s="78"/>
    </row>
    <row r="85" spans="1:16" ht="15">
      <c r="A85" s="114" t="s">
        <v>236</v>
      </c>
      <c r="B85" s="78">
        <v>17540</v>
      </c>
      <c r="C85" s="114" t="s">
        <v>232</v>
      </c>
      <c r="D85" s="78">
        <v>9597</v>
      </c>
      <c r="E85" s="114" t="s">
        <v>217</v>
      </c>
      <c r="F85" s="78">
        <v>203</v>
      </c>
      <c r="G85" s="114" t="s">
        <v>222</v>
      </c>
      <c r="H85" s="78">
        <v>298</v>
      </c>
      <c r="I85" s="114" t="s">
        <v>235</v>
      </c>
      <c r="J85" s="78">
        <v>763</v>
      </c>
      <c r="K85" s="114"/>
      <c r="L85" s="78"/>
      <c r="M85" s="114"/>
      <c r="N85" s="78"/>
      <c r="O85" s="114"/>
      <c r="P85" s="78"/>
    </row>
    <row r="86" spans="1:16" ht="15">
      <c r="A86" s="114" t="s">
        <v>231</v>
      </c>
      <c r="B86" s="78">
        <v>17068</v>
      </c>
      <c r="C86" s="114" t="s">
        <v>230</v>
      </c>
      <c r="D86" s="78">
        <v>5806</v>
      </c>
      <c r="E86" s="114" t="s">
        <v>216</v>
      </c>
      <c r="F86" s="78">
        <v>122</v>
      </c>
      <c r="G86" s="114" t="s">
        <v>244</v>
      </c>
      <c r="H86" s="78">
        <v>126</v>
      </c>
      <c r="I86" s="114"/>
      <c r="J86" s="78"/>
      <c r="K86" s="114"/>
      <c r="L86" s="78"/>
      <c r="M86" s="114"/>
      <c r="N86" s="78"/>
      <c r="O86" s="114"/>
      <c r="P86" s="78"/>
    </row>
    <row r="87" spans="1:16" ht="15">
      <c r="A87" s="114" t="s">
        <v>237</v>
      </c>
      <c r="B87" s="78">
        <v>15985</v>
      </c>
      <c r="C87" s="114" t="s">
        <v>228</v>
      </c>
      <c r="D87" s="78">
        <v>5429</v>
      </c>
      <c r="E87" s="114" t="s">
        <v>239</v>
      </c>
      <c r="F87" s="78">
        <v>9</v>
      </c>
      <c r="G87" s="114"/>
      <c r="H87" s="78"/>
      <c r="I87" s="114"/>
      <c r="J87" s="78"/>
      <c r="K87" s="114"/>
      <c r="L87" s="78"/>
      <c r="M87" s="114"/>
      <c r="N87" s="78"/>
      <c r="O87" s="114"/>
      <c r="P87" s="78"/>
    </row>
    <row r="88" spans="1:16" ht="15">
      <c r="A88" s="114" t="s">
        <v>232</v>
      </c>
      <c r="B88" s="78">
        <v>9597</v>
      </c>
      <c r="C88" s="114" t="s">
        <v>218</v>
      </c>
      <c r="D88" s="78">
        <v>3015</v>
      </c>
      <c r="E88" s="114"/>
      <c r="F88" s="78"/>
      <c r="G88" s="114"/>
      <c r="H88" s="78"/>
      <c r="I88" s="114"/>
      <c r="J88" s="78"/>
      <c r="K88" s="114"/>
      <c r="L88" s="78"/>
      <c r="M88" s="114"/>
      <c r="N88" s="78"/>
      <c r="O88" s="114"/>
      <c r="P88" s="78"/>
    </row>
    <row r="89" spans="1:16" ht="15">
      <c r="A89" s="114" t="s">
        <v>226</v>
      </c>
      <c r="B89" s="78">
        <v>6427</v>
      </c>
      <c r="C89" s="114" t="s">
        <v>229</v>
      </c>
      <c r="D89" s="78">
        <v>39</v>
      </c>
      <c r="E89" s="114"/>
      <c r="F89" s="78"/>
      <c r="G89" s="114"/>
      <c r="H89" s="78"/>
      <c r="I89" s="114"/>
      <c r="J89" s="78"/>
      <c r="K89" s="114"/>
      <c r="L89" s="78"/>
      <c r="M89" s="114"/>
      <c r="N89" s="78"/>
      <c r="O89" s="114"/>
      <c r="P89" s="78"/>
    </row>
    <row r="90" spans="1:16" ht="15">
      <c r="A90" s="114" t="s">
        <v>230</v>
      </c>
      <c r="B90" s="78">
        <v>5806</v>
      </c>
      <c r="C90" s="114"/>
      <c r="D90" s="78"/>
      <c r="E90" s="114"/>
      <c r="F90" s="78"/>
      <c r="G90" s="114"/>
      <c r="H90" s="78"/>
      <c r="I90" s="114"/>
      <c r="J90" s="78"/>
      <c r="K90" s="114"/>
      <c r="L90" s="78"/>
      <c r="M90" s="114"/>
      <c r="N90" s="78"/>
      <c r="O90" s="114"/>
      <c r="P90" s="78"/>
    </row>
  </sheetData>
  <hyperlinks>
    <hyperlink ref="A2" r:id="rId1" display="https://indebuurt.nl/hoekschewaard/nieuws/tof-in-oud-beijerland-opent-een-verzamelplaats-voor-mensen-met-een-creatief-beroep~54896/?utm_source=twitter&amp;utm_medium=tweet"/>
    <hyperlink ref="A3" r:id="rId2" display="https://indebuurt.nl/hoekschewaard/wonen/8-x-leuke-huizen-in-oud-beijerland-die-nu-te-koop-staan~52148/?utm_source=twitter&amp;utm_medium=tweet"/>
    <hyperlink ref="A4" r:id="rId3" display="https://indebuurt.nl/hoekschewaard/bedrijvigheid/het-verhaal-van-deze-oliegigant-begon-in-oud-beijerland~54751/?utm_source=twitter&amp;utm_medium=tweet"/>
    <hyperlink ref="A5" r:id="rId4" display="https://indebuurt.nl/hoekschewaard/nieuws/de-oude-rabo-in-oud-beijerland-wordt-gesloopt-en-dit-komt-er-voor-terug~53842/?utm_source=twitter&amp;utm_medium=tweet"/>
    <hyperlink ref="A6" r:id="rId5" display="https://indebuurt.nl/hoekschewaard/doen/fotos-kerstmarkt-in-oud-beijerland-en-dit-is-wat-we-hebben-gespot~53476/?utm_source=twitter&amp;utm_medium=tweet"/>
    <hyperlink ref="A7" r:id="rId6" display="https://wo2-hoekschewaard.nl/herdenking/2018-herdenkingsceremonie-veterans-day/"/>
    <hyperlink ref="A8" r:id="rId7" display="https://drimble.nl/regio/zuid-holland/hoeksche-waard/57375740/druk-bezocht-intercultureel-diner-in-de-open-hof.html"/>
    <hyperlink ref="A9" r:id="rId8" display="https://drimble.nl/regio/zuid-holland/hoeksche-waard/57371192/wijkspreekuur-heeft-voortaan-bakkie-in-de-buurt.html"/>
    <hyperlink ref="A10" r:id="rId9" display="https://drimble.nl/regio/zuid-holland/hoeksche-waard/57362848/gasten-aan-tafel-in-de-open-hof.html"/>
    <hyperlink ref="A11" r:id="rId10" display="https://drimble.nl/regio/zuid-holland/hoeksche-waard/57357737/brandweer-zoekt-met-warmtecamera-naar-brandhaard-in-supermarkt-oud-beijerland.html"/>
    <hyperlink ref="C2" r:id="rId11" display="https://indebuurt.nl/hoekschewaard/sinterklaas/openingstijden-van-het-sinterklaashuis-in-oud-beijerland~52661/?utm_source=twitter&amp;utm_medium=socialbuttons-top&amp;utm_campaign=sharing"/>
    <hyperlink ref="C3" r:id="rId12" display="https://indebuurt.nl/hoekschewaard/doen/fotos-kerstmarkt-in-oud-beijerland-en-dit-is-wat-we-hebben-gespot~53476/?utm_source=twitter&amp;utm_medium=socialbuttons-bottom&amp;utm_campaign=sharing"/>
    <hyperlink ref="C4" r:id="rId13" display="https://indebuurt.nl/hoekschewaard/wonen/er-komen-7-tiny-houses-in-oud-beijerland-dit-is-waar-en-wanneer~53698/?utm_source=dlvr.it&amp;utm_medium=twitter"/>
    <hyperlink ref="C5" r:id="rId14" display="https://indebuurt.nl/hoekschewaard/wonen/er-komen-7-tiny-houses-in-oud-beijerland-dit-is-waar-en-wanneer~53698/?utm_source=twitter&amp;utm_medium=socialbuttons-bottom&amp;utm_campaign=sharing"/>
    <hyperlink ref="C6" r:id="rId15" display="https://indebuurt.nl/hoekschewaard/genieten-van-hoeksche-waard/tof-wij-hebben-een-joris-kerstboom~53783/?utm_source=twitter&amp;utm_medium=socialbuttons-top&amp;utm_campaign=sharing"/>
    <hyperlink ref="C7" r:id="rId16" display="https://www.ad.nl/hoeksche-waard/langgekoesterde-wens-van-gemeente-oud-beijerland-komt-uit~aecd02db/"/>
    <hyperlink ref="C8" r:id="rId17" display="https://www.hoekschnieuws.nl/2019/01/02/lezing-muziek-en-het-brein-in-de-bibliotheek-van-oud-beijerland/"/>
    <hyperlink ref="C9" r:id="rId18" display="https://www.hoekschnieuws.nl/2018/11/12/aanrijding-tussen-fietser-en-auto-op-de-sabinarotonde-in-oud-beijerland/"/>
    <hyperlink ref="C10" r:id="rId19" display="https://www.hoekschewaard.nl/nl/nieuws/dames-dvo-uit-oud-beijerland-zijn-het-nieuwe-jaar-goed-gestart/3018"/>
    <hyperlink ref="C11" r:id="rId20" display="https://www.hoekschewaard.nl/nl/nieuws/kerstmarkt-in-oud-beijerland/2903"/>
    <hyperlink ref="E2" r:id="rId21" display="https://hoekschewaard.vvd.nl/standpunten/6044/doen-initiatieven-in-de-dorpen"/>
    <hyperlink ref="E3" r:id="rId22" display="https://hoekschewaard.vvd.nl/nieuws/32330/stichting-nu-dorpsheld-van-numansdorp"/>
    <hyperlink ref="E4" r:id="rId23" display="https://hoekschewaard.vvd.nl/info/2660/conny-verbaas-een-vitaal-centrum-met-haven"/>
    <hyperlink ref="E5" r:id="rId24" display="https://hoekschewaard.vvd.nl/info/2661/ronald-schoffelmeer-op-historische-grond"/>
    <hyperlink ref="E6" r:id="rId25" display="https://hoekschewaard.vvd.nl/nieuws/32412/conny-verbaas-nummer-10-stelt-zich-voor"/>
    <hyperlink ref="E7" r:id="rId26" display="https://hoekschewaard.vvd.nl/mensen/7958/gert-jan-stapper"/>
    <hyperlink ref="I2" r:id="rId27" display="https://indebuurt.nl/hoekschewaard/nieuws/tof-in-oud-beijerland-opent-een-verzamelplaats-voor-mensen-met-een-creatief-beroep~54896/?utm_source=twitter&amp;utm_medium=tweet"/>
    <hyperlink ref="I3" r:id="rId28" display="https://indebuurt.nl/hoekschewaard/wonen/8-x-leuke-huizen-in-oud-beijerland-die-nu-te-koop-staan~52148/?utm_source=twitter&amp;utm_medium=tweet"/>
    <hyperlink ref="I4" r:id="rId29" display="https://indebuurt.nl/hoekschewaard/doen/fotos-kerstmarkt-in-oud-beijerland-en-dit-is-wat-we-hebben-gespot~53476/?utm_source=twitter&amp;utm_medium=tweet"/>
    <hyperlink ref="I5" r:id="rId30" display="https://indebuurt.nl/hoekschewaard/nieuws/de-oude-rabo-in-oud-beijerland-wordt-gesloopt-en-dit-komt-er-voor-terug~53842/?utm_source=twitter&amp;utm_medium=tweet"/>
    <hyperlink ref="I6" r:id="rId31" display="https://indebuurt.nl/hoekschewaard/bedrijvigheid/het-verhaal-van-deze-oliegigant-begon-in-oud-beijerland~54751/?utm_source=twitter&amp;utm_medium=tweet"/>
    <hyperlink ref="I7" r:id="rId32" display="https://indebuurt.nl/hoekschewaard/hoeksche-waarders/favorieten-van/leuk-volgens-jolanda-leff-in-oud-beijerland-is-mijn-favoriete-restaurant~52108/?utm_source=twitter&amp;utm_medium=tweet"/>
    <hyperlink ref="I8" r:id="rId33" display="https://indebuurt.nl/hoekschewaard/winkelen/snik-deze-kledingwinkel-in-oud-beijerland-stopt-er-mee-en-geeft-korting~52490/?utm_source=twitter&amp;utm_medium=tweet"/>
    <hyperlink ref="I9" r:id="rId34" display="https://indebuurt.nl/hoekschewaard/sinterklaas/openingstijden-van-het-sinterklaashuis-in-oud-beijerland~52661/?utm_source=twitter&amp;utm_medium=tweet"/>
    <hyperlink ref="I10" r:id="rId35" display="https://indebuurt.nl/hoekschewaard/nieuws/de-opbouw-van-de-ijsbaan-in-oud-beijerland-begon-vandaag~52998/?utm_source=twitter&amp;utm_medium=tweet"/>
    <hyperlink ref="I11" r:id="rId36" display="https://indebuurt.nl/hoekschewaard/doen/kerstmarkt-in-oud-beijerland-dit-is-handig-om-te-weten~53171/?utm_source=twitter&amp;utm_medium=tweet"/>
    <hyperlink ref="O2" r:id="rId37" display="https://wo2-hoekschewaard.nl/herdenking/2018-herdenkingsceremonie-veterans-day/"/>
  </hyperlinks>
  <printOptions/>
  <pageMargins left="0.7" right="0.7" top="0.75" bottom="0.75" header="0.3" footer="0.3"/>
  <pageSetup orientation="portrait" paperSize="9"/>
  <tableParts>
    <tablePart r:id="rId39"/>
    <tablePart r:id="rId44"/>
    <tablePart r:id="rId38"/>
    <tablePart r:id="rId40"/>
    <tablePart r:id="rId42"/>
    <tablePart r:id="rId43"/>
    <tablePart r:id="rId45"/>
    <tablePart r:id="rId4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2019-01-23T10:40:41Z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