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<sst xmlns="http://schemas.openxmlformats.org/spreadsheetml/2006/main" count="7844" uniqueCount="2223">
  <si>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</si>
  <si>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</si>
  <si>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</si>
  <si>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</si>
  <si>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</si>
  <si>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</si>
  <si>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</si>
  <si>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</si>
  <si>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</si>
  <si>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</si>
  <si>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</si>
  <si>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</si>
  <si>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</si>
  <si>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</si>
  <si>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</si>
  <si>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</si>
  <si>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</si>
  <si>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</si>
  <si>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</si>
  <si>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</si>
  <si>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</si>
  <si>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</si>
  <si>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</si>
  <si>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</si>
  <si>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</si>
  <si>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</si>
  <si>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</si>
  <si>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</si>
  <si>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</si>
  <si>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</si>
  <si>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</si>
  <si>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</si>
  <si>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</si>
  <si>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</si>
  <si>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</si>
  <si>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</si>
  <si>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</si>
  <si>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</si>
  <si>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</si>
  <si>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</si>
  <si>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</si>
  <si>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</si>
  <si>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</si>
  <si>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</si>
  <si>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</si>
  <si>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</si>
  <si>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</si>
  <si>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</si>
  <si>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</si>
  <si>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</si>
  <si>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</si>
  <si>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</si>
  <si>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</si>
  <si>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</si>
  <si>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</si>
  <si>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</si>
  <si>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</si>
  <si>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</si>
  <si>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</si>
  <si>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</si>
  <si>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</si>
  <si>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</si>
  <si>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</si>
  <si>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</si>
  <si>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</si>
  <si>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</si>
  <si>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</si>
  <si>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</si>
  <si>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</si>
  <si>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</si>
  <si>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</si>
  <si>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</si>
  <si>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</si>
  <si>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</si>
  <si>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</si>
  <si>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</si>
  <si>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</si>
  <si>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</si>
  <si>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</si>
  <si>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</si>
  <si>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</si>
  <si>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</si>
  <si>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</si>
  <si>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</si>
  <si>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</si>
  <si>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</si>
  <si>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</si>
  <si>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</si>
  <si>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</si>
  <si>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</si>
  <si>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</si>
  <si>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</si>
  <si>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</si>
  <si>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</si>
  <si>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</si>
  <si>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</si>
  <si>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</si>
  <si>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</si>
  <si>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</si>
  <si>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</si>
  <si>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</si>
  <si>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</si>
  <si>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</si>
  <si>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</si>
  <si>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</si>
  <si>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</si>
  <si>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</si>
  <si>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</si>
  <si>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</si>
  <si>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</si>
  <si>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</si>
  <si>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</si>
  <si>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</si>
  <si>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</si>
  <si>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</si>
  <si>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</si>
  <si>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</si>
  <si>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</si>
  <si>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</si>
  <si>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</si>
  <si>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</si>
  <si>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</si>
  <si>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</si>
  <si>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</si>
  <si>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</si>
  <si>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</si>
  <si>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</si>
  <si>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</si>
  <si>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</si>
  <si>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</si>
  <si>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</si>
  <si>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</si>
  <si>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</si>
  <si>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</si>
  <si>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</si>
  <si>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</si>
  <si>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</si>
  <si>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</si>
  <si>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</si>
  <si>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</si>
  <si>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</si>
  <si>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</si>
  <si>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</si>
  <si>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</si>
  <si>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</si>
  <si>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</si>
  <si>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</si>
  <si>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</si>
  <si>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</si>
  <si>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</si>
  <si>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</si>
  <si>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</si>
  <si>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</si>
  <si>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</si>
  <si>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</si>
  <si>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</si>
  <si>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</si>
  <si>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</si>
  <si>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</si>
  <si>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</si>
  <si>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</si>
  <si>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</si>
  <si>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</si>
  <si>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</si>
  <si>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</si>
  <si>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</si>
  <si>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</si>
  <si>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</si>
  <si>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</si>
  <si>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</si>
  <si>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</si>
  <si>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</si>
  <si>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</si>
  <si>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</si>
  <si>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</si>
  <si>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</si>
  <si>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</si>
  <si>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</si>
  <si>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</si>
  <si>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</si>
  <si>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</si>
  <si>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</si>
  <si>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</si>
  <si>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</si>
  <si>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</si>
  <si>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</si>
  <si>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</si>
  <si>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</si>
  <si>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</si>
  <si>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</si>
  <si>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</si>
  <si>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</si>
  <si>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</si>
  <si>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</si>
  <si>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</si>
  <si>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</si>
  <si>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</si>
  <si>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</si>
  <si>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</si>
  <si>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</si>
  <si>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</si>
  <si>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</si>
  <si>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</si>
  <si>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</si>
  <si>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</si>
  <si>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</si>
  <si>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</si>
  <si>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</si>
  <si>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</si>
  <si>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</si>
  <si>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</si>
  <si>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</si>
  <si>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nuttinghills</t>
  </si>
  <si>
    <t>jenannrodrigues</t>
  </si>
  <si>
    <t>floralgrxxn</t>
  </si>
  <si>
    <t>rodriguez_vf</t>
  </si>
  <si>
    <t>shadyspotlight</t>
  </si>
  <si>
    <t>x0x0shiri</t>
  </si>
  <si>
    <t>tubirfess</t>
  </si>
  <si>
    <t>skdbcity</t>
  </si>
  <si>
    <t>tweetatlali</t>
  </si>
  <si>
    <t>ayeyoapril</t>
  </si>
  <si>
    <t>kelseyyyyyyyyyh</t>
  </si>
  <si>
    <t>meghnakundur</t>
  </si>
  <si>
    <t>bodyherbals</t>
  </si>
  <si>
    <t>megfinney99</t>
  </si>
  <si>
    <t>cf_naturalskin</t>
  </si>
  <si>
    <t>dianasharpton</t>
  </si>
  <si>
    <t>_ohheeymary</t>
  </si>
  <si>
    <t>thelast_ssr</t>
  </si>
  <si>
    <t>atmrse</t>
  </si>
  <si>
    <t>breezzyyyy_</t>
  </si>
  <si>
    <t>irvin_jaden</t>
  </si>
  <si>
    <t>goldi0sa</t>
  </si>
  <si>
    <t>umairaharis</t>
  </si>
  <si>
    <t>nurirdinasyirah</t>
  </si>
  <si>
    <t>wordromancer</t>
  </si>
  <si>
    <t>ladyboarder9669</t>
  </si>
  <si>
    <t>queencrp</t>
  </si>
  <si>
    <t>wogumogu</t>
  </si>
  <si>
    <t>erinwrozek</t>
  </si>
  <si>
    <t>avbj96</t>
  </si>
  <si>
    <t>iamvalerievee</t>
  </si>
  <si>
    <t>hayliemarie74</t>
  </si>
  <si>
    <t>deborahacruz</t>
  </si>
  <si>
    <t>lyssabrookee</t>
  </si>
  <si>
    <t>j_cal3</t>
  </si>
  <si>
    <t>ashlynashah</t>
  </si>
  <si>
    <t>kennedyautry</t>
  </si>
  <si>
    <t>ana_alondraa</t>
  </si>
  <si>
    <t>karlafajardo</t>
  </si>
  <si>
    <t>marielleyeaah</t>
  </si>
  <si>
    <t>gkldv</t>
  </si>
  <si>
    <t>dinnaahhh</t>
  </si>
  <si>
    <t>maya_shanell</t>
  </si>
  <si>
    <t>skincare_day</t>
  </si>
  <si>
    <t>korirene__</t>
  </si>
  <si>
    <t>maripaumtz_29</t>
  </si>
  <si>
    <t>sissysaraswati</t>
  </si>
  <si>
    <t>grumpiing</t>
  </si>
  <si>
    <t>whittmarrr</t>
  </si>
  <si>
    <t>emilyegger1</t>
  </si>
  <si>
    <t>melballesteros_</t>
  </si>
  <si>
    <t>badluckzee</t>
  </si>
  <si>
    <t>carlosgonzaga97</t>
  </si>
  <si>
    <t>gabriellaa1017</t>
  </si>
  <si>
    <t>derealbrian</t>
  </si>
  <si>
    <t>victoriabeexo</t>
  </si>
  <si>
    <t>_tshegox</t>
  </si>
  <si>
    <t>gracesmithyyy</t>
  </si>
  <si>
    <t>marykilbourne4</t>
  </si>
  <si>
    <t>torikish</t>
  </si>
  <si>
    <t>aprilfranzino</t>
  </si>
  <si>
    <t>shaylarosario1</t>
  </si>
  <si>
    <t>alexiusvasko</t>
  </si>
  <si>
    <t>_courtco</t>
  </si>
  <si>
    <t>maraalyana</t>
  </si>
  <si>
    <t>hannahmariecrow</t>
  </si>
  <si>
    <t>artcardio</t>
  </si>
  <si>
    <t>nook_jazz</t>
  </si>
  <si>
    <t>nat_cardenasv</t>
  </si>
  <si>
    <t>tickle_b</t>
  </si>
  <si>
    <t>taralynneeee</t>
  </si>
  <si>
    <t>persia__x</t>
  </si>
  <si>
    <t>fortune_press</t>
  </si>
  <si>
    <t>hxsherlock</t>
  </si>
  <si>
    <t>jessicalasheaa</t>
  </si>
  <si>
    <t>ingridvaldezp</t>
  </si>
  <si>
    <t>joannasmilez</t>
  </si>
  <si>
    <t>kamiwla</t>
  </si>
  <si>
    <t>palemaddy</t>
  </si>
  <si>
    <t>hipmamasplace</t>
  </si>
  <si>
    <t>jsismee</t>
  </si>
  <si>
    <t>kara_nunley24</t>
  </si>
  <si>
    <t>madisuhn0</t>
  </si>
  <si>
    <t>nursntt</t>
  </si>
  <si>
    <t>paknice1</t>
  </si>
  <si>
    <t>merikarakhanyan</t>
  </si>
  <si>
    <t>washlix</t>
  </si>
  <si>
    <t>adrie_elise</t>
  </si>
  <si>
    <t>jameeoval</t>
  </si>
  <si>
    <t>labeautyologist</t>
  </si>
  <si>
    <t>skincare_homme</t>
  </si>
  <si>
    <t>kristinnatalie_</t>
  </si>
  <si>
    <t>sarah_garfield_</t>
  </si>
  <si>
    <t>winterfellziam</t>
  </si>
  <si>
    <t>capt_jayron</t>
  </si>
  <si>
    <t>aleahmay_18</t>
  </si>
  <si>
    <t>kathrynfordawin</t>
  </si>
  <si>
    <t>anaptamayo</t>
  </si>
  <si>
    <t>namedcharisma</t>
  </si>
  <si>
    <t>nizziiigarciaa</t>
  </si>
  <si>
    <t>nycpradaa</t>
  </si>
  <si>
    <t>jonah_cazares</t>
  </si>
  <si>
    <t>iamtnorman</t>
  </si>
  <si>
    <t>_bbyalii</t>
  </si>
  <si>
    <t>mochillatae</t>
  </si>
  <si>
    <t>_blainee</t>
  </si>
  <si>
    <t>judkinsemily</t>
  </si>
  <si>
    <t>jnnfrmntngr</t>
  </si>
  <si>
    <t>happyskin_ph</t>
  </si>
  <si>
    <t>screamcheeese</t>
  </si>
  <si>
    <t>caffegiorno</t>
  </si>
  <si>
    <t>cf</t>
  </si>
  <si>
    <t>0fficialf0xnews</t>
  </si>
  <si>
    <t>twt_kecantikann</t>
  </si>
  <si>
    <t>giulianarancic</t>
  </si>
  <si>
    <t>ziamsparkless</t>
  </si>
  <si>
    <t>happ</t>
  </si>
  <si>
    <t>bernardokath</t>
  </si>
  <si>
    <t>bts_twt</t>
  </si>
  <si>
    <t>vic7army</t>
  </si>
  <si>
    <t>Mentions</t>
  </si>
  <si>
    <t>Replies to</t>
  </si>
  <si>
    <t>No stock ng new lippies ni @bernardokath sa sm aura! _xD83D__xDE05_ bought the new eyebrow pen na lang and lots of skincare from @happyskin_ph!! _xD83D__xDE02_ #KathxHappySkin https://t.co/qUyIKWx7GY</t>
  </si>
  <si>
    <t>RT! #CONTEST #Win $300 in Makeup &amp;amp; Skincare! Makeup #beauty #sweeps #giveaway #mystylespot #fashion https://t.co/meJ0tc3rJL</t>
  </si>
  <si>
    <t>i’ve turned into a skincare bitch and there’s no going back.</t>
  </si>
  <si>
    <t>RT @_Blainee: sometimes you just gotta clean your room and use an elaborate skincare routine and pretend that’s the same as getting ur life…</t>
  </si>
  <si>
    <t>@Caffegiorno @ScreamCheeese My skintone is uneven, especially around the corners of my nose. And it gets really oily... foundation helps it be clearer. Plus it has sunscreen in it, so yay for skincare!_xD83D__xDE09_</t>
  </si>
  <si>
    <t>Let the skincare begin!_xD83D__xDE4B__xD83C__xDFFD_‍♀️✔️ #cosxr https://t.co/hG26Vtqz9T https://t.co/bnSwYrKl4b</t>
  </si>
  <si>
    <t>2beer! kira kira butuh berapa tahun ya cewe cewe anti make up skincare dan cowo cowo geer buat sadar kalo we (boys and girls) do not do makeup and skincare for them? _xD83E__xDD14_</t>
  </si>
  <si>
    <t>RT @tubirfess: 2beer! kira kira butuh berapa tahun ya cewe cewe anti make up skincare dan cowo cowo geer buat sadar kalo we (boys and girls…</t>
  </si>
  <si>
    <t>Enjoy the festive discount with BodyHerbals Natural Skin Care Gift Sets.
Shop at https://t.co/zxKt9TTa9h: https://t.co/QwMmwT5096
#BodyHerbals #SkinCare #PersonalCare #GiftSet #RepublicDay #GiftSet #SpaEssentials #FestiveOffer https://t.co/VQITBQRZsw</t>
  </si>
  <si>
    <t>Neighborhood friends! ~E.Jacobs @CF
Nature! #AmazingStartsHere _xD83D__xDC9A__xD83D__xDCAB__xD83C__xDF32_
#inspiring #Moments #countrylife 
_xD83C__xDF32_https://t.co/UrjtydZ1Ip #wise #honest #Vegan 
#artisan made #natural #organic #SkinCare USA https://t.co/QcnsYl3It2</t>
  </si>
  <si>
    <t>RT @CF_NaturalSkin: Neighborhood friends! ~E.Jacobs @CF
Nature! #AmazingStartsHere _xD83D__xDC9A__xD83D__xDCAB__xD83C__xDF32_
#inspiring #Moments #countrylife 
_xD83C__xDF32_https://t.co/Urjt…</t>
  </si>
  <si>
    <t>Nature Dreams With Me!~CF
#strength in #nature
#expressions #beauty #women 
#art of #living #naturally 
Experience A #healthy #lifestyle 
#happiness #inspiration #share 
_xD83D__xDC9A_https://t.co/UrjtydZ1Ip   _xD83C__xDF3F_#artisan made #organic
 #skincare Winter #Wellness4RealLife 4 All 
_xD83D__xDCF8_Lorri Lang https://t.co/CkrKHL6lvO</t>
  </si>
  <si>
    <t>RT @CF_NaturalSkin: Nature Dreams With Me!~CF
#strength in #nature
#expressions #beauty #women 
#art of #living #naturally 
Experience A #h…</t>
  </si>
  <si>
    <t>RT @artcardio: อ้าวเฮ้ย ช๊อค #BrandonTruaxe เจ้าของบริษัท #Deciem ผู้ผลิต skincare #TheOrdinary เสียชีวิตแล้วด้วยวัย 40 ปี ก่อนหน้านี้ปีที่…</t>
  </si>
  <si>
    <t>Korang!! Kalau pergi Midvelley jngn lupa singgah Guardian dekat level LG, buat skin analysis taw. Ada mechine skin analysis dekt pintu masuk. Korang buat sendiri, just scan je muka korang. Berkat guna dermaroller, aku xbuat skincare routine dr bulan 10 hari tu pun skin mcm 23. _xD83D__xDE02_ https://t.co/1Uysv6qyzb</t>
  </si>
  <si>
    <t>RT @umairaharis: Korang!! Kalau pergi Midvelley jngn lupa singgah Guardian dekat level LG, buat skin analysis taw. Ada mechine skin analysi…</t>
  </si>
  <si>
    <t>RT! #CONTEST #Win $300 in Makeup &amp;amp; Skincare! Makeup #beauty #sweeps #giveaway #mystylespot #fashion https://t.co/Ja8chhCc2v</t>
  </si>
  <si>
    <t>RT @WordRomancer: RT! #CONTEST #Win $300 in Makeup &amp;amp; Skincare! Makeup #beauty #sweeps #giveaway #mystylespot #fashion https://t.co/Ja8chhCc…</t>
  </si>
  <si>
    <t>RT @sissysaraswati: Aku bisa sih kalo suruh belanja 20rb/hari. Tapi aku males kalo ada kata kata istri harus gini, istri harus bisa itu, ng…</t>
  </si>
  <si>
    <t>Looking for your EVERYDAY OOTD? Add or follow our FB account Val Presno , Val Presno and like our FB page Flirtatiousness Skincare and Fashion Hive &amp;amp; stay updated on our uploads (first to comment... https://t.co/kvugOAsXUT</t>
  </si>
  <si>
    <t>RT @HipMamasPlace: Get your skin glowing again and make this #diy sugar scrub with mandarin oranges and coconut oil! It’s super easy to mak…</t>
  </si>
  <si>
    <t>@0FFICIALF0XNEWS Quiero la skincare routine</t>
  </si>
  <si>
    <t>what skincare is the best for dull skin, uneven skin tone, dark spot and large pores @twt_kecantikann #tanyaTk</t>
  </si>
  <si>
    <t>美しい姿勢は美人の基本⇒美しい姿勢ですべての立ち振る舞いが綺麗になると、それだけで格段に美しく品良く見えます★！！！</t>
  </si>
  <si>
    <t>Aku bisa sih kalo suruh belanja 20rb/hari. Tapi aku males kalo ada kata kata istri harus gini, istri harus bisa itu, ngatur banget gitu lho 
20rb/hari boleh tapi skincare, makeup, baju, liburan, spa, nonton, hobi, tas, makan enak di luar terserah akuuu ~</t>
  </si>
  <si>
    <t>Me encanta hablar de #Skincare con mi mom, darle consejos, y todo lo que necesita saber. _xD83D__xDC9C__xD83D__xDC9C__xD83D__xDC9C_ https://t.co/czY5S1FYEk</t>
  </si>
  <si>
    <t>Thank you so much for coming to visit today, @giulianarancic! Her new skincare line fountainoftruthbeauty contains luxurious natural ingredient-based formulas—and gives a portion of all… https://t.co/O6jMzVdB9B</t>
  </si>
  <si>
    <t>Personal skincare like your fingerprint
2,000 product combinations, based on you, your skin concerns and your preferences.
#mensfashion #supermodel #instagood #portrait #malemodels #fitmodel #fashionblogger #modelo #girl https://t.co/ux4Li29iYG</t>
  </si>
  <si>
    <t>So this is me ordering some skincare products again _xD83D__xDE05_ my excuse? I lost my pouch with most of my skincare in it when we went to Nasugbu. The feeling? Para akong nawalan ng LV bag _xD83D__xDE05__xD83E__xDD26__xD83C__xDFFB_‍♀️_xD83D__xDE2B_ IMAGINE HOW MUCH WERE INSIDE THAT POUCH! Haha! OA lang pero di baaaaa!</t>
  </si>
  <si>
    <t>อ้าวเฮ้ย ช๊อค #BrandonTruaxe เจ้าของบริษัท #Deciem ผู้ผลิต skincare #TheOrdinary เสียชีวิตแล้วด้วยวัย 40 ปี ก่อนหน้านี้ปีที่แล้ว มีข่าวพฤติกรรมแปลกๆของเขาอยู่จนเขาถูกเชิญออกจากบริษัทที่ตัวเองสร้างขึ้นมา ในข่าวไม่ได้เปิดเผยสาเหตุการเสียชีวิต #RIP https://t.co/dNlb6jHTZd</t>
  </si>
  <si>
    <t>Talk about why you love Anew products.
https://t.co/S39Vc3uAxh https://t.co/cUhnznbnVY #avon #health&amp;amp;beauty #cosmetics #makeup #skincare #clothing #jewelry #beauty https://t.co/CP0v8sIjvY</t>
  </si>
  <si>
    <t>冬のゴワつき肌には超保湿洗顔_xD83E__xDDD6__xD83C__xDFFB_‍♀️_xD83D__xDC95_❄️
限定_xD83C__xDF6F_どろあわわ ゆずはちみつ_xD83C__xDF6F_を
2名様にプレゼント_xD83C__xDF81_①FORTUNEをフォロー②このツイートをRTで応募完了_xD83D__xDC4D_#コスメガチャ からの挑戦で当選確率アップ⤴️詳しくは記事で_xD83D__xDD0E_https://t.co/RSHh2P8imh締切:1/30 17:59提供:健康コーポレーション株式会社 https://t.co/RhmnT7DJhW</t>
  </si>
  <si>
    <t>RT @fortune_press: 冬のゴワつき肌には超保湿洗顔_xD83E__xDDD6__xD83C__xDFFB_‍♀️_xD83D__xDC95_❄️
限定_xD83C__xDF6F_どろあわわ ゆずはちみつ_xD83C__xDF6F_を
2名様にプレゼント_xD83C__xDF81_①FORTUNEをフォロー②このツイートをRTで応募完了_xD83D__xDC4D_#コスメガチャ からの挑戦で当選確率アップ⤴️詳しくは記事で_xD83D__xDD0E_h…</t>
  </si>
  <si>
    <t>Stocking up on skincare because that’s the only care I got</t>
  </si>
  <si>
    <t>Get your skin glowing again and make this #diy sugar scrub with mandarin oranges and coconut oil! It’s super easy to make and your skin will ❤️ it! Full #recipe @ https://t.co/mfFIvLE2T8 #skincare #skincaretips https://t.co/VbPEWgLwxJ</t>
  </si>
  <si>
    <t>Get #Beautiful from within this Year with HUM Nutrition! #HUMNutrition #BeautyFromWithin #Sephora #GutHealth #Healthy2019 #Skincare #BeautyRoutine #SelfCare #BeautyCommunity
https://t.co/wncPdaDKLH https://t.co/cBbgSXuhEP</t>
  </si>
  <si>
    <t>RT @jsismee: Get #Beautiful from within this Year with HUM Nutrition! #HUMNutrition #BeautyFromWithin #Sephora #GutHealth #Healthy2019 #Ski…</t>
  </si>
  <si>
    <t>Skincare routine ของนาง❤️ ไม่รู้ใครจะว่ายังไงแต่ชอบนะ ชอบสำเนียง หน้าเก๋ดี ส่วนใหญ่จะใช้ Kielh's จากที่ฟัง นางเป็นคนผิวแห้ง แพ้ง่าย ชื่อยูทูปว่า Patricia studio จ่ะ #จรพ https://t.co/OiF8vswWkF</t>
  </si>
  <si>
    <t>RT @nursntt: Skincare routine ของนาง❤️ ไม่รู้ใครจะว่ายังไงแต่ชอบนะ ชอบสำเนียง หน้าเก๋ดี ส่วนใหญ่จะใช้ Kielh's จากที่ฟัง นางเป็นคนผิวแห้ง แ…</t>
  </si>
  <si>
    <t>me now that i have an intense skincare, haircare, &amp;amp; teethcare routine https://t.co/1reNVDgFcQ</t>
  </si>
  <si>
    <t>All day every day. https://t.co/JaCzDUflwH</t>
  </si>
  <si>
    <t>RT @LaBeautyologist: All day every day. https://t.co/JaCzDUflwH</t>
  </si>
  <si>
    <t>anti-acne             anti-aging
 skincare               skincare
                    _xD83E__xDD1D_
              being in your
              mid-twenties</t>
  </si>
  <si>
    <t>@ziamsparkless queen!! pls leak the skincare routine HSMXJSKS</t>
  </si>
  <si>
    <t>Headache = Sleep + eat + ML + skincare</t>
  </si>
  <si>
    <t>RT @nuttinghills: No stock ng new lippies ni @bernardokath sa sm aura! _xD83D__xDE05_ bought the new eyebrow pen na lang and lots of skincare from @happ…</t>
  </si>
  <si>
    <t>If I can properly do my skincare routine for a week, I feel like my whole life is put together</t>
  </si>
  <si>
    <t>@Vic7Army @BTS_twt dom sidoarjo mau co syopi alat buat studyblr+skincare btw happy birthday ka vicka!!_xD83C__xDF89_✨ https://t.co/odP6z5lJJR</t>
  </si>
  <si>
    <t>sometimes you just gotta clean your room and use an elaborate skincare routine and pretend that’s the same as getting ur life together</t>
  </si>
  <si>
    <t>I feel so good when I do my skincare routine. 
Now if only I could add the gym to that as well.</t>
  </si>
  <si>
    <t>http://mystylespot.net/giveaway-win-300-in-makeup-skincare/?utm_source=feedburner&amp;utm_medium=email&amp;utm_campaign=Feed%3A+blogspot%2FZkmnD+%28MyStyleSpot.net%29</t>
  </si>
  <si>
    <t>https://www.instagram.com/p/Bs9rZ-5ggft/</t>
  </si>
  <si>
    <t>https://amazon.in/ https://goo.gl/DHGfmD</t>
  </si>
  <si>
    <t>https://www.charmingfolk.com/</t>
  </si>
  <si>
    <t>http://mystylespot.net/giveaway-win-300-in-makeup-skincare/</t>
  </si>
  <si>
    <t>https://www.facebook.com/flirtatiousnessonlineshopiloilo/posts/2117335334978639</t>
  </si>
  <si>
    <t>https://www.instagram.com/p/Bs9roGfnnHx/?utm_source=ig_twitter_share&amp;igshid=10jpiq4z1lw7g</t>
  </si>
  <si>
    <t>https://www.avon.com/?s=ShopTab&amp;rep=kimberlylawrence&amp;utm_medium=rep&amp;c=MB_Twitter&amp;utm_source=MB_Twitter https://www.youravon.com/becomeARep?p=MBBaR&amp;c=MBBaR&amp;s=MBBaR&amp;shopURL=kimberlylawrence</t>
  </si>
  <si>
    <t>https://fortune-girl.com/skincare/articles/iLFGd</t>
  </si>
  <si>
    <t>https://www.hipmamasplace.com/mandarin-sugar-body-scrub-diy/</t>
  </si>
  <si>
    <t>https://www.livingafitandfulllife.com/2019/01/get-beautiful-from-within-this-year.html</t>
  </si>
  <si>
    <t>https://twitter.com/liberienne/status/906178722822328321</t>
  </si>
  <si>
    <t>mystylespot.net</t>
  </si>
  <si>
    <t>instagram.com</t>
  </si>
  <si>
    <t>amazon.in goo.gl</t>
  </si>
  <si>
    <t>charmingfolk.com</t>
  </si>
  <si>
    <t>facebook.com</t>
  </si>
  <si>
    <t>avon.com youravon.com</t>
  </si>
  <si>
    <t>fortune-girl.com</t>
  </si>
  <si>
    <t>hipmamasplace.com</t>
  </si>
  <si>
    <t>livingafitandfulllife.com</t>
  </si>
  <si>
    <t>twitter.com</t>
  </si>
  <si>
    <t>kathxhappyskin</t>
  </si>
  <si>
    <t>contest win beauty sweeps giveaway mystylespot fashion</t>
  </si>
  <si>
    <t>cosxr</t>
  </si>
  <si>
    <t>bodyherbals skincare personalcare giftset republicday giftset spaessentials festiveoffer</t>
  </si>
  <si>
    <t>amazingstartshere inspiring moments countrylife wise honest vegan artisan natural organic skincare</t>
  </si>
  <si>
    <t>amazingstartshere inspiring moments countrylife</t>
  </si>
  <si>
    <t>strength nature expressions beauty women art living naturally healthy lifestyle happiness inspiration share artisan organic skincare wellness4reallife</t>
  </si>
  <si>
    <t>strength nature expressions beauty women art living naturally</t>
  </si>
  <si>
    <t>brandontruaxe deciem theordinary</t>
  </si>
  <si>
    <t>diy</t>
  </si>
  <si>
    <t>tanyatk</t>
  </si>
  <si>
    <t>skincare</t>
  </si>
  <si>
    <t>mensfashion supermodel instagood portrait malemodels fitmodel fashionblogger modelo girl</t>
  </si>
  <si>
    <t>brandontruaxe deciem theordinary rip</t>
  </si>
  <si>
    <t>avon health cosmetics makeup skincare clothing jewelry beauty</t>
  </si>
  <si>
    <t>コスメガチャ</t>
  </si>
  <si>
    <t>diy recipe skincare skincaretips</t>
  </si>
  <si>
    <t>beautiful humnutrition beautyfromwithin sephora guthealth healthy2019 skincare beautyroutine selfcare beautycommunity</t>
  </si>
  <si>
    <t>beautiful humnutrition beautyfromwithin sephora guthealth healthy2019</t>
  </si>
  <si>
    <t>จรพ</t>
  </si>
  <si>
    <t>https://pbs.twimg.com/media/DxbONBQXgAATo0k.jpg</t>
  </si>
  <si>
    <t>https://pbs.twimg.com/media/DxkbLzzWkAEjh56.jpg</t>
  </si>
  <si>
    <t>https://pbs.twimg.com/ext_tw_video_thumb/1087930677100773376/pu/img/6VtFDbRsM5e5mM-O.jpg</t>
  </si>
  <si>
    <t>https://pbs.twimg.com/media/DtcMu3hVAAAJloK.jpg</t>
  </si>
  <si>
    <t>https://pbs.twimg.com/media/DuQFTvEX4AAXuMW.jpg</t>
  </si>
  <si>
    <t>https://pbs.twimg.com/ext_tw_video_thumb/1086187590166896640/pu/img/iBMjRoqVo3215EF_.jpg</t>
  </si>
  <si>
    <t>https://pbs.twimg.com/tweet_video_thumb/Dxkbi8RWoAIT4Yz.jpg</t>
  </si>
  <si>
    <t>https://pbs.twimg.com/media/Dxkbo9yWkAAmvk6.jpg</t>
  </si>
  <si>
    <t>https://pbs.twimg.com/media/DxebDreV4AETJHF.jpg</t>
  </si>
  <si>
    <t>https://pbs.twimg.com/media/DxkbsMhWkAI6UaE.jpg</t>
  </si>
  <si>
    <t>https://pbs.twimg.com/media/DxBVyuCUUAEqi8F.jpg</t>
  </si>
  <si>
    <t>https://pbs.twimg.com/media/DxjOCCBWkAUT8Mv.jpg</t>
  </si>
  <si>
    <t>https://pbs.twimg.com/media/Dxh89IMUUAEf12I.jpg</t>
  </si>
  <si>
    <t>https://pbs.twimg.com/media/DxguSF-UwAAZW2d.jpg</t>
  </si>
  <si>
    <t>https://pbs.twimg.com/tweet_video_thumb/DxkbzYBXQAY7IWR.jpg</t>
  </si>
  <si>
    <t>https://pbs.twimg.com/media/DxkbrvDWkAAMf_E.jpg</t>
  </si>
  <si>
    <t>http://pbs.twimg.com/profile_images/1067245937754587137/BorCxpVn_normal.jpg</t>
  </si>
  <si>
    <t>http://pbs.twimg.com/profile_images/1059097605861527552/Q1bI-i4m_normal.jpg</t>
  </si>
  <si>
    <t>http://pbs.twimg.com/profile_images/947598108539711488/c-0KlUyJ_normal.jpg</t>
  </si>
  <si>
    <t>http://pbs.twimg.com/profile_images/1006301261673594885/RMddyDHf_normal.jpg</t>
  </si>
  <si>
    <t>http://pbs.twimg.com/profile_images/1079948450844749824/rxXrMUER_normal.jpg</t>
  </si>
  <si>
    <t>http://pbs.twimg.com/profile_images/1087225045879992321/RZ1Xrzrk_normal.jpg</t>
  </si>
  <si>
    <t>http://pbs.twimg.com/profile_images/1082857675766022144/sPHWiGFC_normal.jpg</t>
  </si>
  <si>
    <t>http://pbs.twimg.com/profile_images/1001610045296185345/N27HPoDM_normal.jpg</t>
  </si>
  <si>
    <t>http://abs.twimg.com/sticky/default_profile_images/default_profile_normal.png</t>
  </si>
  <si>
    <t>http://pbs.twimg.com/profile_images/1087527742084653063/UU9LaITC_normal.jpg</t>
  </si>
  <si>
    <t>http://pbs.twimg.com/profile_images/1038398859901325313/o85zInr1_normal.jpg</t>
  </si>
  <si>
    <t>http://pbs.twimg.com/profile_images/830979706413576192/5EApZ6Vx_normal.jpg</t>
  </si>
  <si>
    <t>http://pbs.twimg.com/profile_images/1034943168532295680/s63rI5u2_normal.jpg</t>
  </si>
  <si>
    <t>http://pbs.twimg.com/profile_images/1039570679710986241/5zz3xrlS_normal.jpg</t>
  </si>
  <si>
    <t>http://pbs.twimg.com/profile_images/1083062153999863808/uVHhjJqH_normal.jpg</t>
  </si>
  <si>
    <t>http://pbs.twimg.com/profile_images/1053512055448354816/Q9sYX3xK_normal.jpg</t>
  </si>
  <si>
    <t>http://pbs.twimg.com/profile_images/1061466679446781952/1dI46c7q_normal.jpg</t>
  </si>
  <si>
    <t>http://pbs.twimg.com/profile_images/1083813179451424770/pKpEAJfe_normal.jpg</t>
  </si>
  <si>
    <t>http://pbs.twimg.com/profile_images/1032662960613670912/MSHF8Wpa_normal.jpg</t>
  </si>
  <si>
    <t>http://pbs.twimg.com/profile_images/438117191276175360/KrO_v8kb_normal.jpeg</t>
  </si>
  <si>
    <t>http://pbs.twimg.com/profile_images/836714615069265920/uaD_1RnZ_normal.jpg</t>
  </si>
  <si>
    <t>http://pbs.twimg.com/profile_images/1073819318167764992/7BqpREgg_normal.jpg</t>
  </si>
  <si>
    <t>http://pbs.twimg.com/profile_images/904912687607382017/AUHvVG5S_normal.jpg</t>
  </si>
  <si>
    <t>http://pbs.twimg.com/profile_images/1085403781989310464/NWNlHG4m_normal.jpg</t>
  </si>
  <si>
    <t>http://pbs.twimg.com/profile_images/1072367566759362562/RZ0VVtC7_normal.jpg</t>
  </si>
  <si>
    <t>http://pbs.twimg.com/profile_images/934151814701727744/x6R71oPi_normal.jpg</t>
  </si>
  <si>
    <t>http://pbs.twimg.com/profile_images/994436465240297472/gKpcDSys_normal.jpg</t>
  </si>
  <si>
    <t>http://pbs.twimg.com/profile_images/1037388146596630530/UeGH46om_normal.jpg</t>
  </si>
  <si>
    <t>http://pbs.twimg.com/profile_images/1084686853763227648/UGSt5W7Z_normal.jpg</t>
  </si>
  <si>
    <t>http://pbs.twimg.com/profile_images/1084691983854174208/9hiMC88L_normal.jpg</t>
  </si>
  <si>
    <t>http://pbs.twimg.com/profile_images/1060201287155761152/Vwj_-cKN_normal.jpg</t>
  </si>
  <si>
    <t>http://pbs.twimg.com/profile_images/1081929448608448513/tczFqtuv_normal.jpg</t>
  </si>
  <si>
    <t>http://pbs.twimg.com/profile_images/1084226347281526784/x2RsgUu4_normal.jpg</t>
  </si>
  <si>
    <t>http://pbs.twimg.com/profile_images/1081717609517723654/GhfpCohH_normal.jpg</t>
  </si>
  <si>
    <t>http://pbs.twimg.com/profile_images/1087074402896879617/mKTRyffl_normal.jpg</t>
  </si>
  <si>
    <t>http://pbs.twimg.com/profile_images/1054272047424118784/ixjV-W81_normal.jpg</t>
  </si>
  <si>
    <t>http://pbs.twimg.com/profile_images/1066082029744214016/Cxe_juJO_normal.jpg</t>
  </si>
  <si>
    <t>http://pbs.twimg.com/profile_images/1064710454734245888/W4RP8718_normal.jpg</t>
  </si>
  <si>
    <t>http://pbs.twimg.com/profile_images/378800000039957375/ee3bdaeca9444b8552e3fcbce3461408_normal.jpeg</t>
  </si>
  <si>
    <t>http://pbs.twimg.com/profile_images/1084617394042093568/jxDMhy2k_normal.jpg</t>
  </si>
  <si>
    <t>http://pbs.twimg.com/profile_images/1081879175433056256/QePmv0MO_normal.jpg</t>
  </si>
  <si>
    <t>http://pbs.twimg.com/profile_images/1082942382201438208/IeaNLa5H_normal.jpg</t>
  </si>
  <si>
    <t>http://pbs.twimg.com/profile_images/1087014139807948802/YtPyLFst_normal.jpg</t>
  </si>
  <si>
    <t>http://pbs.twimg.com/profile_images/1082080673190608896/H6pP2SbK_normal.jpg</t>
  </si>
  <si>
    <t>http://pbs.twimg.com/profile_images/1080225559941128193/ZV_2667t_normal.jpg</t>
  </si>
  <si>
    <t>http://pbs.twimg.com/profile_images/1085402808344551424/bf6amRbH_normal.jpg</t>
  </si>
  <si>
    <t>http://pbs.twimg.com/profile_images/1079584854939815937/NcQds_kj_normal.jpg</t>
  </si>
  <si>
    <t>http://pbs.twimg.com/profile_images/1062253832988581888/qNC9cobZ_normal.jpg</t>
  </si>
  <si>
    <t>http://pbs.twimg.com/profile_images/1079688212141010944/34JDZjmN_normal.jpg</t>
  </si>
  <si>
    <t>http://pbs.twimg.com/profile_images/1080186152685129728/B7WQJ4ku_normal.jpg</t>
  </si>
  <si>
    <t>http://pbs.twimg.com/profile_images/1036011842810912768/-ySB5Hw2_normal.jpg</t>
  </si>
  <si>
    <t>http://pbs.twimg.com/profile_images/1082137598611591169/y7DRzWPn_normal.jpg</t>
  </si>
  <si>
    <t>http://pbs.twimg.com/profile_images/1074102119253323776/hTE3jPHs_normal.jpg</t>
  </si>
  <si>
    <t>http://pbs.twimg.com/profile_images/1083228839579451392/Rc0IySnC_normal.jpg</t>
  </si>
  <si>
    <t>http://pbs.twimg.com/profile_images/483649368801546240/rtZ5jfwr_normal.jpeg</t>
  </si>
  <si>
    <t>http://pbs.twimg.com/profile_images/1066080454959349763/ELQlVa-3_normal.jpg</t>
  </si>
  <si>
    <t>http://pbs.twimg.com/profile_images/1020765361128566784/3k7esrxd_normal.jpg</t>
  </si>
  <si>
    <t>http://pbs.twimg.com/profile_images/1019443765478547458/8iCKQDrp_normal.jpg</t>
  </si>
  <si>
    <t>http://pbs.twimg.com/profile_images/1013240141165580289/XMF7Srug_normal.jpg</t>
  </si>
  <si>
    <t>http://pbs.twimg.com/profile_images/1004364684730892290/zkkcejqJ_normal.jpg</t>
  </si>
  <si>
    <t>http://pbs.twimg.com/profile_images/1086852841468280833/lUIKmWLX_normal.jpg</t>
  </si>
  <si>
    <t>http://pbs.twimg.com/profile_images/1076686012246618112/NlxHUkYk_normal.jpg</t>
  </si>
  <si>
    <t>http://pbs.twimg.com/profile_images/1086066839900307456/P1jilVus_normal.jpg</t>
  </si>
  <si>
    <t>http://pbs.twimg.com/profile_images/668344549694009344/l6qVgysb_normal.jpg</t>
  </si>
  <si>
    <t>http://pbs.twimg.com/profile_images/1087016695414308864/tfkErMJo_normal.jpg</t>
  </si>
  <si>
    <t>http://pbs.twimg.com/profile_images/1084527918628438017/12FOxIle_normal.jpg</t>
  </si>
  <si>
    <t>http://pbs.twimg.com/profile_images/1085023587038388224/ZNTzuYM-_normal.jpg</t>
  </si>
  <si>
    <t>http://pbs.twimg.com/profile_images/1084450133561860097/0b8eCi4v_normal.jpg</t>
  </si>
  <si>
    <t>http://pbs.twimg.com/profile_images/1077422758286508032/pWkD1y-X_normal.jpg</t>
  </si>
  <si>
    <t>http://pbs.twimg.com/profile_images/839743234746150912/mJZPxmDL_normal.jpg</t>
  </si>
  <si>
    <t>http://pbs.twimg.com/profile_images/1059566303533510656/2azyeAu2_normal.jpg</t>
  </si>
  <si>
    <t>http://pbs.twimg.com/profile_images/1082104682363973632/GjawAVDn_normal.jpg</t>
  </si>
  <si>
    <t>http://pbs.twimg.com/profile_images/1004583131473559552/aib42JHW_normal.jpg</t>
  </si>
  <si>
    <t>http://pbs.twimg.com/profile_images/956294893860605952/D5o62Wp6_normal.jpg</t>
  </si>
  <si>
    <t>http://pbs.twimg.com/profile_images/1067233092828565504/xUUniRgp_normal.jpg</t>
  </si>
  <si>
    <t>http://pbs.twimg.com/profile_images/1070532755765641216/6vLQR8OG_normal.jpg</t>
  </si>
  <si>
    <t>http://pbs.twimg.com/profile_images/1080184348664422401/nIDMwh6I_normal.jpg</t>
  </si>
  <si>
    <t>http://pbs.twimg.com/profile_images/1087914234074132481/Kbl0m0WU_normal.jpg</t>
  </si>
  <si>
    <t>http://pbs.twimg.com/profile_images/1083974580685938688/HxnPD3-N_normal.jpg</t>
  </si>
  <si>
    <t>http://pbs.twimg.com/profile_images/850349257227939840/uaCjJSuM_normal.jpg</t>
  </si>
  <si>
    <t>http://pbs.twimg.com/profile_images/1085015664996302848/cAnpTMlV_normal.jpg</t>
  </si>
  <si>
    <t>http://pbs.twimg.com/profile_images/1080445008237408256/QbR-sOEG_normal.jpg</t>
  </si>
  <si>
    <t>http://pbs.twimg.com/profile_images/1081781519495163904/9ShS-KyF_normal.jpg</t>
  </si>
  <si>
    <t>http://pbs.twimg.com/profile_images/1085450614702714880/dxuItbLx_normal.jpg</t>
  </si>
  <si>
    <t>http://pbs.twimg.com/profile_images/1086781643317104643/XR8MeB0r_normal.jpg</t>
  </si>
  <si>
    <t>http://pbs.twimg.com/profile_images/1029436764082118656/VVqMg2jx_normal.jpg</t>
  </si>
  <si>
    <t>http://pbs.twimg.com/profile_images/1086807144865951744/FcgNXRrP_normal.jpg</t>
  </si>
  <si>
    <t>http://pbs.twimg.com/profile_images/1066749872680779778/Dkgrxp5J_normal.jpg</t>
  </si>
  <si>
    <t>http://pbs.twimg.com/profile_images/1047129750538473472/AC8PoA61_normal.jpg</t>
  </si>
  <si>
    <t>http://pbs.twimg.com/profile_images/1087559662927413248/XY3hE2Vy_normal.jpg</t>
  </si>
  <si>
    <t>http://pbs.twimg.com/profile_images/1041407443337732098/uvOL45Fb_normal.jpg</t>
  </si>
  <si>
    <t>http://pbs.twimg.com/profile_images/1084623723368534016/0iBly-2U_normal.jpg</t>
  </si>
  <si>
    <t>http://pbs.twimg.com/profile_images/1087561460664938496/T6--YesT_normal.jpg</t>
  </si>
  <si>
    <t>http://pbs.twimg.com/profile_images/1068738419252215808/G2iguleE_normal.jpg</t>
  </si>
  <si>
    <t>https://twitter.com/#!/nuttinghills/status/1087283175921872896</t>
  </si>
  <si>
    <t>https://twitter.com/#!/jenannrodrigues/status/1087930634360811520</t>
  </si>
  <si>
    <t>https://twitter.com/#!/floralgrxxn/status/1087930640543170563</t>
  </si>
  <si>
    <t>https://twitter.com/#!/rodriguez_vf/status/1087930642619338754</t>
  </si>
  <si>
    <t>https://twitter.com/#!/shadyspotlight/status/1087930663020441602</t>
  </si>
  <si>
    <t>https://twitter.com/#!/x0x0shiri/status/1087930675897028610</t>
  </si>
  <si>
    <t>https://twitter.com/#!/tubirfess/status/1087916608180420608</t>
  </si>
  <si>
    <t>https://twitter.com/#!/skdbcity/status/1087930676643487744</t>
  </si>
  <si>
    <t>https://twitter.com/#!/tweetatlali/status/1087930695715037184</t>
  </si>
  <si>
    <t>https://twitter.com/#!/ayeyoapril/status/1087930695970889729</t>
  </si>
  <si>
    <t>https://twitter.com/#!/kelseyyyyyyyyyh/status/1087930697535373312</t>
  </si>
  <si>
    <t>https://twitter.com/#!/meghnakundur/status/1087930709010984962</t>
  </si>
  <si>
    <t>https://twitter.com/#!/bodyherbals/status/1087930709157781504</t>
  </si>
  <si>
    <t>https://twitter.com/#!/megfinney99/status/1087930713511481344</t>
  </si>
  <si>
    <t>https://twitter.com/#!/cf_naturalskin/status/1069337552765755392</t>
  </si>
  <si>
    <t>https://twitter.com/#!/dianasharpton/status/1087930692237971462</t>
  </si>
  <si>
    <t>https://twitter.com/#!/cf_naturalskin/status/1072988882793312256</t>
  </si>
  <si>
    <t>https://twitter.com/#!/dianasharpton/status/1087930718330732550</t>
  </si>
  <si>
    <t>https://twitter.com/#!/_ohheeymary/status/1087930719228301315</t>
  </si>
  <si>
    <t>https://twitter.com/#!/thelast_ssr/status/1087930721195433985</t>
  </si>
  <si>
    <t>https://twitter.com/#!/atmrse/status/1087930737406472194</t>
  </si>
  <si>
    <t>https://twitter.com/#!/breezzyyyy_/status/1087930749083402248</t>
  </si>
  <si>
    <t>https://twitter.com/#!/irvin_jaden/status/1087930781530554368</t>
  </si>
  <si>
    <t>https://twitter.com/#!/goldi0sa/status/1087930783803813888</t>
  </si>
  <si>
    <t>https://twitter.com/#!/umairaharis/status/1086187689974452224</t>
  </si>
  <si>
    <t>https://twitter.com/#!/nurirdinasyirah/status/1087930785271828485</t>
  </si>
  <si>
    <t>https://twitter.com/#!/wordromancer/status/1087900240022306816</t>
  </si>
  <si>
    <t>https://twitter.com/#!/ladyboarder9669/status/1087930785699647490</t>
  </si>
  <si>
    <t>https://twitter.com/#!/queencrp/status/1087930795891875840</t>
  </si>
  <si>
    <t>https://twitter.com/#!/wogumogu/status/1087930809028366336</t>
  </si>
  <si>
    <t>https://twitter.com/#!/erinwrozek/status/1087930838212403201</t>
  </si>
  <si>
    <t>https://twitter.com/#!/avbj96/status/1087930867270377472</t>
  </si>
  <si>
    <t>https://twitter.com/#!/iamvalerievee/status/1087930887122153473</t>
  </si>
  <si>
    <t>https://twitter.com/#!/hayliemarie74/status/1087930903769288704</t>
  </si>
  <si>
    <t>https://twitter.com/#!/deborahacruz/status/1087930915039399936</t>
  </si>
  <si>
    <t>https://twitter.com/#!/lyssabrookee/status/1087930922211688448</t>
  </si>
  <si>
    <t>https://twitter.com/#!/j_cal3/status/1087930941945847814</t>
  </si>
  <si>
    <t>https://twitter.com/#!/ashlynashah/status/1087930951538171904</t>
  </si>
  <si>
    <t>https://twitter.com/#!/kennedyautry/status/1087930959960440832</t>
  </si>
  <si>
    <t>https://twitter.com/#!/ana_alondraa/status/1087930979866607616</t>
  </si>
  <si>
    <t>https://twitter.com/#!/karlafajardo/status/1087930984610365442</t>
  </si>
  <si>
    <t>https://twitter.com/#!/marielleyeaah/status/1087930992436957185</t>
  </si>
  <si>
    <t>https://twitter.com/#!/gkldv/status/1087931000280268801</t>
  </si>
  <si>
    <t>https://twitter.com/#!/dinnaahhh/status/1087931002964635649</t>
  </si>
  <si>
    <t>https://twitter.com/#!/maya_shanell/status/1087931003350462464</t>
  </si>
  <si>
    <t>https://twitter.com/#!/skincare_day/status/1087931011726479360</t>
  </si>
  <si>
    <t>https://twitter.com/#!/korirene__/status/1087931014217895937</t>
  </si>
  <si>
    <t>https://twitter.com/#!/maripaumtz_29/status/1087931024670105601</t>
  </si>
  <si>
    <t>https://twitter.com/#!/sissysaraswati/status/1087929787593773063</t>
  </si>
  <si>
    <t>https://twitter.com/#!/grumpiing/status/1087931040730173440</t>
  </si>
  <si>
    <t>https://twitter.com/#!/whittmarrr/status/1087931051983409152</t>
  </si>
  <si>
    <t>https://twitter.com/#!/emilyegger1/status/1087931056249061378</t>
  </si>
  <si>
    <t>https://twitter.com/#!/melballesteros_/status/1087931074540462080</t>
  </si>
  <si>
    <t>https://twitter.com/#!/badluckzee/status/1087931079057641472</t>
  </si>
  <si>
    <t>https://twitter.com/#!/carlosgonzaga97/status/1087931085760155651</t>
  </si>
  <si>
    <t>https://twitter.com/#!/gabriellaa1017/status/1087931089199472641</t>
  </si>
  <si>
    <t>https://twitter.com/#!/derealbrian/status/1087931090004860928</t>
  </si>
  <si>
    <t>https://twitter.com/#!/victoriabeexo/status/1087931095218339840</t>
  </si>
  <si>
    <t>https://twitter.com/#!/_tshegox/status/1087931104311590912</t>
  </si>
  <si>
    <t>https://twitter.com/#!/gracesmithyyy/status/1087931104932315137</t>
  </si>
  <si>
    <t>https://twitter.com/#!/marykilbourne4/status/1087931119843110914</t>
  </si>
  <si>
    <t>https://twitter.com/#!/torikish/status/1087931142106501120</t>
  </si>
  <si>
    <t>https://twitter.com/#!/aprilfranzino/status/1087931154987171842</t>
  </si>
  <si>
    <t>https://twitter.com/#!/shaylarosario1/status/1087931180522057729</t>
  </si>
  <si>
    <t>https://twitter.com/#!/alexiusvasko/status/1087931186532548614</t>
  </si>
  <si>
    <t>https://twitter.com/#!/_courtco/status/1087931188763860992</t>
  </si>
  <si>
    <t>https://twitter.com/#!/maraalyana/status/1087931196913405952</t>
  </si>
  <si>
    <t>https://twitter.com/#!/hannahmariecrow/status/1087931197353873408</t>
  </si>
  <si>
    <t>https://twitter.com/#!/artcardio/status/1087508331340550144</t>
  </si>
  <si>
    <t>https://twitter.com/#!/nook_jazz/status/1087931205545312256</t>
  </si>
  <si>
    <t>https://twitter.com/#!/nat_cardenasv/status/1087931210762985472</t>
  </si>
  <si>
    <t>https://twitter.com/#!/tickle_b/status/1087931233714212869</t>
  </si>
  <si>
    <t>https://twitter.com/#!/taralynneeee/status/1087931244174819328</t>
  </si>
  <si>
    <t>https://twitter.com/#!/persia__x/status/1087931268287860741</t>
  </si>
  <si>
    <t>https://twitter.com/#!/fortune_press/status/1085461846813900800</t>
  </si>
  <si>
    <t>https://twitter.com/#!/hxsherlock/status/1087931270825476097</t>
  </si>
  <si>
    <t>https://twitter.com/#!/jessicalasheaa/status/1087931272754855936</t>
  </si>
  <si>
    <t>https://twitter.com/#!/ingridvaldezp/status/1087931276580085761</t>
  </si>
  <si>
    <t>https://twitter.com/#!/joannasmilez/status/1087931282338836486</t>
  </si>
  <si>
    <t>https://twitter.com/#!/kamiwla/status/1087931303507488770</t>
  </si>
  <si>
    <t>https://twitter.com/#!/palemaddy/status/1087931309744373761</t>
  </si>
  <si>
    <t>https://twitter.com/#!/hipmamasplace/status/1087845946787094528</t>
  </si>
  <si>
    <t>https://twitter.com/#!/jsismee/status/1087931247404507139</t>
  </si>
  <si>
    <t>https://twitter.com/#!/jsismee/status/1087757108404080640</t>
  </si>
  <si>
    <t>https://twitter.com/#!/jsismee/status/1087931318493741058</t>
  </si>
  <si>
    <t>https://twitter.com/#!/kara_nunley24/status/1087931332418772993</t>
  </si>
  <si>
    <t>https://twitter.com/#!/madisuhn0/status/1087931336139173888</t>
  </si>
  <si>
    <t>https://twitter.com/#!/nursntt/status/1087670520189935616</t>
  </si>
  <si>
    <t>https://twitter.com/#!/paknice1/status/1087931344150245382</t>
  </si>
  <si>
    <t>https://twitter.com/#!/merikarakhanyan/status/1087931359161712640</t>
  </si>
  <si>
    <t>https://twitter.com/#!/washlix/status/1087931362131234818</t>
  </si>
  <si>
    <t>https://twitter.com/#!/adrie_elise/status/1087931373493587968</t>
  </si>
  <si>
    <t>https://twitter.com/#!/jameeoval/status/1087931385241919489</t>
  </si>
  <si>
    <t>https://twitter.com/#!/labeautyologist/status/906185720221450240</t>
  </si>
  <si>
    <t>https://twitter.com/#!/skincare_homme/status/1087931393290702848</t>
  </si>
  <si>
    <t>https://twitter.com/#!/kristinnatalie_/status/1087931411007528960</t>
  </si>
  <si>
    <t>https://twitter.com/#!/sarah_garfield_/status/1087931415457660928</t>
  </si>
  <si>
    <t>https://twitter.com/#!/winterfellziam/status/1087931434969509888</t>
  </si>
  <si>
    <t>https://twitter.com/#!/capt_jayron/status/1087931443949510657</t>
  </si>
  <si>
    <t>https://twitter.com/#!/aleahmay_18/status/1087931449918058497</t>
  </si>
  <si>
    <t>https://twitter.com/#!/kathrynfordawin/status/1087931482532925442</t>
  </si>
  <si>
    <t>https://twitter.com/#!/anaptamayo/status/1087931485917712385</t>
  </si>
  <si>
    <t>https://twitter.com/#!/namedcharisma/status/1087931493647831041</t>
  </si>
  <si>
    <t>https://twitter.com/#!/nizziiigarciaa/status/1087931498676830208</t>
  </si>
  <si>
    <t>https://twitter.com/#!/nycpradaa/status/1087931501868707840</t>
  </si>
  <si>
    <t>https://twitter.com/#!/jonah_cazares/status/1087931502434942977</t>
  </si>
  <si>
    <t>https://twitter.com/#!/iamtnorman/status/1087931504351686656</t>
  </si>
  <si>
    <t>https://twitter.com/#!/_bbyalii/status/1087931518541090822</t>
  </si>
  <si>
    <t>https://twitter.com/#!/mochillatae/status/1087931534558912512</t>
  </si>
  <si>
    <t>https://twitter.com/#!/_blainee/status/1087797385395429382</t>
  </si>
  <si>
    <t>https://twitter.com/#!/judkinsemily/status/1087931536777928706</t>
  </si>
  <si>
    <t>https://twitter.com/#!/jnnfrmntngr/status/1087931537641869316</t>
  </si>
  <si>
    <t>1087283175921872896</t>
  </si>
  <si>
    <t>1087930634360811520</t>
  </si>
  <si>
    <t>1087930640543170563</t>
  </si>
  <si>
    <t>1087930642619338754</t>
  </si>
  <si>
    <t>1087930663020441602</t>
  </si>
  <si>
    <t>1087930675897028610</t>
  </si>
  <si>
    <t>1087916608180420608</t>
  </si>
  <si>
    <t>1087930676643487744</t>
  </si>
  <si>
    <t>1087930695715037184</t>
  </si>
  <si>
    <t>1087930695970889729</t>
  </si>
  <si>
    <t>1087930697535373312</t>
  </si>
  <si>
    <t>1087930709010984962</t>
  </si>
  <si>
    <t>1087930709157781504</t>
  </si>
  <si>
    <t>1087930713511481344</t>
  </si>
  <si>
    <t>1069337552765755392</t>
  </si>
  <si>
    <t>1087930692237971462</t>
  </si>
  <si>
    <t>1072988882793312256</t>
  </si>
  <si>
    <t>1087930718330732550</t>
  </si>
  <si>
    <t>1087930719228301315</t>
  </si>
  <si>
    <t>1087930721195433985</t>
  </si>
  <si>
    <t>1087930737406472194</t>
  </si>
  <si>
    <t>1087930749083402248</t>
  </si>
  <si>
    <t>1087930781530554368</t>
  </si>
  <si>
    <t>1087930783803813888</t>
  </si>
  <si>
    <t>1086187689974452224</t>
  </si>
  <si>
    <t>1087930785271828485</t>
  </si>
  <si>
    <t>1087900240022306816</t>
  </si>
  <si>
    <t>1087930785699647490</t>
  </si>
  <si>
    <t>1087930795891875840</t>
  </si>
  <si>
    <t>1087930809028366336</t>
  </si>
  <si>
    <t>1087930838212403201</t>
  </si>
  <si>
    <t>1087930867270377472</t>
  </si>
  <si>
    <t>1087930887122153473</t>
  </si>
  <si>
    <t>1087930903769288704</t>
  </si>
  <si>
    <t>1087930915039399936</t>
  </si>
  <si>
    <t>1087930922211688448</t>
  </si>
  <si>
    <t>1087930941945847814</t>
  </si>
  <si>
    <t>1087930951538171904</t>
  </si>
  <si>
    <t>1087930959960440832</t>
  </si>
  <si>
    <t>1087930979866607616</t>
  </si>
  <si>
    <t>1087930984610365442</t>
  </si>
  <si>
    <t>1087930992436957185</t>
  </si>
  <si>
    <t>1087931000280268801</t>
  </si>
  <si>
    <t>1087931002964635649</t>
  </si>
  <si>
    <t>1087931003350462464</t>
  </si>
  <si>
    <t>1087931011726479360</t>
  </si>
  <si>
    <t>1087931014217895937</t>
  </si>
  <si>
    <t>1087931024670105601</t>
  </si>
  <si>
    <t>1087929787593773063</t>
  </si>
  <si>
    <t>1087931040730173440</t>
  </si>
  <si>
    <t>1087931051983409152</t>
  </si>
  <si>
    <t>1087931056249061378</t>
  </si>
  <si>
    <t>1087931074540462080</t>
  </si>
  <si>
    <t>1087931079057641472</t>
  </si>
  <si>
    <t>1087931085760155651</t>
  </si>
  <si>
    <t>1087931089199472641</t>
  </si>
  <si>
    <t>1087931090004860928</t>
  </si>
  <si>
    <t>1087931095218339840</t>
  </si>
  <si>
    <t>1087931104311590912</t>
  </si>
  <si>
    <t>1087931104932315137</t>
  </si>
  <si>
    <t>1087931119843110914</t>
  </si>
  <si>
    <t>1087931142106501120</t>
  </si>
  <si>
    <t>1087931154987171842</t>
  </si>
  <si>
    <t>1087931180522057729</t>
  </si>
  <si>
    <t>1087931186532548614</t>
  </si>
  <si>
    <t>1087931188763860992</t>
  </si>
  <si>
    <t>1087931196913405952</t>
  </si>
  <si>
    <t>1087931197353873408</t>
  </si>
  <si>
    <t>1087508331340550144</t>
  </si>
  <si>
    <t>1087931205545312256</t>
  </si>
  <si>
    <t>1087931210762985472</t>
  </si>
  <si>
    <t>1087931233714212869</t>
  </si>
  <si>
    <t>1087931244174819328</t>
  </si>
  <si>
    <t>1087931268287860741</t>
  </si>
  <si>
    <t>1085461846813900800</t>
  </si>
  <si>
    <t>1087931270825476097</t>
  </si>
  <si>
    <t>1087931272754855936</t>
  </si>
  <si>
    <t>1087931276580085761</t>
  </si>
  <si>
    <t>1087931282338836486</t>
  </si>
  <si>
    <t>1087931303507488770</t>
  </si>
  <si>
    <t>1087931309744373761</t>
  </si>
  <si>
    <t>1087845946787094528</t>
  </si>
  <si>
    <t>1087931247404507139</t>
  </si>
  <si>
    <t>1087757108404080640</t>
  </si>
  <si>
    <t>1087931318493741058</t>
  </si>
  <si>
    <t>1087931332418772993</t>
  </si>
  <si>
    <t>1087931336139173888</t>
  </si>
  <si>
    <t>1087670520189935616</t>
  </si>
  <si>
    <t>1087931344150245382</t>
  </si>
  <si>
    <t>1087931359161712640</t>
  </si>
  <si>
    <t>1087931362131234818</t>
  </si>
  <si>
    <t>1087931373493587968</t>
  </si>
  <si>
    <t>1087931385241919489</t>
  </si>
  <si>
    <t>906185720221450240</t>
  </si>
  <si>
    <t>1087931393290702848</t>
  </si>
  <si>
    <t>1087931411007528960</t>
  </si>
  <si>
    <t>1087931415457660928</t>
  </si>
  <si>
    <t>1087931434969509888</t>
  </si>
  <si>
    <t>1087931443949510657</t>
  </si>
  <si>
    <t>1087931449918058497</t>
  </si>
  <si>
    <t>1087931482532925442</t>
  </si>
  <si>
    <t>1087931485917712385</t>
  </si>
  <si>
    <t>1087931493647831041</t>
  </si>
  <si>
    <t>1087931498676830208</t>
  </si>
  <si>
    <t>1087931501868707840</t>
  </si>
  <si>
    <t>1087931502434942977</t>
  </si>
  <si>
    <t>1087931504351686656</t>
  </si>
  <si>
    <t>1087931518541090822</t>
  </si>
  <si>
    <t>1087931534558912512</t>
  </si>
  <si>
    <t>1087797385395429382</t>
  </si>
  <si>
    <t>1087931536777928706</t>
  </si>
  <si>
    <t>1087931537641869316</t>
  </si>
  <si>
    <t>1087928832286445568</t>
  </si>
  <si>
    <t>1087856345003507714</t>
  </si>
  <si>
    <t>1087895272884195330</t>
  </si>
  <si>
    <t>1087878273172795393</t>
  </si>
  <si>
    <t/>
  </si>
  <si>
    <t>79635243</t>
  </si>
  <si>
    <t>282888310</t>
  </si>
  <si>
    <t>4581633855</t>
  </si>
  <si>
    <t>930776418815950848</t>
  </si>
  <si>
    <t>en</t>
  </si>
  <si>
    <t>in</t>
  </si>
  <si>
    <t>th</t>
  </si>
  <si>
    <t>es</t>
  </si>
  <si>
    <t>ja</t>
  </si>
  <si>
    <t>Twitter for iPhone</t>
  </si>
  <si>
    <t>Twitter Web Client</t>
  </si>
  <si>
    <t>Twitter for Android</t>
  </si>
  <si>
    <t>IFTTT</t>
  </si>
  <si>
    <t>Punya Tubi</t>
  </si>
  <si>
    <t>Buffer</t>
  </si>
  <si>
    <t>Facebook</t>
  </si>
  <si>
    <t>Twitter Web App</t>
  </si>
  <si>
    <t>twittbot.net</t>
  </si>
  <si>
    <t>Instagram</t>
  </si>
  <si>
    <t>AvonSocial</t>
  </si>
  <si>
    <t>Scheduling App For Tweets</t>
  </si>
  <si>
    <t>Retweet</t>
  </si>
  <si>
    <t>120.989705,14.5893763 
121.1357656,14.5893763 
121.1357656,14.7766484 
120.989705,14.7766484</t>
  </si>
  <si>
    <t>-118.378926,33.893614 
-118.31335,33.893614 
-118.31335,33.934522 
-118.378926,33.934522</t>
  </si>
  <si>
    <t>Republic of the Philippines</t>
  </si>
  <si>
    <t>United States</t>
  </si>
  <si>
    <t>PH</t>
  </si>
  <si>
    <t>US</t>
  </si>
  <si>
    <t>Quezon City, National Capital Region</t>
  </si>
  <si>
    <t>Hawthorne, CA</t>
  </si>
  <si>
    <t>006523c50dfe9086</t>
  </si>
  <si>
    <t>3134f9d2892d2685</t>
  </si>
  <si>
    <t>Quezon City</t>
  </si>
  <si>
    <t>Hawthorne</t>
  </si>
  <si>
    <t>city</t>
  </si>
  <si>
    <t>https://api.twitter.com/1.1/geo/id/006523c50dfe9086.json</t>
  </si>
  <si>
    <t>https://api.twitter.com/1.1/geo/id/3134f9d2892d2685.json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</si>
  <si>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</si>
  <si>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</si>
  <si>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</si>
  <si>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</si>
  <si>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</si>
  <si>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</si>
  <si>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</si>
  <si>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</si>
  <si>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</si>
  <si>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</si>
  <si>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</si>
  <si>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</si>
  <si>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</si>
  <si>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</si>
  <si>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</si>
  <si>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</si>
  <si>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</si>
  <si>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</si>
  <si>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</si>
  <si>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</si>
  <si>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</si>
  <si>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clouder</t>
  </si>
  <si>
    <t>Happy Skin Cosmetics</t>
  </si>
  <si>
    <t>Jen Rodrigues</t>
  </si>
  <si>
    <t>alycia</t>
  </si>
  <si>
    <t>Fernanda Rodriguez</t>
  </si>
  <si>
    <t>_xD835__xDD6D__xD835__xDD91__xD835__xDD86__xD835__xDD8E__xD835__xDD93__xD835__xDD8A_</t>
  </si>
  <si>
    <t>Licked by Pumba</t>
  </si>
  <si>
    <t>Fishie</t>
  </si>
  <si>
    <t>Caffegiorno ☕️</t>
  </si>
  <si>
    <t>Irish Alvarez_xD83E__xDD8B_</t>
  </si>
  <si>
    <t>Tuwir</t>
  </si>
  <si>
    <t>tiff</t>
  </si>
  <si>
    <t>Lali</t>
  </si>
  <si>
    <t>Vivian Banks _xD83D__xDCB0__xD83D__xDC85__xD83C__xDFFE_</t>
  </si>
  <si>
    <t>Kelsey Henderson</t>
  </si>
  <si>
    <t>meg_xD83E__xDDDA__xD83C__xDFFD_‍♂️</t>
  </si>
  <si>
    <t>BodyHerbals</t>
  </si>
  <si>
    <t>Megan</t>
  </si>
  <si>
    <t>CF Natural Skincare</t>
  </si>
  <si>
    <t>フラグ回収のプロ(改)</t>
  </si>
  <si>
    <t>Diana Mary Sharpton</t>
  </si>
  <si>
    <t>mary</t>
  </si>
  <si>
    <t>ดงดู๊ริดงดงด๊ง แฮร่ _xD83D__xDC7E_</t>
  </si>
  <si>
    <t>artô</t>
  </si>
  <si>
    <t>Mamita</t>
  </si>
  <si>
    <t>brie❁</t>
  </si>
  <si>
    <t>theylovejaydee❣️</t>
  </si>
  <si>
    <t>thania</t>
  </si>
  <si>
    <t>Nyot _xD83D__xDE48_ .</t>
  </si>
  <si>
    <t>Trisha R McKee</t>
  </si>
  <si>
    <t>Cindy Batchelor</t>
  </si>
  <si>
    <t>cass</t>
  </si>
  <si>
    <t>Cherry _xD83C__xDF52_</t>
  </si>
  <si>
    <t>SissySaraswati</t>
  </si>
  <si>
    <t>Erin Wrozek</t>
  </si>
  <si>
    <t>ana</t>
  </si>
  <si>
    <t>Valerie Vee</t>
  </si>
  <si>
    <t>Haylie Mathes</t>
  </si>
  <si>
    <t>Deborah Cruz</t>
  </si>
  <si>
    <t>Hip Mama's Place</t>
  </si>
  <si>
    <t>lyssa_xD83D__xDC98_</t>
  </si>
  <si>
    <t>Jacks</t>
  </si>
  <si>
    <t>ivonne</t>
  </si>
  <si>
    <t>Ashlyna</t>
  </si>
  <si>
    <t>twtkecantikan</t>
  </si>
  <si>
    <t>kennedy</t>
  </si>
  <si>
    <t>Karla Fajardo</t>
  </si>
  <si>
    <t>Mata</t>
  </si>
  <si>
    <t>G _xD83D__xDDA4_</t>
  </si>
  <si>
    <t>dina</t>
  </si>
  <si>
    <t>Maya</t>
  </si>
  <si>
    <t>毎日のスキンケアー</t>
  </si>
  <si>
    <t>$Kori Rene$</t>
  </si>
  <si>
    <t>María Paula ♡</t>
  </si>
  <si>
    <t>nao</t>
  </si>
  <si>
    <t>Whittley _xD83C__xDF3B__xD83E__xDD70_</t>
  </si>
  <si>
    <t>Emily Egger</t>
  </si>
  <si>
    <t>mel</t>
  </si>
  <si>
    <t>..</t>
  </si>
  <si>
    <t>Carlos Gonzaga</t>
  </si>
  <si>
    <t>gabriella figueroa</t>
  </si>
  <si>
    <t>Brian Nyarko</t>
  </si>
  <si>
    <t>vic bongiovanni</t>
  </si>
  <si>
    <t>_A Tired Sis_xD83D__xDE14_</t>
  </si>
  <si>
    <t>grace</t>
  </si>
  <si>
    <t>Mary Kilbourne</t>
  </si>
  <si>
    <t>Victoria Kish</t>
  </si>
  <si>
    <t>April Franzino</t>
  </si>
  <si>
    <t>Giuliana Rancic</t>
  </si>
  <si>
    <t>shayla_xD83E__xDDDC__xD83C__xDFFD_‍♀️</t>
  </si>
  <si>
    <t>Alexius Vasko</t>
  </si>
  <si>
    <t>Courtney</t>
  </si>
  <si>
    <t>Mara Alyana</t>
  </si>
  <si>
    <t>hannah crow</t>
  </si>
  <si>
    <t>เบื่อ</t>
  </si>
  <si>
    <t>n a t</t>
  </si>
  <si>
    <t>Tickle</t>
  </si>
  <si>
    <t>Tara</t>
  </si>
  <si>
    <t>Nasim _xD83C__xDF39_</t>
  </si>
  <si>
    <t>【ふぉーちゅん】コスメ・メイク情報を配信 #コスメガチャ 実施中！</t>
  </si>
  <si>
    <t>Ayn</t>
  </si>
  <si>
    <t>jan29_xD83C__xDF38_</t>
  </si>
  <si>
    <t>Ingrid Daniela</t>
  </si>
  <si>
    <t>_xD835__xDD41__xD835__xDD60__xD835__xDD52__xD835__xDD5F__xD835__xDD5F__xD835__xDD52_ ツ</t>
  </si>
  <si>
    <t>miw</t>
  </si>
  <si>
    <t>mads</t>
  </si>
  <si>
    <t>The Queen of Cardio</t>
  </si>
  <si>
    <t>Karaaaa_xD83D__xDCAB__xD83D__xDC9B__xD83C__xDF3B_✨</t>
  </si>
  <si>
    <t>madi_xD83C__xDF19_</t>
  </si>
  <si>
    <t>น้องกึ๋ย_xD83D__xDC3C_</t>
  </si>
  <si>
    <t>นู๊ชชชชชงัย pak nice</t>
  </si>
  <si>
    <t>MERI</t>
  </si>
  <si>
    <t>Φ</t>
  </si>
  <si>
    <t>adrieanna ✿</t>
  </si>
  <si>
    <t>Lordess_Johanna</t>
  </si>
  <si>
    <t>Esthetician/Skin Specialist</t>
  </si>
  <si>
    <t>i_isbrandon</t>
  </si>
  <si>
    <t>kristin_xD83D__xDC9C_</t>
  </si>
  <si>
    <t>Sarah G</t>
  </si>
  <si>
    <t>lord liam of house stark</t>
  </si>
  <si>
    <t>fabi</t>
  </si>
  <si>
    <t>Eeeeyyy</t>
  </si>
  <si>
    <t>Aleah_xD83E__xDD18__xD83C__xDFFD_</t>
  </si>
  <si>
    <t>Kathryn, CPA</t>
  </si>
  <si>
    <t>Happ</t>
  </si>
  <si>
    <t>KATH _xD83D__xDC18_</t>
  </si>
  <si>
    <t>Ana Paula Tamayo</t>
  </si>
  <si>
    <t>Alex</t>
  </si>
  <si>
    <t>nizzi garcia ✰</t>
  </si>
  <si>
    <t>_xD83C__xDF42__xD83C__xDF42__xD83C__xDF42_</t>
  </si>
  <si>
    <t>Jonah Cazares</t>
  </si>
  <si>
    <t>T. N.</t>
  </si>
  <si>
    <t>Ali ;)</t>
  </si>
  <si>
    <t>ƒíօ_xD83D__xDC7B_</t>
  </si>
  <si>
    <t>방탄소년단</t>
  </si>
  <si>
    <t>Vicka | _xD83D__xDCCC_GA| OT7 Army</t>
  </si>
  <si>
    <t>emily</t>
  </si>
  <si>
    <t>Anita Dickenmí</t>
  </si>
  <si>
    <t>"Ride the tide until the sun rises again because it always does."</t>
  </si>
  <si>
    <t>Makeup that cares for your skin. Made in the world's beauty capitals: Korea, Japan, &amp; Taiwan! ✨ Shop here!_xD83D__xDC47__xD83C__xDFFC_</t>
  </si>
  <si>
    <t>Virtual Assistant, Born in 1989. Former Brand Ambassador For Brooklyn Beans Coffee Fandom of TV, Books, and Movies.</t>
  </si>
  <si>
    <t>ma • vegan • piercing apprentice | @allencarlson_</t>
  </si>
  <si>
    <t>not naïve, optimistic :-)</t>
  </si>
  <si>
    <t>_xD835__xDCB0__xD835__xDCAF__xD835__xDCAE__xD835__xDC9C_ _xD835__xDC40__xD835__xDC52__xD835__xDCB8__xD835__xDCBD__xD835__xDCB6__xD835__xDCC3__xD835__xDCBE__xD835__xDCB8__xD835__xDCB6__xD835__xDCC1_ _xD835__xDC38__xD835__xDCC3__xD835__xDC54__xD835__xDCBE__xD835__xDCC3__xD835__xDC52__xD835__xDC52__xD835__xDCC7_</t>
  </si>
  <si>
    <t>The word you're looking for is 'atheist.' :-P / TH followed 4/8/13. :-) / ~Lizard</t>
  </si>
  <si>
    <t>#ConnorArmy #Clexa. Current Fire Queen of Dispatch. Future environmental scientist. Diné ✌_xD83C__xDFFD_ Studying Japanese.</t>
  </si>
  <si>
    <t>Coffee enthusiast ☕️ I ❤️Stevie Nicks, Fleetwood Mac, and Tokio Hotel. Opinions are my own.</t>
  </si>
  <si>
    <t>Believer☝_xD83C__xDFFC_️▪️ _xD83C__xDDF5__xD83C__xDDED__xD83C__xDDE8__xD83C__xDDE6_</t>
  </si>
  <si>
    <t>lokalisasi untuk jiwa jiwa haus tubir. hobi mentubiri hal hal yg tida perlu ditubiri. ⚠️TWEETS WITH 2beer! / `kondoms = SUBMISSIONS POSTED AUTOMATICALLY ⚠️</t>
  </si>
  <si>
    <t>cries over han jisung. nctzen stay deobi.</t>
  </si>
  <si>
    <t>my ex girlfriend left me cause i cared too much, what you gon leave me for?</t>
  </si>
  <si>
    <t>Oh imma do that anyway...cause that’s how I am.! _xD83D__xDC85__xD83C__xDFFE_</t>
  </si>
  <si>
    <t>live life golden |</t>
  </si>
  <si>
    <t>A world of purity where fusion occurs between ancient ayurvedic recipes &amp; modern day living. Our products are natural magic for body, mind &amp; soul.</t>
  </si>
  <si>
    <t>Creators of USA Handmade 100% Natural and Organic Vegan Skincare, made from the best of nature! Family owned and operated :)</t>
  </si>
  <si>
    <t>@hn9t 先にフォローしてください 知ってる人は通すので見落としてたらhn9tにリプライください</t>
  </si>
  <si>
    <t>Financial Analyst; Blogger; Writer; Photographer, owner of Diana Mary Sharpton Photography https://t.co/jCsJn9uZSd 
NO PORN</t>
  </si>
  <si>
    <t>i like dennis_xD83D__xDCCD_</t>
  </si>
  <si>
    <t>IG : doctorart | Cardiologist | Bangkok | Runner | Fashion | Cinemania | Tea Lover | iPhone | Gym Addicted | รีวิวหรืองานติดต่อ DM | Thank you</t>
  </si>
  <si>
    <t>live a life of reason guided by compassion #gryffindor #feminist #BLACKLIVESMATTER</t>
  </si>
  <si>
    <t>18_xD83D__xDC8B_ Trackkkkk //~ GRAMBLING STATE UNIVERSITY</t>
  </si>
  <si>
    <t>simple but nice.</t>
  </si>
  <si>
    <t>Fiction writer in spare time, full-time technical writer. Editor. Soulmate. Mother. Owner of bulldogs. Smiler. Befriender. Oh, and writer.</t>
  </si>
  <si>
    <t>Fashion/Beauty Blogger, Image Consultant, Personal Stylist.</t>
  </si>
  <si>
    <t>pecinta rubah pledis. IG: wogumogu</t>
  </si>
  <si>
    <t>Hot chocolate, Banana and Noodles lover. I believe there is no coincidence in life. All tweets are personal</t>
  </si>
  <si>
    <t>NSU XC &amp; Track Alum. Texas forever</t>
  </si>
  <si>
    <t>22 | _xD83C__xDFF3_️‍_xD83C__xDF08_ _xD83C__xDDF2__xD83C__xDDFD_</t>
  </si>
  <si>
    <t>nik is the best</t>
  </si>
  <si>
    <t>Writer. Wife. #GirlMom from #Chicago. #Latina who ❤️ #Disney, family and God. World #Travel w/my family is my jam. #Techie #Fashionista #Beauty #Foodie</t>
  </si>
  <si>
    <t>DC/MD/VA #lifestyle and #food #blogger, #influencer, wife, #mom. I love #travel,#coffee, #DIY, #crafts #giveaways, #socialmedia  @ https://t.co/mSD6KywmEU</t>
  </si>
  <si>
    <t>amosc ;alyssaocean2</t>
  </si>
  <si>
    <t>Bad puns and dad jokes</t>
  </si>
  <si>
    <t>just a wacky wavy inflatable arm-flailing tube</t>
  </si>
  <si>
    <t>Khalif's _xD83D__xDC8D_ 78:8</t>
  </si>
  <si>
    <t>Official Twt Kecantikan Malaysia | #tanyaTK everyday |
DM 9PM-10PM
Skin info? #threadTK | twtkecantikann@gmail.com |</t>
  </si>
  <si>
    <t>it is what it is</t>
  </si>
  <si>
    <t>_xD83D__xDE0F_</t>
  </si>
  <si>
    <t>I am that very witch.  Reina del autosabotaje.</t>
  </si>
  <si>
    <t>Makeup Artist + beauty Director / Founder of MataLabs Cosmetics 
Studio@matalabs.com</t>
  </si>
  <si>
    <t>“She’s a self centered bitch” @sarahpanchia describing me. 21 | USC _xD83D__xDC2C_ | ig: gkldv |</t>
  </si>
  <si>
    <t>Egyptian _xD83C__xDDEA__xD83C__xDDEC__xD83C__xDDE8__xD83C__xDDE6_</t>
  </si>
  <si>
    <t>_xD83D__xDC51_ Ky</t>
  </si>
  <si>
    <t>毎日の基本的なスキンケアーの事や、季節に合わせたスキンケアーの事、特別なスキンケアーの仕方などをつぶやいていきます！！</t>
  </si>
  <si>
    <t>8.26 _xD83D__xDC51_ LongLiveKeke _xD83D__xDC7C__xD83C__xDFFE__xD83D__xDE4F__xD83C__xDFFE_ NCAT$U 21 _xD83D__xDC99__xD83D__xDC9B_</t>
  </si>
  <si>
    <t>Ponle hielo a tu corazón</t>
  </si>
  <si>
    <t>my head hurts 24/7</t>
  </si>
  <si>
    <t>midwife in the making ❣️ probably hungry</t>
  </si>
  <si>
    <t>we live as we dream - alone. while the dream disappears, the life continues painfully.</t>
  </si>
  <si>
    <t>SUKKAFREE</t>
  </si>
  <si>
    <t>Life is a journey I just wanna enjoy the ride⚡</t>
  </si>
  <si>
    <t>I'm A Weird Dude • Web Designer &amp; Partner @pseudocodesolns • 
Unpaid Intern @bellycheers ✌️• @xbox DeRealBrian</t>
  </si>
  <si>
    <t>_xD83C__xDF3B_</t>
  </si>
  <si>
    <t>Lost and faded...</t>
  </si>
  <si>
    <t>in a constant state of annoyed</t>
  </si>
  <si>
    <t>odd flex but ok</t>
  </si>
  <si>
    <t>Beauty Director @GoodHouseMag!</t>
  </si>
  <si>
    <t>Mom/Wife/TV Host/@HSN Fashion Designer, etc...</t>
  </si>
  <si>
    <t>#work #working #job #TagsForLikes #myjob #office #company #bored #grind #mygrind #dayjob #ilovemyjob #dailygrind #photooftheday #business #biz #life #working_xD83D__xDE0E_</t>
  </si>
  <si>
    <t>Wherever you are, be all there.</t>
  </si>
  <si>
    <t>101% Awesome.</t>
  </si>
  <si>
    <t>sic em</t>
  </si>
  <si>
    <t>เรา #marnikaz #มาร์คเป็นลูกชิ้น #มาร์คมีน #ออฟกัน #เบบี๋ ❤️ #นุ๊กแจสและการผจญภัยของเขา</t>
  </si>
  <si>
    <t>Progressive Activist.Fighting for Democracy and #socialjustice Blogger All American Patriot</t>
  </si>
  <si>
    <t>Persian _xD83C__xDDEE__xD83C__xDDF7_ | USF Alumna _xD83D__xDC69__xD83C__xDFFB_‍_xD83C__xDF93_</t>
  </si>
  <si>
    <t>新作コスメ、話題のメイク情報を毎日お届け❤️プレゼント企画
#コスメガチャ 随時開催中✨
_xD83D__xDD3B_アプリDL_xD83D__xDD3B_ https://t.co/pLoRwNIna2 
✨Instagram✨ https://t.co/EXkTGJEopj</t>
  </si>
  <si>
    <t>★ﾟ｡+｡☆あまり慣れてないですが暖かい目でよろしくお願いします！ ☆｡+｡ﾟ★ ♡/セーラームーン * ハイキュー‼︎ * HUNTER×HUNTER * 幽遊白書 * スラムダンク* コジコジ*手塚治虫 * 高橋留美子 * ♡/シャーロック ホームズ * 推理小説 * 羽生結弦君 *Spitz*★ﾟ+｡☆+｡ﾟ★</t>
  </si>
  <si>
    <t>let me reintroduce myself</t>
  </si>
  <si>
    <t>_xD83C__xDF1F__xD83C__xDF49_MF</t>
  </si>
  <si>
    <t>25_xD83C__xDDF5__xD83C__xDDED_ | Meili’s mama_xD83D__xDC69_‍_xD83D__xDC67_ | B_xD83D__xDC95_</t>
  </si>
  <si>
    <t>my tweets may contain daily occurrence of unfortunate events</t>
  </si>
  <si>
    <t>i’m trying my best</t>
  </si>
  <si>
    <t>I'm a busy married #homeschooling #mom of 4 #kids! I'm also a #blogger, #brandambassador, and social media #influencer. #PR #runner #fitness #health #AZ #fit</t>
  </si>
  <si>
    <t>choose happiness &amp;&amp; laugh often ✨</t>
  </si>
  <si>
    <t>18 || pre-nursing || licensed cosmetologist</t>
  </si>
  <si>
    <t>มีความสุขจุมมมม❤️_xD83C__xDF08_</t>
  </si>
  <si>
    <t>idk anymore</t>
  </si>
  <si>
    <t>you're not an alcoholic if you can still remember what water tastes like.</t>
  </si>
  <si>
    <t>she is art. mbu vb ‘21 _xD83C__xDFD0_</t>
  </si>
  <si>
    <t>I'm a witch and a half.</t>
  </si>
  <si>
    <t>Licensed esthetician, specializing in treating skin of color✨ Book a virtual skincare consultation, visit The Golden Rx SkinStudio or catch me on YouTube _xD83C__xDFA5_.</t>
  </si>
  <si>
    <t>18 • TN • i love Jesus Christ, cats, &amp; sweet tea • studying K-5 education @ APSU • “Because your love is better than life, my lips will glorify you.” Psalm 63:3</t>
  </si>
  <si>
    <t>I think I'm busy that day</t>
  </si>
  <si>
    <t>sasha. brule lakota sioux. she/her. be yourself and protect your confidence</t>
  </si>
  <si>
    <t>liam noticed me x1, zayn and liam outsing and outsold</t>
  </si>
  <si>
    <t>Never been this lucky | HAPPY FAT KID | 24 | Bebe Bayaw | Tanacons | Gauss 2018-2019</t>
  </si>
  <si>
    <t>Aleah ❤ 18_xD83D__xDE18_ KSU ‘22_xD83D__xDC9B_ Zach_xD83D__xDC95_ sc: its.aleah</t>
  </si>
  <si>
    <t>Fangirl account _xD83D__xDC99_ I stan only the legends... KathNiel and LeBron _xD83D__xDC51__xD83D__xDC51__xD83D__xDC51_</t>
  </si>
  <si>
    <t>In order to be irreplaceable, one must always be different.</t>
  </si>
  <si>
    <t>Wish that I could stay forever this young.</t>
  </si>
  <si>
    <t>Preferred pronouns: She, Her, Hers</t>
  </si>
  <si>
    <t>I had a few got drunk on you</t>
  </si>
  <si>
    <t>I bet ... vines is life, sc: @jonah_cazares</t>
  </si>
  <si>
    <t>lover, jokester, adventurer</t>
  </si>
  <si>
    <t>[OT7]_xD83C__xDF39_ -be yourself and love yourself-
dm for fb:)</t>
  </si>
  <si>
    <t>Hello! We are BTS!</t>
  </si>
  <si>
    <t>this is special acc for my GA and for my love @BTS_twt !! so, buat yg non-Kpopers &amp; non Army, I’m not sorry for spaming BTS content _xD83D__xDE02_</t>
  </si>
  <si>
    <t>life's too short for you to be that stupid.</t>
  </si>
  <si>
    <t>MA</t>
  </si>
  <si>
    <t>Dana Point, CA</t>
  </si>
  <si>
    <t>Idaho</t>
  </si>
  <si>
    <t>There</t>
  </si>
  <si>
    <t>British Columbia, Canada</t>
  </si>
  <si>
    <t>JANGAN REPLY PINNED TWEET</t>
  </si>
  <si>
    <t>03즈 kid</t>
  </si>
  <si>
    <t>Up &amp; Down the Carolinas</t>
  </si>
  <si>
    <t>New Delhi, India</t>
  </si>
  <si>
    <t>Amory, MS</t>
  </si>
  <si>
    <t>Georgia, USA</t>
  </si>
  <si>
    <t>Richardson, TX</t>
  </si>
  <si>
    <t>Bangkok</t>
  </si>
  <si>
    <t>disneyworld</t>
  </si>
  <si>
    <t>Crowley, TX</t>
  </si>
  <si>
    <t xml:space="preserve">nowhere &amp; now here </t>
  </si>
  <si>
    <t>Eart</t>
  </si>
  <si>
    <t>Mywritingworld, PA</t>
  </si>
  <si>
    <t>Salt Lake City, UT</t>
  </si>
  <si>
    <t>between day and night</t>
  </si>
  <si>
    <t>Indonesia</t>
  </si>
  <si>
    <t>Dallas TX</t>
  </si>
  <si>
    <t>Phoenix, AZ</t>
  </si>
  <si>
    <t>Chicago, IL</t>
  </si>
  <si>
    <t>Washington, DC</t>
  </si>
  <si>
    <t>Houston, TX</t>
  </si>
  <si>
    <t xml:space="preserve">B.Ed Counseling </t>
  </si>
  <si>
    <t>Malaysia</t>
  </si>
  <si>
    <t>Fayetteville, NC</t>
  </si>
  <si>
    <t>London</t>
  </si>
  <si>
    <t>Puerto Rico</t>
  </si>
  <si>
    <t>Vancouver, BC</t>
  </si>
  <si>
    <t>Delaware, USA</t>
  </si>
  <si>
    <t>mi casa</t>
  </si>
  <si>
    <t>@calduceus</t>
  </si>
  <si>
    <t>Austin, TX</t>
  </si>
  <si>
    <t>Mexico City</t>
  </si>
  <si>
    <t>Los Angeles, CA</t>
  </si>
  <si>
    <t>Greater Accra, Ghana</t>
  </si>
  <si>
    <t>NY</t>
  </si>
  <si>
    <t>Johannesburg, South Africa</t>
  </si>
  <si>
    <t>New York, NY</t>
  </si>
  <si>
    <t>Los Angeles</t>
  </si>
  <si>
    <t>Slovakia</t>
  </si>
  <si>
    <t>Monterrey, Nuevo León</t>
  </si>
  <si>
    <t>Central California Coast</t>
  </si>
  <si>
    <t>Perrysburg, OH</t>
  </si>
  <si>
    <t>Louisiana, USA</t>
  </si>
  <si>
    <t>Sinaloa, México</t>
  </si>
  <si>
    <t>El Paso, TX</t>
  </si>
  <si>
    <t>Muncie, IN</t>
  </si>
  <si>
    <t>Houston</t>
  </si>
  <si>
    <t>Thailand</t>
  </si>
  <si>
    <t>Toronto, Ontario</t>
  </si>
  <si>
    <t>she/her | 18+</t>
  </si>
  <si>
    <t>DMV</t>
  </si>
  <si>
    <t>♌︎☉♋︎☾♎︎↑</t>
  </si>
  <si>
    <t>Beverly Hills, CA</t>
  </si>
  <si>
    <t>Tennessee, USA</t>
  </si>
  <si>
    <t>nueta hidatsa sahnish</t>
  </si>
  <si>
    <t>Lima, Peru</t>
  </si>
  <si>
    <t>jt tanalega</t>
  </si>
  <si>
    <t>Tampico, Tamaulipas</t>
  </si>
  <si>
    <t>West Lafayette, IN</t>
  </si>
  <si>
    <t>Midland, TX</t>
  </si>
  <si>
    <t>bts</t>
  </si>
  <si>
    <t>Florida, USA</t>
  </si>
  <si>
    <t>https://t.co/7xS6BAQm3w</t>
  </si>
  <si>
    <t>http://t.co/bYenp4P7OL</t>
  </si>
  <si>
    <t>https://t.co/A7dS9YaSoL</t>
  </si>
  <si>
    <t>https://t.co/XjCdzatsMU</t>
  </si>
  <si>
    <t>https://t.co/k5uRqd0Pkt</t>
  </si>
  <si>
    <t>https://t.co/jE4yBYxAOo</t>
  </si>
  <si>
    <t>https://t.co/XdnDS757k6</t>
  </si>
  <si>
    <t>https://t.co/oIoZATxenp</t>
  </si>
  <si>
    <t>https://t.co/veQeyNxDRE</t>
  </si>
  <si>
    <t>https://t.co/IzTXPOWZfc</t>
  </si>
  <si>
    <t>https://t.co/iS2jl5bXHU</t>
  </si>
  <si>
    <t>https://t.co/dhASfTSfqO</t>
  </si>
  <si>
    <t>https://t.co/qXlEehnx6x</t>
  </si>
  <si>
    <t>https://t.co/DhNRWJxk9Q</t>
  </si>
  <si>
    <t>https://t.co/GmjyRJxoOe</t>
  </si>
  <si>
    <t>http://t.co/PTU0P0o5Vz</t>
  </si>
  <si>
    <t>https://t.co/7lmS75aUv5</t>
  </si>
  <si>
    <t>https://t.co/mOH0B1m7aX</t>
  </si>
  <si>
    <t>https://t.co/Tiz314H6oN</t>
  </si>
  <si>
    <t>https://t.co/4stS6VwI2E</t>
  </si>
  <si>
    <t>https://t.co/FDkPwuXwBT</t>
  </si>
  <si>
    <t>https://t.co/B5erJY3TsM</t>
  </si>
  <si>
    <t>https://t.co/EEfZObyeRn</t>
  </si>
  <si>
    <t>https://t.co/tt8MG8b8wu</t>
  </si>
  <si>
    <t>https://t.co/eCm1f34vS0</t>
  </si>
  <si>
    <t>https://t.co/RMFqC4eOz7</t>
  </si>
  <si>
    <t>https://t.co/pKLUv8tn6H</t>
  </si>
  <si>
    <t>https://t.co/rVjHIzcQBH</t>
  </si>
  <si>
    <t>https://t.co/dw9c3bnHem</t>
  </si>
  <si>
    <t>http://t.co/zHYmQl1KZO</t>
  </si>
  <si>
    <t>https://t.co/Blc6koQI7E</t>
  </si>
  <si>
    <t>https://t.co/NNttqLjkhY</t>
  </si>
  <si>
    <t>https://t.co/ep74pVosbY</t>
  </si>
  <si>
    <t>https://t.co/jgyehQFncl</t>
  </si>
  <si>
    <t>https://t.co/FeLhRIU7FC</t>
  </si>
  <si>
    <t>https://t.co/KKPwAznInD</t>
  </si>
  <si>
    <t>https://t.co/4W72vD1zW2</t>
  </si>
  <si>
    <t>https://t.co/FYTb6sro4w</t>
  </si>
  <si>
    <t>https://t.co/qv3T0tPOq7</t>
  </si>
  <si>
    <t>https://t.co/uQat2chjmX</t>
  </si>
  <si>
    <t>https://t.co/NaOWntAOpK</t>
  </si>
  <si>
    <t>https://t.co/NxLGy5xUp4</t>
  </si>
  <si>
    <t>https://t.co/MQIWcudz1n</t>
  </si>
  <si>
    <t>https://t.co/x95TfOml83</t>
  </si>
  <si>
    <t>https://t.co/aDIYKzy9PO</t>
  </si>
  <si>
    <t>https://t.co/i899KY2WUj</t>
  </si>
  <si>
    <t>https://t.co/edDWnmYDck</t>
  </si>
  <si>
    <t>https://t.co/BP579N8Xkk</t>
  </si>
  <si>
    <t>https://pbs.twimg.com/profile_banners/826581301264207872/1539600146</t>
  </si>
  <si>
    <t>https://pbs.twimg.com/profile_banners/1934712312/1535449840</t>
  </si>
  <si>
    <t>https://pbs.twimg.com/profile_banners/61837787/1545963497</t>
  </si>
  <si>
    <t>https://pbs.twimg.com/profile_banners/3134382585/1547051603</t>
  </si>
  <si>
    <t>https://pbs.twimg.com/profile_banners/875226108823613440/1497505907</t>
  </si>
  <si>
    <t>https://pbs.twimg.com/profile_banners/4718819161/1546734946</t>
  </si>
  <si>
    <t>https://pbs.twimg.com/profile_banners/276219460/1523228688</t>
  </si>
  <si>
    <t>https://pbs.twimg.com/profile_banners/874689092767711232/1533165707</t>
  </si>
  <si>
    <t>https://pbs.twimg.com/profile_banners/79635243/1546450696</t>
  </si>
  <si>
    <t>https://pbs.twimg.com/profile_banners/123926721/1524739331</t>
  </si>
  <si>
    <t>https://pbs.twimg.com/profile_banners/865777701671415808/1546457691</t>
  </si>
  <si>
    <t>https://pbs.twimg.com/profile_banners/852512328331403264/1547458844</t>
  </si>
  <si>
    <t>https://pbs.twimg.com/profile_banners/4886803798/1547008581</t>
  </si>
  <si>
    <t>https://pbs.twimg.com/profile_banners/32748647/1527198903</t>
  </si>
  <si>
    <t>https://pbs.twimg.com/profile_banners/2806225314/1547742325</t>
  </si>
  <si>
    <t>https://pbs.twimg.com/profile_banners/3242941992/1545217812</t>
  </si>
  <si>
    <t>https://pbs.twimg.com/profile_banners/338462554/1500689505</t>
  </si>
  <si>
    <t>https://pbs.twimg.com/profile_banners/885547947949268993/1536176702</t>
  </si>
  <si>
    <t>https://pbs.twimg.com/profile_banners/756230745027293184/1469135541</t>
  </si>
  <si>
    <t>https://pbs.twimg.com/profile_banners/1368717926/1531380782</t>
  </si>
  <si>
    <t>https://pbs.twimg.com/profile_banners/431357757/1531671864</t>
  </si>
  <si>
    <t>https://pbs.twimg.com/profile_banners/2543160048/1547306808</t>
  </si>
  <si>
    <t>https://pbs.twimg.com/profile_banners/705588069580173313/1547057049</t>
  </si>
  <si>
    <t>https://pbs.twimg.com/profile_banners/1563931542/1510031875</t>
  </si>
  <si>
    <t>https://pbs.twimg.com/profile_banners/420798205/1546651689</t>
  </si>
  <si>
    <t>https://pbs.twimg.com/profile_banners/1186137812/1535041107</t>
  </si>
  <si>
    <t>https://pbs.twimg.com/profile_banners/41973972/1483663068</t>
  </si>
  <si>
    <t>https://pbs.twimg.com/profile_banners/85930729/1454794371</t>
  </si>
  <si>
    <t>https://pbs.twimg.com/profile_banners/88354462/1545793680</t>
  </si>
  <si>
    <t>https://pbs.twimg.com/profile_banners/4702561092/1502832971</t>
  </si>
  <si>
    <t>https://pbs.twimg.com/profile_banners/231144070/1546838154</t>
  </si>
  <si>
    <t>https://pbs.twimg.com/profile_banners/1227990955/1532689972</t>
  </si>
  <si>
    <t>https://pbs.twimg.com/profile_banners/147960719/1511559848</t>
  </si>
  <si>
    <t>https://pbs.twimg.com/profile_banners/2462588883/1516237043</t>
  </si>
  <si>
    <t>https://pbs.twimg.com/profile_banners/18955282/1547953817</t>
  </si>
  <si>
    <t>https://pbs.twimg.com/profile_banners/15140749/1523848827</t>
  </si>
  <si>
    <t>https://pbs.twimg.com/profile_banners/901335852206485504/1546253692</t>
  </si>
  <si>
    <t>https://pbs.twimg.com/profile_banners/913546963/1543710032</t>
  </si>
  <si>
    <t>https://pbs.twimg.com/profile_banners/282888310/1547093761</t>
  </si>
  <si>
    <t>https://pbs.twimg.com/profile_banners/721532741456568320/1541418601</t>
  </si>
  <si>
    <t>https://pbs.twimg.com/profile_banners/710846590596984832/1510114562</t>
  </si>
  <si>
    <t>https://pbs.twimg.com/profile_banners/3292233550/1541728762</t>
  </si>
  <si>
    <t>https://pbs.twimg.com/profile_banners/873974833259831296/1547615540</t>
  </si>
  <si>
    <t>https://pbs.twimg.com/profile_banners/91177307/1530921129</t>
  </si>
  <si>
    <t>https://pbs.twimg.com/profile_banners/2937689855/1541992255</t>
  </si>
  <si>
    <t>https://pbs.twimg.com/profile_banners/2555817474/1540193019</t>
  </si>
  <si>
    <t>https://pbs.twimg.com/profile_banners/742057700977041408/1539460353</t>
  </si>
  <si>
    <t>https://pbs.twimg.com/profile_banners/1959587444/1547423293</t>
  </si>
  <si>
    <t>https://pbs.twimg.com/profile_banners/2198074367/1527484739</t>
  </si>
  <si>
    <t>https://pbs.twimg.com/profile_banners/1551815040/1546770201</t>
  </si>
  <si>
    <t>https://pbs.twimg.com/profile_banners/3288735290/1547999342</t>
  </si>
  <si>
    <t>https://pbs.twimg.com/profile_banners/4721109678/1542326969</t>
  </si>
  <si>
    <t>https://pbs.twimg.com/profile_banners/1075138913524695040/1545169650</t>
  </si>
  <si>
    <t>https://pbs.twimg.com/profile_banners/436366894/1547853488</t>
  </si>
  <si>
    <t>https://pbs.twimg.com/profile_banners/116365216/1436165783</t>
  </si>
  <si>
    <t>https://pbs.twimg.com/profile_banners/2757282784/1538031444</t>
  </si>
  <si>
    <t>https://pbs.twimg.com/profile_banners/951606203603345413/1541473559</t>
  </si>
  <si>
    <t>https://pbs.twimg.com/profile_banners/117100213/1547670250</t>
  </si>
  <si>
    <t>https://pbs.twimg.com/profile_banners/535889639/1542071346</t>
  </si>
  <si>
    <t>https://pbs.twimg.com/profile_banners/959007178760818688/1529522645</t>
  </si>
  <si>
    <t>https://pbs.twimg.com/profile_banners/1046145627976060933/1546837284</t>
  </si>
  <si>
    <t>https://pbs.twimg.com/profile_banners/1084755679/1546658834</t>
  </si>
  <si>
    <t>https://pbs.twimg.com/profile_banners/2370363316/1547096856</t>
  </si>
  <si>
    <t>https://pbs.twimg.com/profile_banners/2596608199/1464723000</t>
  </si>
  <si>
    <t>https://pbs.twimg.com/profile_banners/21681809/1395263297</t>
  </si>
  <si>
    <t>https://pbs.twimg.com/profile_banners/744969984/1542090001</t>
  </si>
  <si>
    <t>https://pbs.twimg.com/profile_banners/1952140405/1538209108</t>
  </si>
  <si>
    <t>https://pbs.twimg.com/profile_banners/458101850/1537330362</t>
  </si>
  <si>
    <t>https://pbs.twimg.com/profile_banners/380187432/1531889311</t>
  </si>
  <si>
    <t>https://pbs.twimg.com/profile_banners/3096873062/1546455410</t>
  </si>
  <si>
    <t>https://pbs.twimg.com/profile_banners/289310963/1514719726</t>
  </si>
  <si>
    <t>https://pbs.twimg.com/profile_banners/911240506897772549/1547276421</t>
  </si>
  <si>
    <t>https://pbs.twimg.com/profile_banners/46985065/1381855712</t>
  </si>
  <si>
    <t>https://pbs.twimg.com/profile_banners/789630217212035072/1512444610</t>
  </si>
  <si>
    <t>https://pbs.twimg.com/profile_banners/1076303846325002240/1545445881</t>
  </si>
  <si>
    <t>https://pbs.twimg.com/profile_banners/3233186700/1503070652</t>
  </si>
  <si>
    <t>https://pbs.twimg.com/profile_banners/1900887122/1421902821</t>
  </si>
  <si>
    <t>https://pbs.twimg.com/profile_banners/993325908906962945/1546789639</t>
  </si>
  <si>
    <t>https://pbs.twimg.com/profile_banners/403750576/1547795447</t>
  </si>
  <si>
    <t>https://pbs.twimg.com/profile_banners/29394859/1547436917</t>
  </si>
  <si>
    <t>https://pbs.twimg.com/profile_banners/43047601/1547793744</t>
  </si>
  <si>
    <t>https://pbs.twimg.com/profile_banners/702573056330502144/1548209081</t>
  </si>
  <si>
    <t>https://pbs.twimg.com/profile_banners/26418467/1463687064</t>
  </si>
  <si>
    <t>https://pbs.twimg.com/profile_banners/885665355359809536/1534292348</t>
  </si>
  <si>
    <t>https://pbs.twimg.com/profile_banners/2287008608/1546829280</t>
  </si>
  <si>
    <t>https://pbs.twimg.com/profile_banners/753447302149185536/1538846010</t>
  </si>
  <si>
    <t>https://pbs.twimg.com/profile_banners/1153610310/1538563218</t>
  </si>
  <si>
    <t>https://pbs.twimg.com/profile_banners/2302099874/1459734533</t>
  </si>
  <si>
    <t>https://pbs.twimg.com/profile_banners/1582457574/1547790558</t>
  </si>
  <si>
    <t>https://pbs.twimg.com/profile_banners/601803428/1547137957</t>
  </si>
  <si>
    <t>https://pbs.twimg.com/profile_banners/3122974993/1544069876</t>
  </si>
  <si>
    <t>https://pbs.twimg.com/profile_banners/31012378/1543029669</t>
  </si>
  <si>
    <t>https://pbs.twimg.com/profile_banners/1063194770690850818/1542513902</t>
  </si>
  <si>
    <t>https://pbs.twimg.com/profile_banners/755631993732341762/1545108823</t>
  </si>
  <si>
    <t>https://pbs.twimg.com/profile_banners/2189592253/1518756897</t>
  </si>
  <si>
    <t>https://pbs.twimg.com/profile_banners/2895989473/1524197374</t>
  </si>
  <si>
    <t>https://pbs.twimg.com/profile_banners/4581633855/1533856480</t>
  </si>
  <si>
    <t>https://pbs.twimg.com/profile_banners/1462252093/1546013919</t>
  </si>
  <si>
    <t>https://pbs.twimg.com/profile_banners/935396695/1546138671</t>
  </si>
  <si>
    <t>https://pbs.twimg.com/profile_banners/876689217052483584/1547626569</t>
  </si>
  <si>
    <t>https://pbs.twimg.com/profile_banners/197807757/1523546755</t>
  </si>
  <si>
    <t>https://pbs.twimg.com/profile_banners/36253700/1450637957</t>
  </si>
  <si>
    <t>https://pbs.twimg.com/profile_banners/857927017756585985/1493385792</t>
  </si>
  <si>
    <t>https://pbs.twimg.com/profile_banners/3842879173/1547787267</t>
  </si>
  <si>
    <t>https://pbs.twimg.com/profile_banners/3123044216/1500874309</t>
  </si>
  <si>
    <t>https://pbs.twimg.com/profile_banners/3314620026/1531672097</t>
  </si>
  <si>
    <t>https://pbs.twimg.com/profile_banners/925045829701836800/1546849701</t>
  </si>
  <si>
    <t>https://pbs.twimg.com/profile_banners/707340434645843968/1537125888</t>
  </si>
  <si>
    <t>https://pbs.twimg.com/profile_banners/996375094816473088/1547129099</t>
  </si>
  <si>
    <t>https://pbs.twimg.com/profile_banners/335141638/1543937426</t>
  </si>
  <si>
    <t>https://pbs.twimg.com/profile_banners/930776418815950848/1548208036</t>
  </si>
  <si>
    <t>https://pbs.twimg.com/profile_banners/467960917/1542213420</t>
  </si>
  <si>
    <t>https://pbs.twimg.com/profile_banners/1430856620/1519182300</t>
  </si>
  <si>
    <t>en-gb</t>
  </si>
  <si>
    <t>id</t>
  </si>
  <si>
    <t>cs</t>
  </si>
  <si>
    <t>ko</t>
  </si>
  <si>
    <t>http://abs.twimg.com/images/themes/theme1/bg.png</t>
  </si>
  <si>
    <t>http://abs.twimg.com/images/themes/theme11/bg.gif</t>
  </si>
  <si>
    <t>http://abs.twimg.com/images/themes/theme9/bg.gif</t>
  </si>
  <si>
    <t>http://abs.twimg.com/images/themes/theme7/bg.gif</t>
  </si>
  <si>
    <t>http://abs.twimg.com/images/themes/theme10/bg.gif</t>
  </si>
  <si>
    <t>http://abs.twimg.com/images/themes/theme4/bg.gif</t>
  </si>
  <si>
    <t>http://abs.twimg.com/images/themes/theme16/bg.gif</t>
  </si>
  <si>
    <t>http://abs.twimg.com/images/themes/theme8/bg.gif</t>
  </si>
  <si>
    <t>http://abs.twimg.com/images/themes/theme12/bg.gif</t>
  </si>
  <si>
    <t>http://abs.twimg.com/images/themes/theme14/bg.gif</t>
  </si>
  <si>
    <t>http://abs.twimg.com/images/themes/theme18/bg.gif</t>
  </si>
  <si>
    <t>http://abs.twimg.com/images/themes/theme15/bg.png</t>
  </si>
  <si>
    <t>http://abs.twimg.com/images/themes/theme17/bg.gif</t>
  </si>
  <si>
    <t>http://abs.twimg.com/images/themes/theme19/bg.gif</t>
  </si>
  <si>
    <t>http://pbs.twimg.com/profile_images/1061607546220204039/fHR5_XgS_normal.jpg</t>
  </si>
  <si>
    <t>http://pbs.twimg.com/profile_images/1034377711752437761/wShV771K_normal.jpg</t>
  </si>
  <si>
    <t>http://pbs.twimg.com/profile_images/948030758505005056/mZ2NBAbq_normal.jpg</t>
  </si>
  <si>
    <t>http://pbs.twimg.com/profile_images/1080518581962530816/cE6muslE_normal.jpg</t>
  </si>
  <si>
    <t>http://pbs.twimg.com/profile_images/1081417244683382784/bz1cMAr4_normal.jpg</t>
  </si>
  <si>
    <t>http://pbs.twimg.com/profile_images/655995725902389248/8tC6ooRE_normal.jpg</t>
  </si>
  <si>
    <t>http://pbs.twimg.com/profile_images/1004410309354782720/6tLzh2aK_normal.jpg</t>
  </si>
  <si>
    <t>http://pbs.twimg.com/profile_images/443029566441795584/UirbEy1P_normal.jpeg</t>
  </si>
  <si>
    <t>http://pbs.twimg.com/profile_images/1086086351722766341/XrgdVVwJ_normal.jpg</t>
  </si>
  <si>
    <t>http://pbs.twimg.com/profile_images/1023785401352216576/RR0Z-wbZ_normal.jpg</t>
  </si>
  <si>
    <t>http://pbs.twimg.com/profile_images/826280334773743616/2ZMSLPvM_normal.jpg</t>
  </si>
  <si>
    <t>http://pbs.twimg.com/profile_images/1075122547199479808/oNVwH_Cj_normal.jpg</t>
  </si>
  <si>
    <t>http://pbs.twimg.com/profile_images/1017446386692845573/UQwSI72L_normal.jpg</t>
  </si>
  <si>
    <t>http://pbs.twimg.com/profile_images/969740291262599168/F7oE2huS_normal.jpg</t>
  </si>
  <si>
    <t>http://pbs.twimg.com/profile_images/663829269383114752/mzx4Myr7_normal.jpg</t>
  </si>
  <si>
    <t>http://pbs.twimg.com/profile_images/1045950577950294016/XKhdJHg3_normal.jpg</t>
  </si>
  <si>
    <t>http://pbs.twimg.com/profile_images/874856629044490242/Q4KHXgLG_normal.jpg</t>
  </si>
  <si>
    <t>http://pbs.twimg.com/profile_images/913256236115574785/7cQrSwql_normal.jpg</t>
  </si>
  <si>
    <t>http://pbs.twimg.com/profile_images/1063389767952359425/VriAhVB-_normal.jpg</t>
  </si>
  <si>
    <t>http://pbs.twimg.com/profile_images/1059253308857167872/XrDp0191_normal.jpg</t>
  </si>
  <si>
    <t>http://pbs.twimg.com/profile_images/1061406467603992578/mBuSSgB7_normal.jpg</t>
  </si>
  <si>
    <t>http://pbs.twimg.com/profile_images/715354544918568960/ibmuheKk_normal.jpg</t>
  </si>
  <si>
    <t>http://pbs.twimg.com/profile_images/1083363988098801665/g4D_kaUM_normal.jpg</t>
  </si>
  <si>
    <t>http://pbs.twimg.com/profile_images/1069977228933394432/YpmzkoPO_normal.jpg</t>
  </si>
  <si>
    <t>http://pbs.twimg.com/profile_images/1087844206704353280/Te9w2738_normal.jpg</t>
  </si>
  <si>
    <t>Open Twitter Page for This Person</t>
  </si>
  <si>
    <t>https://twitter.com/nuttinghills</t>
  </si>
  <si>
    <t>https://twitter.com/happyskin_ph</t>
  </si>
  <si>
    <t>https://twitter.com/jenannrodrigues</t>
  </si>
  <si>
    <t>https://twitter.com/floralgrxxn</t>
  </si>
  <si>
    <t>https://twitter.com/rodriguez_vf</t>
  </si>
  <si>
    <t>https://twitter.com/_blainee</t>
  </si>
  <si>
    <t>https://twitter.com/shadyspotlight</t>
  </si>
  <si>
    <t>https://twitter.com/screamcheeese</t>
  </si>
  <si>
    <t>https://twitter.com/caffegiorno</t>
  </si>
  <si>
    <t>https://twitter.com/x0x0shiri</t>
  </si>
  <si>
    <t>https://twitter.com/tubirfess</t>
  </si>
  <si>
    <t>https://twitter.com/skdbcity</t>
  </si>
  <si>
    <t>https://twitter.com/tweetatlali</t>
  </si>
  <si>
    <t>https://twitter.com/ayeyoapril</t>
  </si>
  <si>
    <t>https://twitter.com/kelseyyyyyyyyyh</t>
  </si>
  <si>
    <t>https://twitter.com/meghnakundur</t>
  </si>
  <si>
    <t>https://twitter.com/bodyherbals</t>
  </si>
  <si>
    <t>https://twitter.com/megfinney99</t>
  </si>
  <si>
    <t>https://twitter.com/cf_naturalskin</t>
  </si>
  <si>
    <t>https://twitter.com/cf</t>
  </si>
  <si>
    <t>https://twitter.com/dianasharpton</t>
  </si>
  <si>
    <t>https://twitter.com/_ohheeymary</t>
  </si>
  <si>
    <t>https://twitter.com/thelast_ssr</t>
  </si>
  <si>
    <t>https://twitter.com/artcardio</t>
  </si>
  <si>
    <t>https://twitter.com/atmrse</t>
  </si>
  <si>
    <t>https://twitter.com/breezzyyyy_</t>
  </si>
  <si>
    <t>https://twitter.com/irvin_jaden</t>
  </si>
  <si>
    <t>https://twitter.com/goldi0sa</t>
  </si>
  <si>
    <t>https://twitter.com/umairaharis</t>
  </si>
  <si>
    <t>https://twitter.com/nurirdinasyirah</t>
  </si>
  <si>
    <t>https://twitter.com/wordromancer</t>
  </si>
  <si>
    <t>https://twitter.com/ladyboarder9669</t>
  </si>
  <si>
    <t>https://twitter.com/queencrp</t>
  </si>
  <si>
    <t>https://twitter.com/wogumogu</t>
  </si>
  <si>
    <t>https://twitter.com/sissysaraswati</t>
  </si>
  <si>
    <t>https://twitter.com/erinwrozek</t>
  </si>
  <si>
    <t>https://twitter.com/avbj96</t>
  </si>
  <si>
    <t>https://twitter.com/iamvalerievee</t>
  </si>
  <si>
    <t>https://twitter.com/hayliemarie74</t>
  </si>
  <si>
    <t>https://twitter.com/deborahacruz</t>
  </si>
  <si>
    <t>https://twitter.com/hipmamasplace</t>
  </si>
  <si>
    <t>https://twitter.com/lyssabrookee</t>
  </si>
  <si>
    <t>https://twitter.com/j_cal3</t>
  </si>
  <si>
    <t>https://twitter.com/0fficialf0xnews</t>
  </si>
  <si>
    <t>https://twitter.com/ashlynashah</t>
  </si>
  <si>
    <t>https://twitter.com/twt_kecantikann</t>
  </si>
  <si>
    <t>https://twitter.com/kennedyautry</t>
  </si>
  <si>
    <t>https://twitter.com/ana_alondraa</t>
  </si>
  <si>
    <t>https://twitter.com/karlafajardo</t>
  </si>
  <si>
    <t>https://twitter.com/marielleyeaah</t>
  </si>
  <si>
    <t>https://twitter.com/gkldv</t>
  </si>
  <si>
    <t>https://twitter.com/dinnaahhh</t>
  </si>
  <si>
    <t>https://twitter.com/maya_shanell</t>
  </si>
  <si>
    <t>https://twitter.com/skincare_day</t>
  </si>
  <si>
    <t>https://twitter.com/korirene__</t>
  </si>
  <si>
    <t>https://twitter.com/maripaumtz_29</t>
  </si>
  <si>
    <t>https://twitter.com/grumpiing</t>
  </si>
  <si>
    <t>https://twitter.com/whittmarrr</t>
  </si>
  <si>
    <t>https://twitter.com/emilyegger1</t>
  </si>
  <si>
    <t>https://twitter.com/melballesteros_</t>
  </si>
  <si>
    <t>https://twitter.com/badluckzee</t>
  </si>
  <si>
    <t>https://twitter.com/carlosgonzaga97</t>
  </si>
  <si>
    <t>https://twitter.com/gabriellaa1017</t>
  </si>
  <si>
    <t>https://twitter.com/derealbrian</t>
  </si>
  <si>
    <t>https://twitter.com/victoriabeexo</t>
  </si>
  <si>
    <t>https://twitter.com/_tshegox</t>
  </si>
  <si>
    <t>https://twitter.com/gracesmithyyy</t>
  </si>
  <si>
    <t>https://twitter.com/marykilbourne4</t>
  </si>
  <si>
    <t>https://twitter.com/torikish</t>
  </si>
  <si>
    <t>https://twitter.com/aprilfranzino</t>
  </si>
  <si>
    <t>https://twitter.com/giulianarancic</t>
  </si>
  <si>
    <t>https://twitter.com/shaylarosario1</t>
  </si>
  <si>
    <t>https://twitter.com/alexiusvasko</t>
  </si>
  <si>
    <t>https://twitter.com/_courtco</t>
  </si>
  <si>
    <t>https://twitter.com/maraalyana</t>
  </si>
  <si>
    <t>https://twitter.com/hannahmariecrow</t>
  </si>
  <si>
    <t>https://twitter.com/nook_jazz</t>
  </si>
  <si>
    <t>https://twitter.com/nat_cardenasv</t>
  </si>
  <si>
    <t>https://twitter.com/tickle_b</t>
  </si>
  <si>
    <t>https://twitter.com/taralynneeee</t>
  </si>
  <si>
    <t>https://twitter.com/persia__x</t>
  </si>
  <si>
    <t>https://twitter.com/fortune_press</t>
  </si>
  <si>
    <t>https://twitter.com/hxsherlock</t>
  </si>
  <si>
    <t>https://twitter.com/jessicalasheaa</t>
  </si>
  <si>
    <t>https://twitter.com/ingridvaldezp</t>
  </si>
  <si>
    <t>https://twitter.com/joannasmilez</t>
  </si>
  <si>
    <t>https://twitter.com/kamiwla</t>
  </si>
  <si>
    <t>https://twitter.com/palemaddy</t>
  </si>
  <si>
    <t>https://twitter.com/jsismee</t>
  </si>
  <si>
    <t>https://twitter.com/kara_nunley24</t>
  </si>
  <si>
    <t>https://twitter.com/madisuhn0</t>
  </si>
  <si>
    <t>https://twitter.com/nursntt</t>
  </si>
  <si>
    <t>https://twitter.com/paknice1</t>
  </si>
  <si>
    <t>https://twitter.com/merikarakhanyan</t>
  </si>
  <si>
    <t>https://twitter.com/washlix</t>
  </si>
  <si>
    <t>https://twitter.com/adrie_elise</t>
  </si>
  <si>
    <t>https://twitter.com/jameeoval</t>
  </si>
  <si>
    <t>https://twitter.com/labeautyologist</t>
  </si>
  <si>
    <t>https://twitter.com/skincare_homme</t>
  </si>
  <si>
    <t>https://twitter.com/kristinnatalie_</t>
  </si>
  <si>
    <t>https://twitter.com/sarah_garfield_</t>
  </si>
  <si>
    <t>https://twitter.com/winterfellziam</t>
  </si>
  <si>
    <t>https://twitter.com/ziamsparkless</t>
  </si>
  <si>
    <t>https://twitter.com/capt_jayron</t>
  </si>
  <si>
    <t>https://twitter.com/aleahmay_18</t>
  </si>
  <si>
    <t>https://twitter.com/kathrynfordawin</t>
  </si>
  <si>
    <t>https://twitter.com/happ</t>
  </si>
  <si>
    <t>https://twitter.com/bernardokath</t>
  </si>
  <si>
    <t>https://twitter.com/anaptamayo</t>
  </si>
  <si>
    <t>https://twitter.com/namedcharisma</t>
  </si>
  <si>
    <t>https://twitter.com/nizziiigarciaa</t>
  </si>
  <si>
    <t>https://twitter.com/nycpradaa</t>
  </si>
  <si>
    <t>https://twitter.com/jonah_cazares</t>
  </si>
  <si>
    <t>https://twitter.com/iamtnorman</t>
  </si>
  <si>
    <t>https://twitter.com/_bbyalii</t>
  </si>
  <si>
    <t>https://twitter.com/mochillatae</t>
  </si>
  <si>
    <t>https://twitter.com/bts_twt</t>
  </si>
  <si>
    <t>https://twitter.com/vic7army</t>
  </si>
  <si>
    <t>https://twitter.com/judkinsemily</t>
  </si>
  <si>
    <t>https://twitter.com/jnnfrmntngr</t>
  </si>
  <si>
    <t>nuttinghills
No stock ng new lippies ni @bernardokath
sa sm aura! _xD83D__xDE05_ bought the new eyebrow
pen na lang and lots of skincare
from @happyskin_ph!! _xD83D__xDE02_ #KathxHappySkin
https://t.co/qUyIKWx7GY</t>
  </si>
  <si>
    <t xml:space="preserve">happyskin_ph
</t>
  </si>
  <si>
    <t>jenannrodrigues
RT! #CONTEST #Win $300 in Makeup
&amp;amp; Skincare! Makeup #beauty
#sweeps #giveaway #mystylespot
#fashion https://t.co/meJ0tc3rJL</t>
  </si>
  <si>
    <t>floralgrxxn
i’ve turned into a skincare bitch
and there’s no going back.</t>
  </si>
  <si>
    <t>rodriguez_vf
RT @_Blainee: sometimes you just
gotta clean your room and use an
elaborate skincare routine and
pretend that’s the same as getting
ur life…</t>
  </si>
  <si>
    <t>_blainee
sometimes you just gotta clean
your room and use an elaborate
skincare routine and pretend that’s
the same as getting ur life together</t>
  </si>
  <si>
    <t>shadyspotlight
@Caffegiorno @ScreamCheeese My
skintone is uneven, especially
around the corners of my nose.
And it gets really oily... foundation
helps it be clearer. Plus it has
sunscreen in it, so yay for skincare!_xD83D__xDE09_</t>
  </si>
  <si>
    <t xml:space="preserve">screamcheeese
</t>
  </si>
  <si>
    <t xml:space="preserve">caffegiorno
</t>
  </si>
  <si>
    <t>x0x0shiri
Let the skincare begin!_xD83D__xDE4B__xD83C__xDFFD_‍♀️✔️
#cosxr https://t.co/hG26Vtqz9T
https://t.co/bnSwYrKl4b</t>
  </si>
  <si>
    <t>tubirfess
2beer! kira kira butuh berapa tahun
ya cewe cewe anti make up skincare
dan cowo cowo geer buat sadar kalo
we (boys and girls) do not do makeup
and skincare for them? _xD83E__xDD14_</t>
  </si>
  <si>
    <t>skdbcity
RT @tubirfess: 2beer! kira kira
butuh berapa tahun ya cewe cewe
anti make up skincare dan cowo
cowo geer buat sadar kalo we (boys
and girls…</t>
  </si>
  <si>
    <t>tweetatlali
RT @_Blainee: sometimes you just
gotta clean your room and use an
elaborate skincare routine and
pretend that’s the same as getting
ur life…</t>
  </si>
  <si>
    <t>ayeyoapril
RT @_Blainee: sometimes you just
gotta clean your room and use an
elaborate skincare routine and
pretend that’s the same as getting
ur life…</t>
  </si>
  <si>
    <t>kelseyyyyyyyyyh
RT @_Blainee: sometimes you just
gotta clean your room and use an
elaborate skincare routine and
pretend that’s the same as getting
ur life…</t>
  </si>
  <si>
    <t>meghnakundur
RT @_Blainee: sometimes you just
gotta clean your room and use an
elaborate skincare routine and
pretend that’s the same as getting
ur life…</t>
  </si>
  <si>
    <t>bodyherbals
Enjoy the festive discount with
BodyHerbals Natural Skin Care Gift
Sets. Shop at https://t.co/zxKt9TTa9h:
https://t.co/QwMmwT5096 #BodyHerbals
#SkinCare #PersonalCare #GiftSet
#RepublicDay #GiftSet #SpaEssentials
#FestiveOffer https://t.co/VQITBQRZsw</t>
  </si>
  <si>
    <t>megfinney99
RT @_Blainee: sometimes you just
gotta clean your room and use an
elaborate skincare routine and
pretend that’s the same as getting
ur life…</t>
  </si>
  <si>
    <t>cf_naturalskin
Nature Dreams With Me!~CF #strength
in #nature #expressions #beauty
#women #art of #living #naturally
Experience A #healthy #lifestyle
#happiness #inspiration #share
_xD83D__xDC9A_https://t.co/UrjtydZ1Ip _xD83C__xDF3F_#artisan
made #organic #skincare Winter
#Wellness4RealLife 4 All _xD83D__xDCF8_Lorri
Lang https://t.co/CkrKHL6lvO</t>
  </si>
  <si>
    <t xml:space="preserve">cf
</t>
  </si>
  <si>
    <t>dianasharpton
RT @CF_NaturalSkin: Nature Dreams
With Me!~CF #strength in #nature
#expressions #beauty #women #art
of #living #naturally Experience
A #h…</t>
  </si>
  <si>
    <t>_ohheeymary
RT @_Blainee: sometimes you just
gotta clean your room and use an
elaborate skincare routine and
pretend that’s the same as getting
ur life…</t>
  </si>
  <si>
    <t>thelast_ssr
RT @artcardio: อ้าวเฮ้ย ช๊อค #BrandonTruaxe
เจ้าของบริษัท #Deciem ผู้ผลิต skincare
#TheOrdinary เสียชีวิตแล้วด้วยวัย
40 ปี ก่อนหน้านี้ปีที่…</t>
  </si>
  <si>
    <t>artcardio
อ้าวเฮ้ย ช๊อค #BrandonTruaxe เจ้าของบริษัท
#Deciem ผู้ผลิต skincare #TheOrdinary
เสียชีวิตแล้วด้วยวัย 40 ปี ก่อนหน้านี้ปีที่แล้ว
มีข่าวพฤติกรรมแปลกๆของเขาอยู่จนเขาถูกเชิญออกจากบริษัทที่ตัวเองสร้างขึ้นมา
ในข่าวไม่ได้เปิดเผยสาเหตุการเสียชีวิต
#RIP https://t.co/dNlb6jHTZd</t>
  </si>
  <si>
    <t>atmrse
RT @_Blainee: sometimes you just
gotta clean your room and use an
elaborate skincare routine and
pretend that’s the same as getting
ur life…</t>
  </si>
  <si>
    <t>breezzyyyy_
RT @_Blainee: sometimes you just
gotta clean your room and use an
elaborate skincare routine and
pretend that’s the same as getting
ur life…</t>
  </si>
  <si>
    <t>irvin_jaden
RT @_Blainee: sometimes you just
gotta clean your room and use an
elaborate skincare routine and
pretend that’s the same as getting
ur life…</t>
  </si>
  <si>
    <t>goldi0sa
RT @_Blainee: sometimes you just
gotta clean your room and use an
elaborate skincare routine and
pretend that’s the same as getting
ur life…</t>
  </si>
  <si>
    <t>umairaharis
Korang!! Kalau pergi Midvelley
jngn lupa singgah Guardian dekat
level LG, buat skin analysis taw.
Ada mechine skin analysis dekt
pintu masuk. Korang buat sendiri,
just scan je muka korang. Berkat
guna dermaroller, aku xbuat skincare
routine dr bulan 10 hari tu pun
skin mcm 23. _xD83D__xDE02_ https://t.co/1Uysv6qyzb</t>
  </si>
  <si>
    <t>nurirdinasyirah
RT @umairaharis: Korang!! Kalau
pergi Midvelley jngn lupa singgah
Guardian dekat level LG, buat skin
analysis taw. Ada mechine skin
analysi…</t>
  </si>
  <si>
    <t>wordromancer
RT! #CONTEST #Win $300 in Makeup
&amp;amp; Skincare! Makeup #beauty
#sweeps #giveaway #mystylespot
#fashion https://t.co/Ja8chhCc2v</t>
  </si>
  <si>
    <t>ladyboarder9669
RT @WordRomancer: RT! #CONTEST
#Win $300 in Makeup &amp;amp; Skincare!
Makeup #beauty #sweeps #giveaway
#mystylespot #fashion https://t.co/Ja8chhCc…</t>
  </si>
  <si>
    <t>queencrp
RT @_Blainee: sometimes you just
gotta clean your room and use an
elaborate skincare routine and
pretend that’s the same as getting
ur life…</t>
  </si>
  <si>
    <t>wogumogu
RT @sissysaraswati: Aku bisa sih
kalo suruh belanja 20rb/hari. Tapi
aku males kalo ada kata kata istri
harus gini, istri harus bisa itu,
ng…</t>
  </si>
  <si>
    <t>sissysaraswati
Aku bisa sih kalo suruh belanja
20rb/hari. Tapi aku males kalo
ada kata kata istri harus gini,
istri harus bisa itu, ngatur banget
gitu lho 20rb/hari boleh tapi skincare,
makeup, baju, liburan, spa, nonton,
hobi, tas, makan enak di luar terserah
akuuu ~</t>
  </si>
  <si>
    <t>erinwrozek
RT @_Blainee: sometimes you just
gotta clean your room and use an
elaborate skincare routine and
pretend that’s the same as getting
ur life…</t>
  </si>
  <si>
    <t>avbj96
RT @_Blainee: sometimes you just
gotta clean your room and use an
elaborate skincare routine and
pretend that’s the same as getting
ur life…</t>
  </si>
  <si>
    <t>iamvalerievee
Looking for your EVERYDAY OOTD?
Add or follow our FB account Val
Presno , Val Presno and like our
FB page Flirtatiousness Skincare
and Fashion Hive &amp;amp; stay updated
on our uploads (first to comment...
https://t.co/kvugOAsXUT</t>
  </si>
  <si>
    <t>hayliemarie74
RT @_Blainee: sometimes you just
gotta clean your room and use an
elaborate skincare routine and
pretend that’s the same as getting
ur life…</t>
  </si>
  <si>
    <t>deborahacruz
RT @HipMamasPlace: Get your skin
glowing again and make this #diy
sugar scrub with mandarin oranges
and coconut oil! It’s super easy
to mak…</t>
  </si>
  <si>
    <t>hipmamasplace
Get your skin glowing again and
make this #diy sugar scrub with
mandarin oranges and coconut oil!
It’s super easy to make and your
skin will ❤️ it! Full #recipe @
https://t.co/mfFIvLE2T8 #skincare
#skincaretips https://t.co/VbPEWgLwxJ</t>
  </si>
  <si>
    <t>lyssabrookee
RT @_Blainee: sometimes you just
gotta clean your room and use an
elaborate skincare routine and
pretend that’s the same as getting
ur life…</t>
  </si>
  <si>
    <t>j_cal3
@0FFICIALF0XNEWS Quiero la skincare
routine</t>
  </si>
  <si>
    <t xml:space="preserve">0fficialf0xnews
</t>
  </si>
  <si>
    <t>ashlynashah
what skincare is the best for dull
skin, uneven skin tone, dark spot
and large pores @twt_kecantikann
#tanyaTk</t>
  </si>
  <si>
    <t xml:space="preserve">twt_kecantikann
</t>
  </si>
  <si>
    <t>kennedyautry
RT @_Blainee: sometimes you just
gotta clean your room and use an
elaborate skincare routine and
pretend that’s the same as getting
ur life…</t>
  </si>
  <si>
    <t>ana_alondraa
RT @_Blainee: sometimes you just
gotta clean your room and use an
elaborate skincare routine and
pretend that’s the same as getting
ur life…</t>
  </si>
  <si>
    <t>karlafajardo
RT @_Blainee: sometimes you just
gotta clean your room and use an
elaborate skincare routine and
pretend that’s the same as getting
ur life…</t>
  </si>
  <si>
    <t>marielleyeaah
RT @_Blainee: sometimes you just
gotta clean your room and use an
elaborate skincare routine and
pretend that’s the same as getting
ur life…</t>
  </si>
  <si>
    <t>gkldv
RT @_Blainee: sometimes you just
gotta clean your room and use an
elaborate skincare routine and
pretend that’s the same as getting
ur life…</t>
  </si>
  <si>
    <t>dinnaahhh
RT @_Blainee: sometimes you just
gotta clean your room and use an
elaborate skincare routine and
pretend that’s the same as getting
ur life…</t>
  </si>
  <si>
    <t>maya_shanell
RT @_Blainee: sometimes you just
gotta clean your room and use an
elaborate skincare routine and
pretend that’s the same as getting
ur life…</t>
  </si>
  <si>
    <t>skincare_day
美しい姿勢は美人の基本⇒美しい姿勢ですべての立ち振る舞いが綺麗になると、それだけで格段に美しく品良く見えます★！！！</t>
  </si>
  <si>
    <t>korirene__
RT @_Blainee: sometimes you just
gotta clean your room and use an
elaborate skincare routine and
pretend that’s the same as getting
ur life…</t>
  </si>
  <si>
    <t>maripaumtz_29
RT @_Blainee: sometimes you just
gotta clean your room and use an
elaborate skincare routine and
pretend that’s the same as getting
ur life…</t>
  </si>
  <si>
    <t>grumpiing
RT @sissysaraswati: Aku bisa sih
kalo suruh belanja 20rb/hari. Tapi
aku males kalo ada kata kata istri
harus gini, istri harus bisa itu,
ng…</t>
  </si>
  <si>
    <t>whittmarrr
RT @_Blainee: sometimes you just
gotta clean your room and use an
elaborate skincare routine and
pretend that’s the same as getting
ur life…</t>
  </si>
  <si>
    <t>emilyegger1
RT @_Blainee: sometimes you just
gotta clean your room and use an
elaborate skincare routine and
pretend that’s the same as getting
ur life…</t>
  </si>
  <si>
    <t>melballesteros_
RT @_Blainee: sometimes you just
gotta clean your room and use an
elaborate skincare routine and
pretend that’s the same as getting
ur life…</t>
  </si>
  <si>
    <t>badluckzee
RT @_Blainee: sometimes you just
gotta clean your room and use an
elaborate skincare routine and
pretend that’s the same as getting
ur life…</t>
  </si>
  <si>
    <t>carlosgonzaga97
Me encanta hablar de #Skincare
con mi mom, darle consejos, y todo
lo que necesita saber. _xD83D__xDC9C__xD83D__xDC9C__xD83D__xDC9C_ https://t.co/czY5S1FYEk</t>
  </si>
  <si>
    <t>gabriellaa1017
RT @_Blainee: sometimes you just
gotta clean your room and use an
elaborate skincare routine and
pretend that’s the same as getting
ur life…</t>
  </si>
  <si>
    <t>derealbrian
RT @_Blainee: sometimes you just
gotta clean your room and use an
elaborate skincare routine and
pretend that’s the same as getting
ur life…</t>
  </si>
  <si>
    <t>victoriabeexo
RT @_Blainee: sometimes you just
gotta clean your room and use an
elaborate skincare routine and
pretend that’s the same as getting
ur life…</t>
  </si>
  <si>
    <t>_tshegox
RT @_Blainee: sometimes you just
gotta clean your room and use an
elaborate skincare routine and
pretend that’s the same as getting
ur life…</t>
  </si>
  <si>
    <t>gracesmithyyy
RT @_Blainee: sometimes you just
gotta clean your room and use an
elaborate skincare routine and
pretend that’s the same as getting
ur life…</t>
  </si>
  <si>
    <t>marykilbourne4
RT @_Blainee: sometimes you just
gotta clean your room and use an
elaborate skincare routine and
pretend that’s the same as getting
ur life…</t>
  </si>
  <si>
    <t>torikish
RT @_Blainee: sometimes you just
gotta clean your room and use an
elaborate skincare routine and
pretend that’s the same as getting
ur life…</t>
  </si>
  <si>
    <t>aprilfranzino
Thank you so much for coming to
visit today, @giulianarancic! Her
new skincare line fountainoftruthbeauty
contains luxurious natural ingredient-based
formulas—and gives a portion of
all… https://t.co/O6jMzVdB9B</t>
  </si>
  <si>
    <t xml:space="preserve">giulianarancic
</t>
  </si>
  <si>
    <t>shaylarosario1
RT @_Blainee: sometimes you just
gotta clean your room and use an
elaborate skincare routine and
pretend that’s the same as getting
ur life…</t>
  </si>
  <si>
    <t>alexiusvasko
Personal skincare like your fingerprint
2,000 product combinations, based
on you, your skin concerns and
your preferences. #mensfashion
#supermodel #instagood #portrait
#malemodels #fitmodel #fashionblogger
#modelo #girl https://t.co/ux4Li29iYG</t>
  </si>
  <si>
    <t>_courtco
RT @_Blainee: sometimes you just
gotta clean your room and use an
elaborate skincare routine and
pretend that’s the same as getting
ur life…</t>
  </si>
  <si>
    <t>maraalyana
So this is me ordering some skincare
products again _xD83D__xDE05_ my excuse? I
lost my pouch with most of my skincare
in it when we went to Nasugbu.
The feeling? Para akong nawalan
ng LV bag _xD83D__xDE05__xD83E__xDD26__xD83C__xDFFB_‍♀️_xD83D__xDE2B_ IMAGINE HOW
MUCH WERE INSIDE THAT POUCH! Haha!
OA lang pero di baaaaa!</t>
  </si>
  <si>
    <t>hannahmariecrow
RT @_Blainee: sometimes you just
gotta clean your room and use an
elaborate skincare routine and
pretend that’s the same as getting
ur life…</t>
  </si>
  <si>
    <t>nook_jazz
RT @artcardio: อ้าวเฮ้ย ช๊อค #BrandonTruaxe
เจ้าของบริษัท #Deciem ผู้ผลิต skincare
#TheOrdinary เสียชีวิตแล้วด้วยวัย
40 ปี ก่อนหน้านี้ปีที่…</t>
  </si>
  <si>
    <t>nat_cardenasv
RT @_Blainee: sometimes you just
gotta clean your room and use an
elaborate skincare routine and
pretend that’s the same as getting
ur life…</t>
  </si>
  <si>
    <t>tickle_b
Talk about why you love Anew products.
https://t.co/S39Vc3uAxh https://t.co/cUhnznbnVY
#avon #health&amp;amp;beauty #cosmetics
#makeup #skincare #clothing #jewelry
#beauty https://t.co/CP0v8sIjvY</t>
  </si>
  <si>
    <t>taralynneeee
RT @_Blainee: sometimes you just
gotta clean your room and use an
elaborate skincare routine and
pretend that’s the same as getting
ur life…</t>
  </si>
  <si>
    <t>persia__x
RT @_Blainee: sometimes you just
gotta clean your room and use an
elaborate skincare routine and
pretend that’s the same as getting
ur life…</t>
  </si>
  <si>
    <t>fortune_press
冬のゴワつき肌には超保湿洗顔_xD83E__xDDD6__xD83C__xDFFB_‍♀️_xD83D__xDC95_❄️ 限定_xD83C__xDF6F_どろあわわ
ゆずはちみつ_xD83C__xDF6F_を 2名様にプレゼント_xD83C__xDF81_ ①FORTUNEをフォロー
②このツイートをRTで応募完了_xD83D__xDC4D_ #コスメガチャ からの挑戦で当選確率アップ⤴️
詳しくは記事で_xD83D__xDD0E_ https://t.co/RSHh2P8imh
締切:1/30 17:59 提供:健康コーポレーション株式会社
https://t.co/RhmnT7DJhW</t>
  </si>
  <si>
    <t>hxsherlock
RT @fortune_press: 冬のゴワつき肌には超保湿洗顔_xD83E__xDDD6__xD83C__xDFFB_‍♀️_xD83D__xDC95_❄️
限定_xD83C__xDF6F_どろあわわ ゆずはちみつ_xD83C__xDF6F_を 2名様にプレゼント_xD83C__xDF81_
①FORTUNEをフォロー ②このツイートをRTで応募完了_xD83D__xDC4D_
#コスメガチャ からの挑戦で当選確率アップ⤴️ 詳しくは記事で_xD83D__xDD0E_
h…</t>
  </si>
  <si>
    <t>jessicalasheaa
RT @_Blainee: sometimes you just
gotta clean your room and use an
elaborate skincare routine and
pretend that’s the same as getting
ur life…</t>
  </si>
  <si>
    <t>ingridvaldezp
RT @_Blainee: sometimes you just
gotta clean your room and use an
elaborate skincare routine and
pretend that’s the same as getting
ur life…</t>
  </si>
  <si>
    <t>joannasmilez
RT @_Blainee: sometimes you just
gotta clean your room and use an
elaborate skincare routine and
pretend that’s the same as getting
ur life…</t>
  </si>
  <si>
    <t>kamiwla
Stocking up on skincare because
that’s the only care I got</t>
  </si>
  <si>
    <t>palemaddy
RT @_Blainee: sometimes you just
gotta clean your room and use an
elaborate skincare routine and
pretend that’s the same as getting
ur life…</t>
  </si>
  <si>
    <t>jsismee
RT @jsismee: Get #Beautiful from
within this Year with HUM Nutrition!
#HUMNutrition #BeautyFromWithin
#Sephora #GutHealth #Healthy2019
#Ski…</t>
  </si>
  <si>
    <t>kara_nunley24
RT @_Blainee: sometimes you just
gotta clean your room and use an
elaborate skincare routine and
pretend that’s the same as getting
ur life…</t>
  </si>
  <si>
    <t>madisuhn0
RT @_Blainee: sometimes you just
gotta clean your room and use an
elaborate skincare routine and
pretend that’s the same as getting
ur life…</t>
  </si>
  <si>
    <t>nursntt
Skincare routine ของนาง❤️ ไม่รู้ใครจะว่ายังไงแต่ชอบนะ
ชอบสำเนียง หน้าเก๋ดี ส่วนใหญ่จะใช้
Kielh's จากที่ฟัง นางเป็นคนผิวแห้ง
แพ้ง่าย ชื่อยูทูปว่า Patricia studio
จ่ะ #จรพ https://t.co/OiF8vswWkF</t>
  </si>
  <si>
    <t>paknice1
RT @nursntt: Skincare routine ของนาง❤️
ไม่รู้ใครจะว่ายังไงแต่ชอบนะ ชอบสำเนียง
หน้าเก๋ดี ส่วนใหญ่จะใช้ Kielh's
จากที่ฟัง นางเป็นคนผิวแห้ง แ…</t>
  </si>
  <si>
    <t>merikarakhanyan
RT @_Blainee: sometimes you just
gotta clean your room and use an
elaborate skincare routine and
pretend that’s the same as getting
ur life…</t>
  </si>
  <si>
    <t>washlix
me now that i have an intense skincare,
haircare, &amp;amp; teethcare routine
https://t.co/1reNVDgFcQ</t>
  </si>
  <si>
    <t>adrie_elise
RT @_Blainee: sometimes you just
gotta clean your room and use an
elaborate skincare routine and
pretend that’s the same as getting
ur life…</t>
  </si>
  <si>
    <t>jameeoval
RT @_Blainee: sometimes you just
gotta clean your room and use an
elaborate skincare routine and
pretend that’s the same as getting
ur life…</t>
  </si>
  <si>
    <t>labeautyologist
All day every day. https://t.co/JaCzDUflwH</t>
  </si>
  <si>
    <t>skincare_homme
RT @LaBeautyologist: All day every
day. https://t.co/JaCzDUflwH</t>
  </si>
  <si>
    <t>kristinnatalie_
RT @_Blainee: sometimes you just
gotta clean your room and use an
elaborate skincare routine and
pretend that’s the same as getting
ur life…</t>
  </si>
  <si>
    <t>sarah_garfield_
anti-acne anti-aging skincare skincare
_xD83E__xDD1D_ being in your mid-twenties</t>
  </si>
  <si>
    <t>winterfellziam
@ziamsparkless queen!! pls leak
the skincare routine HSMXJSKS</t>
  </si>
  <si>
    <t xml:space="preserve">ziamsparkless
</t>
  </si>
  <si>
    <t>capt_jayron
Headache = Sleep + eat + ML + skincare</t>
  </si>
  <si>
    <t>aleahmay_18
RT @_Blainee: sometimes you just
gotta clean your room and use an
elaborate skincare routine and
pretend that’s the same as getting
ur life…</t>
  </si>
  <si>
    <t>kathrynfordawin
RT @nuttinghills: No stock ng new
lippies ni @bernardokath sa sm
aura! _xD83D__xDE05_ bought the new eyebrow
pen na lang and lots of skincare
from @happ…</t>
  </si>
  <si>
    <t xml:space="preserve">happ
</t>
  </si>
  <si>
    <t xml:space="preserve">bernardokath
</t>
  </si>
  <si>
    <t>anaptamayo
RT @_Blainee: sometimes you just
gotta clean your room and use an
elaborate skincare routine and
pretend that’s the same as getting
ur life…</t>
  </si>
  <si>
    <t>namedcharisma
RT @_Blainee: sometimes you just
gotta clean your room and use an
elaborate skincare routine and
pretend that’s the same as getting
ur life…</t>
  </si>
  <si>
    <t>nizziiigarciaa
If I can properly do my skincare
routine for a week, I feel like
my whole life is put together</t>
  </si>
  <si>
    <t>nycpradaa
RT @_Blainee: sometimes you just
gotta clean your room and use an
elaborate skincare routine and
pretend that’s the same as getting
ur life…</t>
  </si>
  <si>
    <t>jonah_cazares
RT @_Blainee: sometimes you just
gotta clean your room and use an
elaborate skincare routine and
pretend that’s the same as getting
ur life…</t>
  </si>
  <si>
    <t>iamtnorman
RT @_Blainee: sometimes you just
gotta clean your room and use an
elaborate skincare routine and
pretend that’s the same as getting
ur life…</t>
  </si>
  <si>
    <t>_bbyalii
RT @_Blainee: sometimes you just
gotta clean your room and use an
elaborate skincare routine and
pretend that’s the same as getting
ur life…</t>
  </si>
  <si>
    <t>mochillatae
@Vic7Army @BTS_twt dom sidoarjo
mau co syopi alat buat studyblr+skincare
btw happy birthday ka vicka!!_xD83C__xDF89_✨
https://t.co/odP6z5lJJR</t>
  </si>
  <si>
    <t xml:space="preserve">bts_twt
</t>
  </si>
  <si>
    <t xml:space="preserve">vic7army
</t>
  </si>
  <si>
    <t>judkinsemily
RT @_Blainee: sometimes you just
gotta clean your room and use an
elaborate skincare routine and
pretend that’s the same as getting
ur life…</t>
  </si>
  <si>
    <t>jnnfrmntngr
I feel so good when I do my skincare
routine. Now if only I could add
the gym to that as well.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</si>
  <si>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</si>
  <si>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</si>
  <si>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</si>
  <si>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</si>
  <si>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</si>
  <si>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</si>
  <si>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</si>
  <si>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</si>
  <si>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</si>
  <si>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</si>
  <si>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</si>
  <si>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</si>
  <si>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</si>
  <si>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</si>
  <si>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</si>
  <si>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</si>
  <si>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</si>
  <si>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</si>
  <si>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</si>
  <si>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</si>
  <si>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</si>
  <si>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</si>
  <si>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</si>
  <si>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</si>
  <si>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</si>
  <si>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</si>
  <si>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</si>
  <si>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</si>
  <si>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</si>
  <si>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</si>
  <si>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</si>
  <si>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</si>
  <si>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</si>
  <si>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</si>
  <si>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</si>
  <si>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</si>
  <si>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</si>
  <si>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</si>
  <si>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</si>
  <si>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</si>
  <si>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</si>
  <si>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</si>
  <si>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</si>
  <si>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</si>
  <si>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</si>
  <si>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</si>
  <si>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</si>
  <si>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</si>
  <si>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</si>
  <si>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</si>
  <si>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</si>
  <si>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</si>
  <si>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</si>
  <si>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</si>
  <si>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</si>
  <si>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</si>
  <si>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</si>
  <si>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</si>
  <si>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</si>
  <si>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</si>
  <si>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</si>
  <si>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</si>
  <si>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</si>
  <si>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</si>
  <si>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</si>
  <si>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</si>
  <si>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</si>
  <si>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</si>
  <si>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</si>
  <si>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</si>
  <si>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</si>
  <si>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</si>
  <si>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</si>
  <si>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</si>
  <si>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</si>
  <si>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</si>
  <si>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</si>
  <si>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</si>
  <si>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</si>
  <si>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</si>
  <si>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</si>
  <si>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https://www.avon.com/?s=ShopTab&amp;rep=kimberlylawrence&amp;utm_medium=rep&amp;c=MB_Twitter&amp;utm_source=MB_Twitter</t>
  </si>
  <si>
    <t>https://www.youravon.com/becomeARep?p=MBBaR&amp;c=MBBaR&amp;s=MBBaR&amp;shopURL=kimberlylawrence</t>
  </si>
  <si>
    <t>Entire Graph Count</t>
  </si>
  <si>
    <t>Top URLs in Tweet in G1</t>
  </si>
  <si>
    <t>Top URLs in Tweet in G2</t>
  </si>
  <si>
    <t>G1 Count</t>
  </si>
  <si>
    <t>https://amazon.in/</t>
  </si>
  <si>
    <t>https://goo.gl/DHGfmD</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</si>
  <si>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</si>
  <si>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</si>
  <si>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</si>
  <si>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</si>
  <si>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</si>
  <si>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</si>
  <si>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</si>
  <si>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</si>
  <si>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</si>
  <si>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</si>
  <si>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</si>
  <si>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</si>
  <si>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</si>
  <si>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</si>
  <si>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</si>
  <si>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</si>
  <si>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</si>
  <si>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</si>
  <si>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http://mystylespot.net/giveaway-win-300-in-makeup-skincare/?utm_source=feedburner&amp;utm_medium=email&amp;utm_campaign=Feed%3A+blogspot%2FZkmnD+%28MyStyleSpot.net%29 https://www.instagram.com/p/Bs9rZ-5ggft/ https://amazon.in/ https://goo.gl/DHGfmD https://www.facebook.com/flirtatiousnessonlineshopiloilo/posts/2117335334978639 https://www.avon.com/?s=ShopTab&amp;rep=kimberlylawrence&amp;utm_medium=rep&amp;c=MB_Twitter&amp;utm_source=MB_Twitter https://www.youravon.com/becomeARep?p=MBBaR&amp;c=MBBaR&amp;s=MBBaR&amp;shopURL=kimberlylawrence</t>
  </si>
  <si>
    <t>https://www.livingafitandfulllife.com/2019/01/get-beautiful-from-within-this-year.html https://www.hipmamasplace.com/mandarin-sugar-body-scrub-diy/</t>
  </si>
  <si>
    <t>Top Domains in Tweet in Entire Graph</t>
  </si>
  <si>
    <t>avon.com</t>
  </si>
  <si>
    <t>youravon.com</t>
  </si>
  <si>
    <t>Top Domains in Tweet in G1</t>
  </si>
  <si>
    <t>Top Domains in Tweet in G2</t>
  </si>
  <si>
    <t>amazon.in</t>
  </si>
  <si>
    <t>goo.gl</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</si>
  <si>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</si>
  <si>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</si>
  <si>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</si>
  <si>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</si>
  <si>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</si>
  <si>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</si>
  <si>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</si>
  <si>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</si>
  <si>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</si>
  <si>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mystylespot.net instagram.com amazon.in goo.gl facebook.com avon.com youravon.com</t>
  </si>
  <si>
    <t>livingafitandfulllife.com hipmamasplace.com</t>
  </si>
  <si>
    <t>Top Hashtags in Tweet in Entire Graph</t>
  </si>
  <si>
    <t>beauty</t>
  </si>
  <si>
    <t>brandontruaxe</t>
  </si>
  <si>
    <t>deciem</t>
  </si>
  <si>
    <t>theordinary</t>
  </si>
  <si>
    <t>contest</t>
  </si>
  <si>
    <t>win</t>
  </si>
  <si>
    <t>sweeps</t>
  </si>
  <si>
    <t>giveaway</t>
  </si>
  <si>
    <t>Top Hashtags in Tweet in G1</t>
  </si>
  <si>
    <t>Top Hashtags in Tweet in G2</t>
  </si>
  <si>
    <t>giftset</t>
  </si>
  <si>
    <t>mystylespot</t>
  </si>
  <si>
    <t>fashion</t>
  </si>
  <si>
    <t>Top Hashtags in Tweet in G3</t>
  </si>
  <si>
    <t>Top Hashtags in Tweet in G4</t>
  </si>
  <si>
    <t>Top Hashtags in Tweet in G5</t>
  </si>
  <si>
    <t>beautiful</t>
  </si>
  <si>
    <t>humnutrition</t>
  </si>
  <si>
    <t>beautyfromwithin</t>
  </si>
  <si>
    <t>sephora</t>
  </si>
  <si>
    <t>guthealth</t>
  </si>
  <si>
    <t>healthy2019</t>
  </si>
  <si>
    <t>beautyroutine</t>
  </si>
  <si>
    <t>selfcare</t>
  </si>
  <si>
    <t>Top Hashtags in Tweet in G6</t>
  </si>
  <si>
    <t>rip</t>
  </si>
  <si>
    <t>Top Hashtags in Tweet in G7</t>
  </si>
  <si>
    <t>Top Hashtags in Tweet in G8</t>
  </si>
  <si>
    <t>strength</t>
  </si>
  <si>
    <t>nature</t>
  </si>
  <si>
    <t>expressions</t>
  </si>
  <si>
    <t>women</t>
  </si>
  <si>
    <t>art</t>
  </si>
  <si>
    <t>living</t>
  </si>
  <si>
    <t>naturally</t>
  </si>
  <si>
    <t>amazingstartshere</t>
  </si>
  <si>
    <t>inspiring</t>
  </si>
  <si>
    <t>Top Hashtags in Tweet in G9</t>
  </si>
  <si>
    <t>Top Hashtags in Tweet in G10</t>
  </si>
  <si>
    <t>Top Hashtags in Tweet</t>
  </si>
  <si>
    <t>skincare beauty giftset contest win sweeps giveaway mystylespot fashion cosxr</t>
  </si>
  <si>
    <t>diy beautiful humnutrition beautyfromwithin sephora guthealth healthy2019 skincare beautyroutine selfcare</t>
  </si>
  <si>
    <t>strength nature expressions beauty women art living naturally amazingstartshere inspiring</t>
  </si>
  <si>
    <t>Top Words in Tweet in Entire Graph</t>
  </si>
  <si>
    <t>Words in Sentiment List#1: Positive</t>
  </si>
  <si>
    <t>Words in Sentiment List#2: Negative</t>
  </si>
  <si>
    <t>Words in Sentiment List#3: Angry/Violent</t>
  </si>
  <si>
    <t>Non-categorized Words</t>
  </si>
  <si>
    <t>Total Words</t>
  </si>
  <si>
    <t>routine</t>
  </si>
  <si>
    <t>s</t>
  </si>
  <si>
    <t>life</t>
  </si>
  <si>
    <t>sometimes</t>
  </si>
  <si>
    <t>Top Words in Tweet in G1</t>
  </si>
  <si>
    <t>gotta</t>
  </si>
  <si>
    <t>clean</t>
  </si>
  <si>
    <t>room</t>
  </si>
  <si>
    <t>use</t>
  </si>
  <si>
    <t>elaborate</t>
  </si>
  <si>
    <t>pretend</t>
  </si>
  <si>
    <t>Top Words in Tweet in G2</t>
  </si>
  <si>
    <t>makeup</t>
  </si>
  <si>
    <t>skin</t>
  </si>
  <si>
    <t>care</t>
  </si>
  <si>
    <t>Top Words in Tweet in G3</t>
  </si>
  <si>
    <t>new</t>
  </si>
  <si>
    <t>stock</t>
  </si>
  <si>
    <t>ng</t>
  </si>
  <si>
    <t>lippies</t>
  </si>
  <si>
    <t>ni</t>
  </si>
  <si>
    <t>sa</t>
  </si>
  <si>
    <t>sm</t>
  </si>
  <si>
    <t>aura</t>
  </si>
  <si>
    <t>bought</t>
  </si>
  <si>
    <t>Top Words in Tweet in G4</t>
  </si>
  <si>
    <t>Top Words in Tweet in G5</t>
  </si>
  <si>
    <t>make</t>
  </si>
  <si>
    <t>glowing</t>
  </si>
  <si>
    <t>again</t>
  </si>
  <si>
    <t>sugar</t>
  </si>
  <si>
    <t>scrub</t>
  </si>
  <si>
    <t>mandarin</t>
  </si>
  <si>
    <t>oranges</t>
  </si>
  <si>
    <t>coconut</t>
  </si>
  <si>
    <t>Top Words in Tweet in G6</t>
  </si>
  <si>
    <t>ย</t>
  </si>
  <si>
    <t>ท</t>
  </si>
  <si>
    <t>ป</t>
  </si>
  <si>
    <t>ต</t>
  </si>
  <si>
    <t>ว</t>
  </si>
  <si>
    <t>ษ</t>
  </si>
  <si>
    <t>ยช</t>
  </si>
  <si>
    <t>อ</t>
  </si>
  <si>
    <t>าวเฮ</t>
  </si>
  <si>
    <t>ช</t>
  </si>
  <si>
    <t>Top Words in Tweet in G7</t>
  </si>
  <si>
    <t>aku</t>
  </si>
  <si>
    <t>bisa</t>
  </si>
  <si>
    <t>kalo</t>
  </si>
  <si>
    <t>kata</t>
  </si>
  <si>
    <t>istri</t>
  </si>
  <si>
    <t>harus</t>
  </si>
  <si>
    <t>20rb</t>
  </si>
  <si>
    <t>hari</t>
  </si>
  <si>
    <t>tapi</t>
  </si>
  <si>
    <t>sih</t>
  </si>
  <si>
    <t>Top Words in Tweet in G8</t>
  </si>
  <si>
    <t>https</t>
  </si>
  <si>
    <t>t</t>
  </si>
  <si>
    <t>co</t>
  </si>
  <si>
    <t>dreams</t>
  </si>
  <si>
    <t>Top Words in Tweet in G9</t>
  </si>
  <si>
    <t>Top Words in Tweet in G10</t>
  </si>
  <si>
    <t>Top Words in Tweet</t>
  </si>
  <si>
    <t>sometimes gotta clean room use elaborate skincare routine pretend s</t>
  </si>
  <si>
    <t>skincare makeup beauty routine fashion s bodyherbals skin care giftset</t>
  </si>
  <si>
    <t>new stock ng lippies ni bernardokath sa sm aura bought</t>
  </si>
  <si>
    <t>skin make glowing again diy sugar scrub mandarin oranges coconut</t>
  </si>
  <si>
    <t>ย ท ป ต ว ษ ยช อ าวเฮ ช</t>
  </si>
  <si>
    <t>aku bisa kalo kata istri harus 20rb hari tapi sih</t>
  </si>
  <si>
    <t>nature cf https t co cf_naturalskin dreams strength expressions beauty</t>
  </si>
  <si>
    <t>day</t>
  </si>
  <si>
    <t>ง าย skincare routine ของนาง ไม ร ใครจะว งไงแต ชอบนะ</t>
  </si>
  <si>
    <t>冬のゴワつき肌には超保湿洗顔 限定 どろあわわ ゆずはちみつ を 2名様にプレゼント fortuneをフォロー このツイートをrtで応募完了 コスメガチャ からの挑戦で当選確率アップ</t>
  </si>
  <si>
    <t>makeup contest win 300 skincare beauty sweeps giveaway mystylespot fashion</t>
  </si>
  <si>
    <t>skin korang buat analysis kalau pergi midvelley jngn lupa singgah</t>
  </si>
  <si>
    <t>kira cewe cowo skincare 2beer butuh berapa tahun anti make</t>
  </si>
  <si>
    <t>Top Word Pairs in Tweet in Entire Graph</t>
  </si>
  <si>
    <t>skincare,routine</t>
  </si>
  <si>
    <t>sometimes,gotta</t>
  </si>
  <si>
    <t>gotta,clean</t>
  </si>
  <si>
    <t>clean,room</t>
  </si>
  <si>
    <t>room,use</t>
  </si>
  <si>
    <t>use,elaborate</t>
  </si>
  <si>
    <t>elaborate,skincare</t>
  </si>
  <si>
    <t>routine,pretend</t>
  </si>
  <si>
    <t>pretend,s</t>
  </si>
  <si>
    <t>s,same</t>
  </si>
  <si>
    <t>Top Word Pairs in Tweet in G1</t>
  </si>
  <si>
    <t>Top Word Pairs in Tweet in G2</t>
  </si>
  <si>
    <t>makeup,skincare</t>
  </si>
  <si>
    <t>val,presno</t>
  </si>
  <si>
    <t>Top Word Pairs in Tweet in G3</t>
  </si>
  <si>
    <t>stock,ng</t>
  </si>
  <si>
    <t>ng,new</t>
  </si>
  <si>
    <t>new,lippies</t>
  </si>
  <si>
    <t>lippies,ni</t>
  </si>
  <si>
    <t>ni,bernardokath</t>
  </si>
  <si>
    <t>bernardokath,sa</t>
  </si>
  <si>
    <t>sa,sm</t>
  </si>
  <si>
    <t>sm,aura</t>
  </si>
  <si>
    <t>aura,bought</t>
  </si>
  <si>
    <t>bought,new</t>
  </si>
  <si>
    <t>Top Word Pairs in Tweet in G4</t>
  </si>
  <si>
    <t>Top Word Pairs in Tweet in G5</t>
  </si>
  <si>
    <t>skin,glowing</t>
  </si>
  <si>
    <t>glowing,again</t>
  </si>
  <si>
    <t>again,make</t>
  </si>
  <si>
    <t>make,diy</t>
  </si>
  <si>
    <t>diy,sugar</t>
  </si>
  <si>
    <t>sugar,scrub</t>
  </si>
  <si>
    <t>scrub,mandarin</t>
  </si>
  <si>
    <t>mandarin,oranges</t>
  </si>
  <si>
    <t>oranges,coconut</t>
  </si>
  <si>
    <t>coconut,oil</t>
  </si>
  <si>
    <t>Top Word Pairs in Tweet in G6</t>
  </si>
  <si>
    <t>ยช,ว</t>
  </si>
  <si>
    <t>อ,าวเฮ</t>
  </si>
  <si>
    <t>าวเฮ,ย</t>
  </si>
  <si>
    <t>ย,ช</t>
  </si>
  <si>
    <t>ช,อค</t>
  </si>
  <si>
    <t>อค,brandontruaxe</t>
  </si>
  <si>
    <t>brandontruaxe,เจ</t>
  </si>
  <si>
    <t>เจ,าของบร</t>
  </si>
  <si>
    <t>าของบร,ษ</t>
  </si>
  <si>
    <t>ษ,ท</t>
  </si>
  <si>
    <t>Top Word Pairs in Tweet in G7</t>
  </si>
  <si>
    <t>istri,harus</t>
  </si>
  <si>
    <t>20rb,hari</t>
  </si>
  <si>
    <t>aku,bisa</t>
  </si>
  <si>
    <t>bisa,sih</t>
  </si>
  <si>
    <t>sih,kalo</t>
  </si>
  <si>
    <t>kalo,suruh</t>
  </si>
  <si>
    <t>suruh,belanja</t>
  </si>
  <si>
    <t>belanja,20rb</t>
  </si>
  <si>
    <t>hari,tapi</t>
  </si>
  <si>
    <t>tapi,aku</t>
  </si>
  <si>
    <t>Top Word Pairs in Tweet in G8</t>
  </si>
  <si>
    <t>https,t</t>
  </si>
  <si>
    <t>t,co</t>
  </si>
  <si>
    <t>nature,dreams</t>
  </si>
  <si>
    <t>dreams,cf</t>
  </si>
  <si>
    <t>cf,strength</t>
  </si>
  <si>
    <t>strength,nature</t>
  </si>
  <si>
    <t>nature,expressions</t>
  </si>
  <si>
    <t>expressions,beauty</t>
  </si>
  <si>
    <t>beauty,women</t>
  </si>
  <si>
    <t>women,art</t>
  </si>
  <si>
    <t>Top Word Pairs in Tweet in G9</t>
  </si>
  <si>
    <t>Top Word Pairs in Tweet in G10</t>
  </si>
  <si>
    <t>Top Word Pairs in Tweet</t>
  </si>
  <si>
    <t>sometimes,gotta  gotta,clean  clean,room  room,use  use,elaborate  elaborate,skincare  skincare,routine  routine,pretend  pretend,s  s,same</t>
  </si>
  <si>
    <t>makeup,skincare  val,presno  skincare,routine</t>
  </si>
  <si>
    <t>stock,ng  ng,new  new,lippies  lippies,ni  ni,bernardokath  bernardokath,sa  sa,sm  sm,aura  aura,bought  bought,new</t>
  </si>
  <si>
    <t>skin,glowing  glowing,again  again,make  make,diy  diy,sugar  sugar,scrub  scrub,mandarin  mandarin,oranges  oranges,coconut  coconut,oil</t>
  </si>
  <si>
    <t>ยช,ว  อ,าวเฮ  าวเฮ,ย  ย,ช  ช,อค  อค,brandontruaxe  brandontruaxe,เจ  เจ,าของบร  าของบร,ษ  ษ,ท</t>
  </si>
  <si>
    <t>istri,harus  20rb,hari  aku,bisa  bisa,sih  sih,kalo  kalo,suruh  suruh,belanja  belanja,20rb  hari,tapi  tapi,aku</t>
  </si>
  <si>
    <t>https,t  t,co  nature,dreams  dreams,cf  cf,strength  strength,nature  nature,expressions  expressions,beauty  beauty,women  women,art</t>
  </si>
  <si>
    <t>day,day</t>
  </si>
  <si>
    <t>skincare,routine  routine,ของนาง  ของนาง,ไม  ไม,ร  ร,ใครจะว  ใครจะว,าย  าย,งไงแต  งไงแต,ชอบนะ  ชอบนะ,ชอบสำเน  ชอบสำเน,ยง</t>
  </si>
  <si>
    <t>冬のゴワつき肌には超保湿洗顔,限定  限定,どろあわわ  どろあわわ,ゆずはちみつ  ゆずはちみつ,を  を,2名様にプレゼント  2名様にプレゼント,fortuneをフォロー  fortuneをフォロー,このツイートをrtで応募完了  このツイートをrtで応募完了,コスメガチャ  コスメガチャ,からの挑戦で当選確率アップ  からの挑戦で当選確率アップ,詳しくは記事で</t>
  </si>
  <si>
    <t>contest,win  win,300  300,makeup  makeup,skincare  skincare,makeup  makeup,beauty  beauty,sweeps  sweeps,giveaway  giveaway,mystylespot  mystylespot,fashion</t>
  </si>
  <si>
    <t>skin,analysis  korang,kalau  kalau,pergi  pergi,midvelley  midvelley,jngn  jngn,lupa  lupa,singgah  singgah,guardian  guardian,dekat  dekat,level</t>
  </si>
  <si>
    <t>2beer,kira  kira,kira  kira,butuh  butuh,berapa  berapa,tahun  tahun,cewe  cewe,cewe  cewe,anti  anti,make  make,up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</si>
  <si>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</si>
  <si>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</si>
  <si>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</si>
  <si>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</si>
  <si>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</si>
  <si>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</si>
  <si>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</si>
  <si>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</si>
  <si>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</si>
  <si>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</si>
  <si>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</si>
  <si>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</si>
  <si>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</si>
  <si>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</si>
  <si>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</si>
  <si>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</si>
  <si>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</si>
  <si>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</si>
  <si>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</si>
  <si>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</si>
  <si>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</si>
  <si>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</si>
  <si>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</si>
  <si>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</si>
  <si>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bernardokath nuttinghills happ happyskin_ph</t>
  </si>
  <si>
    <t>hipmamasplace jsismee</t>
  </si>
  <si>
    <t>cf_naturalskin cf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</si>
  <si>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</si>
  <si>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</si>
  <si>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</si>
  <si>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</si>
  <si>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</si>
  <si>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</si>
  <si>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</si>
  <si>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</si>
  <si>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</si>
  <si>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</si>
  <si>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</si>
  <si>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</si>
  <si>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ayeyoapril badluckzee ingridvaldezp melballesteros_ adrie_elise avbj96 derealbrian anaptamayo korirene__ queencrp</t>
  </si>
  <si>
    <t>jenannrodrigues skincare_day kamiwla tickle_b jnnfrmntngr maraalyana washlix carlosgonzaga97 iamvalerievee nizziiigarciaa</t>
  </si>
  <si>
    <t>kathrynfordawin nuttinghills bernardokath happyskin_ph happ</t>
  </si>
  <si>
    <t>vic7army bts_twt mochillatae</t>
  </si>
  <si>
    <t>jsismee deborahacruz hipmamasplace</t>
  </si>
  <si>
    <t>thelast_ssr artcardio nook_jazz</t>
  </si>
  <si>
    <t>sissysaraswati grumpiing wogumogu</t>
  </si>
  <si>
    <t>dianasharpton cf cf_naturalskin</t>
  </si>
  <si>
    <t>shadyspotlight caffegiorno screamcheeese</t>
  </si>
  <si>
    <t>ziamsparkless winterfellziam</t>
  </si>
  <si>
    <t>labeautyologist skincare_homme</t>
  </si>
  <si>
    <t>nursntt paknice1</t>
  </si>
  <si>
    <t>fortune_press hxsherlock</t>
  </si>
  <si>
    <t>giulianarancic aprilfranzino</t>
  </si>
  <si>
    <t>ashlynashah twt_kecantikann</t>
  </si>
  <si>
    <t>j_cal3 0fficialf0xnews</t>
  </si>
  <si>
    <t>ladyboarder9669 wordromancer</t>
  </si>
  <si>
    <t>nurirdinasyirah umairaharis</t>
  </si>
  <si>
    <t>skdbcity tubirfess</t>
  </si>
  <si>
    <t>Top URLs in Tweet by Count</t>
  </si>
  <si>
    <t>Top URLs in Tweet by Salience</t>
  </si>
  <si>
    <t>Top Domains in Tweet by Count</t>
  </si>
  <si>
    <t>Top Domains in Tweet by Salience</t>
  </si>
  <si>
    <t>Top Hashtags in Tweet by Count</t>
  </si>
  <si>
    <t>giftset bodyherbals skincare personalcare republicday spaessentials festiveoffer</t>
  </si>
  <si>
    <t>artisan organic skincare amazingstartshere inspiring moments countrylife wise honest vegan</t>
  </si>
  <si>
    <t>Top Hashtags in Tweet by Salience</t>
  </si>
  <si>
    <t>amazingstartshere inspiring moments countrylife wise honest vegan natural strength nature</t>
  </si>
  <si>
    <t>skincare beautyroutine selfcare beautycommunity diy beautiful humnutrition beautyfromwithin sephora guthealth</t>
  </si>
  <si>
    <t>Top Words in Tweet by Count</t>
  </si>
  <si>
    <t>makeup contest win 300 beauty sweeps giveaway mystylespot fashion</t>
  </si>
  <si>
    <t>ve turned bitch s going back</t>
  </si>
  <si>
    <t>_blainee sometimes gotta clean room use elaborate routine pretend s</t>
  </si>
  <si>
    <t>sometimes gotta clean room use elaborate routine pretend s same</t>
  </si>
  <si>
    <t>caffegiorno screamcheeese skintone uneven especially around corners nose gets really</t>
  </si>
  <si>
    <t>begin cosxr</t>
  </si>
  <si>
    <t>kira cewe cowo 2beer butuh berapa tahun ya anti make</t>
  </si>
  <si>
    <t>kira cewe cowo tubirfess 2beer butuh berapa tahun ya anti</t>
  </si>
  <si>
    <t>bodyherbals giftset enjoy festive discount natural skin care gift sets</t>
  </si>
  <si>
    <t>nature cf https t co urjtydz1ip artisan made organic neighborhood</t>
  </si>
  <si>
    <t>nature cf_naturalskin cf dreams strength expressions beauty women art living</t>
  </si>
  <si>
    <t>ย ท ป artcardio อ าวเฮ ช อค brandontruaxe เจ</t>
  </si>
  <si>
    <t>ต ว ย ษ ท ยช ป อ าวเฮ ช</t>
  </si>
  <si>
    <t>korang skin buat analysis kalau pergi midvelley jngn lupa singgah</t>
  </si>
  <si>
    <t>skin umairaharis korang kalau pergi midvelley jngn lupa singgah guardian</t>
  </si>
  <si>
    <t>makeup wordromancer contest win 300 beauty sweeps giveaway mystylespot fashion</t>
  </si>
  <si>
    <t>aku bisa kalo kata istri harus sissysaraswati sih suruh belanja</t>
  </si>
  <si>
    <t>aku bisa kalo 20rb hari tapi kata istri harus sih</t>
  </si>
  <si>
    <t>fb val presno looking everyday ootd add follow account page</t>
  </si>
  <si>
    <t>hipmamasplace skin glowing again make diy sugar scrub mandarin oranges</t>
  </si>
  <si>
    <t>0fficialf0xnews quiero la routine</t>
  </si>
  <si>
    <t>skin best dull uneven tone dark spot large pores twt_kecantikann</t>
  </si>
  <si>
    <t>美しい姿勢は美人の基本 美しい姿勢ですべての立ち振る舞いが綺麗になると それだけで格段に美しく品良く見えます</t>
  </si>
  <si>
    <t>encanta hablar de con mi mom darle consejos y todo</t>
  </si>
  <si>
    <t>thank much coming visit today giulianarancic new line fountainoftruthbeauty contains</t>
  </si>
  <si>
    <t>personal fingerprint 2 000 product combinations based skin concerns preferences</t>
  </si>
  <si>
    <t>pouch ordering products again excuse lost went nasugbu feeling para</t>
  </si>
  <si>
    <t>beauty talk love anew products avon health cosmetics makeup clothing</t>
  </si>
  <si>
    <t>fortune_press 冬のゴワつき肌には超保湿洗顔 限定 どろあわわ ゆずはちみつ を 2名様にプレゼント fortuneをフォロー このツイートをrtで応募完了 コスメガチャ</t>
  </si>
  <si>
    <t>stocking up s care</t>
  </si>
  <si>
    <t>beautiful within year hum nutrition humnutrition beautyfromwithin sephora guthealth healthy2019</t>
  </si>
  <si>
    <t>ง าย routine ของนาง ไม ร ใครจะว งไงแต ชอบนะ ชอบสำเน</t>
  </si>
  <si>
    <t>ง nursntt routine ของนาง ไม ร ใครจะว าย งไงแต ชอบนะ</t>
  </si>
  <si>
    <t>now intense haircare teethcare routine</t>
  </si>
  <si>
    <t>day labeautyologist</t>
  </si>
  <si>
    <t>anti acne aging being mid twenties</t>
  </si>
  <si>
    <t>ziamsparkless queen pls leak routine hsmxjsks</t>
  </si>
  <si>
    <t>headache sleep eat ml</t>
  </si>
  <si>
    <t>new nuttinghills stock ng lippies ni bernardokath sa sm aura</t>
  </si>
  <si>
    <t>properly routine week feel whole life put together</t>
  </si>
  <si>
    <t>vic7army bts_twt dom sidoarjo mau co syopi alat buat studyblr</t>
  </si>
  <si>
    <t>feel good routine now add gym well</t>
  </si>
  <si>
    <t>Top Words in Tweet by Salience</t>
  </si>
  <si>
    <t>neighborhood friends e jacobs amazingstartshere inspiring moments countrylife wise honest</t>
  </si>
  <si>
    <t>dreams strength expressions beauty women art living naturally experience h</t>
  </si>
  <si>
    <t>jsismee ski beautyroutine selfcare beautycommunity hipmamasplace skin glowing again make</t>
  </si>
  <si>
    <t>Top Word Pairs in Tweet by Count</t>
  </si>
  <si>
    <t>ve,turned  turned,skincare  skincare,bitch  bitch,s  s,going  going,back</t>
  </si>
  <si>
    <t>_blainee,sometimes  sometimes,gotta  gotta,clean  clean,room  room,use  use,elaborate  elaborate,skincare  skincare,routine  routine,pretend  pretend,s</t>
  </si>
  <si>
    <t>caffegiorno,screamcheeese  screamcheeese,skintone  skintone,uneven  uneven,especially  especially,around  around,corners  corners,nose  nose,gets  gets,really  really,oily</t>
  </si>
  <si>
    <t>skincare,begin  begin,cosxr</t>
  </si>
  <si>
    <t>2beer,kira  kira,kira  kira,butuh  butuh,berapa  berapa,tahun  tahun,ya  ya,cewe  cewe,cewe  cewe,anti  anti,make</t>
  </si>
  <si>
    <t>tubirfess,2beer  2beer,kira  kira,kira  kira,butuh  butuh,berapa  berapa,tahun  tahun,ya  ya,cewe  cewe,cewe  cewe,anti</t>
  </si>
  <si>
    <t>enjoy,festive  festive,discount  discount,bodyherbals  bodyherbals,natural  natural,skin  skin,care  care,gift  gift,sets  sets,shop  shop,bodyherbals</t>
  </si>
  <si>
    <t>https,t  t,co  co,urjtydz1ip  artisan,made  organic,skincare  neighborhood,friends  friends,e  e,jacobs  jacobs,cf  cf,nature</t>
  </si>
  <si>
    <t>cf_naturalskin,nature  nature,dreams  dreams,cf  cf,strength  strength,nature  nature,expressions  expressions,beauty  beauty,women  women,art  art,living</t>
  </si>
  <si>
    <t>artcardio,อ  อ,าวเฮ  าวเฮ,ย  ย,ช  ช,อค  อค,brandontruaxe  brandontruaxe,เจ  เจ,าของบร  าของบร,ษ  ษ,ท</t>
  </si>
  <si>
    <t>umairaharis,korang  korang,kalau  kalau,pergi  pergi,midvelley  midvelley,jngn  jngn,lupa  lupa,singgah  singgah,guardian  guardian,dekat  dekat,level</t>
  </si>
  <si>
    <t>wordromancer,contest  contest,win  win,300  300,makeup  makeup,skincare  skincare,makeup  makeup,beauty  beauty,sweeps  sweeps,giveaway  giveaway,mystylespot</t>
  </si>
  <si>
    <t>istri,harus  sissysaraswati,aku  aku,bisa  bisa,sih  sih,kalo  kalo,suruh  suruh,belanja  belanja,20rb  20rb,hari  hari,tapi</t>
  </si>
  <si>
    <t>20rb,hari  istri,harus  aku,bisa  bisa,sih  sih,kalo  kalo,suruh  suruh,belanja  belanja,20rb  hari,tapi  tapi,aku</t>
  </si>
  <si>
    <t>val,presno  looking,everyday  everyday,ootd  ootd,add  add,follow  follow,fb  fb,account  account,val  presno,val  presno,fb</t>
  </si>
  <si>
    <t>hipmamasplace,skin  skin,glowing  glowing,again  again,make  make,diy  diy,sugar  sugar,scrub  scrub,mandarin  mandarin,oranges  oranges,coconut</t>
  </si>
  <si>
    <t>0fficialf0xnews,quiero  quiero,la  la,skincare  skincare,routine</t>
  </si>
  <si>
    <t>skincare,best  best,dull  dull,skin  skin,uneven  uneven,skin  skin,tone  tone,dark  dark,spot  spot,large  large,pores</t>
  </si>
  <si>
    <t>美しい姿勢は美人の基本,美しい姿勢ですべての立ち振る舞いが綺麗になると  美しい姿勢ですべての立ち振る舞いが綺麗になると,それだけで格段に美しく品良く見えます</t>
  </si>
  <si>
    <t>encanta,hablar  hablar,de  de,skincare  skincare,con  con,mi  mi,mom  mom,darle  darle,consejos  consejos,y  y,todo</t>
  </si>
  <si>
    <t>thank,much  much,coming  coming,visit  visit,today  today,giulianarancic  giulianarancic,new  new,skincare  skincare,line  line,fountainoftruthbeauty  fountainoftruthbeauty,contains</t>
  </si>
  <si>
    <t>personal,skincare  skincare,fingerprint  fingerprint,2  2,000  000,product  product,combinations  combinations,based  based,skin  skin,concerns  concerns,preferences</t>
  </si>
  <si>
    <t>ordering,skincare  skincare,products  products,again  again,excuse  excuse,lost  lost,pouch  pouch,skincare  skincare,went  went,nasugbu  nasugbu,feeling</t>
  </si>
  <si>
    <t>talk,love  love,anew  anew,products  products,avon  avon,health  health,beauty  beauty,cosmetics  cosmetics,makeup  makeup,skincare  skincare,clothing</t>
  </si>
  <si>
    <t>fortune_press,冬のゴワつき肌には超保湿洗顔  冬のゴワつき肌には超保湿洗顔,限定  限定,どろあわわ  どろあわわ,ゆずはちみつ  ゆずはちみつ,を  を,2名様にプレゼント  2名様にプレゼント,fortuneをフォロー  fortuneをフォロー,このツイートをrtで応募完了  このツイートをrtで応募完了,コスメガチャ  コスメガチャ,からの挑戦で当選確率アップ</t>
  </si>
  <si>
    <t>stocking,up  up,skincare  skincare,s  s,care</t>
  </si>
  <si>
    <t>beautiful,within  within,year  year,hum  hum,nutrition  nutrition,humnutrition  humnutrition,beautyfromwithin  beautyfromwithin,sephora  sephora,guthealth  guthealth,healthy2019  jsismee,beautiful</t>
  </si>
  <si>
    <t>nursntt,skincare  skincare,routine  routine,ของนาง  ของนาง,ไม  ไม,ร  ร,ใครจะว  ใครจะว,าย  าย,งไงแต  งไงแต,ชอบนะ  ชอบนะ,ชอบสำเน</t>
  </si>
  <si>
    <t>now,intense  intense,skincare  skincare,haircare  haircare,teethcare  teethcare,routine</t>
  </si>
  <si>
    <t>labeautyologist,day  day,day</t>
  </si>
  <si>
    <t>anti,acne  acne,anti  anti,aging  aging,skincare  skincare,skincare  skincare,being  being,mid  mid,twenties</t>
  </si>
  <si>
    <t>ziamsparkless,queen  queen,pls  pls,leak  leak,skincare  skincare,routine  routine,hsmxjsks</t>
  </si>
  <si>
    <t>headache,sleep  sleep,eat  eat,ml  ml,skincare</t>
  </si>
  <si>
    <t>nuttinghills,stock  stock,ng  ng,new  new,lippies  lippies,ni  ni,bernardokath  bernardokath,sa  sa,sm  sm,aura  aura,bought</t>
  </si>
  <si>
    <t>properly,skincare  skincare,routine  routine,week  week,feel  feel,whole  whole,life  life,put  put,together</t>
  </si>
  <si>
    <t>vic7army,bts_twt  bts_twt,dom  dom,sidoarjo  sidoarjo,mau  mau,co  co,syopi  syopi,alat  alat,buat  buat,studyblr  studyblr,skincare</t>
  </si>
  <si>
    <t>feel,good  good,skincare  skincare,routine  routine,now  now,add  add,gym  gym,well</t>
  </si>
  <si>
    <t>Top Word Pairs in Tweet by Salience</t>
  </si>
  <si>
    <t>neighborhood,friends  friends,e  e,jacobs  jacobs,cf  cf,nature  nature,amazingstartshere  amazingstartshere,inspiring  inspiring,moments  moments,countrylife  countrylife,https</t>
  </si>
  <si>
    <t>jsismee,beautiful  healthy2019,ski  healthy2019,skincare  skincare,beautyroutine  beautyroutine,selfcare  selfcare,beautycommunity  hipmamasplace,skin  skin,glowing  glowing,again  again,make</t>
  </si>
  <si>
    <t>Word</t>
  </si>
  <si>
    <t>same</t>
  </si>
  <si>
    <t>getting</t>
  </si>
  <si>
    <t>ur</t>
  </si>
  <si>
    <t>buat</t>
  </si>
  <si>
    <t>ง</t>
  </si>
  <si>
    <t>ada</t>
  </si>
  <si>
    <t>lang</t>
  </si>
  <si>
    <t>anti</t>
  </si>
  <si>
    <t>korang</t>
  </si>
  <si>
    <t>kira</t>
  </si>
  <si>
    <t>cewe</t>
  </si>
  <si>
    <t>cowo</t>
  </si>
  <si>
    <t>าย</t>
  </si>
  <si>
    <t>oil</t>
  </si>
  <si>
    <t>super</t>
  </si>
  <si>
    <t>easy</t>
  </si>
  <si>
    <t>up</t>
  </si>
  <si>
    <t>อค</t>
  </si>
  <si>
    <t>เจ</t>
  </si>
  <si>
    <t>าของบร</t>
  </si>
  <si>
    <t>ผ</t>
  </si>
  <si>
    <t>ผล</t>
  </si>
  <si>
    <t>เส</t>
  </si>
  <si>
    <t>ตแล</t>
  </si>
  <si>
    <t>วด</t>
  </si>
  <si>
    <t>วยว</t>
  </si>
  <si>
    <t>40</t>
  </si>
  <si>
    <t>ก</t>
  </si>
  <si>
    <t>อนหน</t>
  </si>
  <si>
    <t>าน</t>
  </si>
  <si>
    <t>natural</t>
  </si>
  <si>
    <t>suruh</t>
  </si>
  <si>
    <t>belanja</t>
  </si>
  <si>
    <t>males</t>
  </si>
  <si>
    <t>gini</t>
  </si>
  <si>
    <t>itu</t>
  </si>
  <si>
    <t>300</t>
  </si>
  <si>
    <t>analysis</t>
  </si>
  <si>
    <t>feel</t>
  </si>
  <si>
    <t>now</t>
  </si>
  <si>
    <t>add</t>
  </si>
  <si>
    <t>together</t>
  </si>
  <si>
    <t>eyebrow</t>
  </si>
  <si>
    <t>pen</t>
  </si>
  <si>
    <t>na</t>
  </si>
  <si>
    <t>lots</t>
  </si>
  <si>
    <t>ของนาง</t>
  </si>
  <si>
    <t>ไม</t>
  </si>
  <si>
    <t>ร</t>
  </si>
  <si>
    <t>ใครจะว</t>
  </si>
  <si>
    <t>งไงแต</t>
  </si>
  <si>
    <t>ชอบนะ</t>
  </si>
  <si>
    <t>ชอบสำเน</t>
  </si>
  <si>
    <t>ยง</t>
  </si>
  <si>
    <t>หน</t>
  </si>
  <si>
    <t>าเก</t>
  </si>
  <si>
    <t>ด</t>
  </si>
  <si>
    <t>ส</t>
  </si>
  <si>
    <t>วนใหญ</t>
  </si>
  <si>
    <t>จะใช</t>
  </si>
  <si>
    <t>kielh's</t>
  </si>
  <si>
    <t>จากท</t>
  </si>
  <si>
    <t>ฟ</t>
  </si>
  <si>
    <t>นางเป</t>
  </si>
  <si>
    <t>นคนผ</t>
  </si>
  <si>
    <t>วแห</t>
  </si>
  <si>
    <t>within</t>
  </si>
  <si>
    <t>year</t>
  </si>
  <si>
    <t>hum</t>
  </si>
  <si>
    <t>nutrition</t>
  </si>
  <si>
    <t>mak</t>
  </si>
  <si>
    <t>冬のゴワつき肌には超保湿洗顔</t>
  </si>
  <si>
    <t>限定</t>
  </si>
  <si>
    <t>どろあわわ</t>
  </si>
  <si>
    <t>ゆずはちみつ</t>
  </si>
  <si>
    <t>を</t>
  </si>
  <si>
    <t>2名様にプレゼント</t>
  </si>
  <si>
    <t>fortuneをフォロー</t>
  </si>
  <si>
    <t>このツイートをrtで応募完了</t>
  </si>
  <si>
    <t>からの挑戦で当選確率アップ</t>
  </si>
  <si>
    <t>詳しくは記事で</t>
  </si>
  <si>
    <t>h</t>
  </si>
  <si>
    <t>products</t>
  </si>
  <si>
    <t>pouch</t>
  </si>
  <si>
    <t>much</t>
  </si>
  <si>
    <t>di</t>
  </si>
  <si>
    <t>based</t>
  </si>
  <si>
    <t>uneven</t>
  </si>
  <si>
    <t>fb</t>
  </si>
  <si>
    <t>val</t>
  </si>
  <si>
    <t>presno</t>
  </si>
  <si>
    <t>kalau</t>
  </si>
  <si>
    <t>pergi</t>
  </si>
  <si>
    <t>midvelley</t>
  </si>
  <si>
    <t>jngn</t>
  </si>
  <si>
    <t>lupa</t>
  </si>
  <si>
    <t>singgah</t>
  </si>
  <si>
    <t>guardian</t>
  </si>
  <si>
    <t>dekat</t>
  </si>
  <si>
    <t>level</t>
  </si>
  <si>
    <t>lg</t>
  </si>
  <si>
    <t>taw</t>
  </si>
  <si>
    <t>mechine</t>
  </si>
  <si>
    <t>experience</t>
  </si>
  <si>
    <t>neighborhood</t>
  </si>
  <si>
    <t>friends</t>
  </si>
  <si>
    <t>e</t>
  </si>
  <si>
    <t>jacobs</t>
  </si>
  <si>
    <t>moments</t>
  </si>
  <si>
    <t>countrylife</t>
  </si>
  <si>
    <t>urjtydz1ip</t>
  </si>
  <si>
    <t>artisan</t>
  </si>
  <si>
    <t>made</t>
  </si>
  <si>
    <t>organic</t>
  </si>
  <si>
    <t>2beer</t>
  </si>
  <si>
    <t>butuh</t>
  </si>
  <si>
    <t>berapa</t>
  </si>
  <si>
    <t>tahun</t>
  </si>
  <si>
    <t>dan</t>
  </si>
  <si>
    <t>geer</t>
  </si>
  <si>
    <t>sadar</t>
  </si>
  <si>
    <t>boys</t>
  </si>
  <si>
    <t>girls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</si>
  <si>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</si>
  <si>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</si>
  <si>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</si>
  <si>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</si>
  <si>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</si>
  <si>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</si>
  <si>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</si>
  <si>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</si>
  <si>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</si>
  <si>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</si>
  <si>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</si>
  <si>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</si>
  <si>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</si>
  <si>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</si>
  <si>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</si>
  <si>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</si>
  <si>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</si>
  <si>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</si>
  <si>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</si>
  <si>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</si>
  <si>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</si>
  <si>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</si>
  <si>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</si>
  <si>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</si>
  <si>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</si>
  <si>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</si>
  <si>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</si>
  <si>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</si>
  <si>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</si>
  <si>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Red</t>
  </si>
  <si>
    <t>G1: sometimes gotta clean room use elaborate skincare routine pretend s</t>
  </si>
  <si>
    <t>G2: skincare makeup beauty routine fashion s bodyherbals skin care giftset</t>
  </si>
  <si>
    <t>G3: new stock ng lippies ni bernardokath sa sm aura bought</t>
  </si>
  <si>
    <t>G5: skin make glowing again diy sugar scrub mandarin oranges coconut</t>
  </si>
  <si>
    <t>G6: ย ท ป ต ว ษ ยช อ าวเฮ ช</t>
  </si>
  <si>
    <t>G7: aku bisa kalo kata istri harus 20rb hari tapi sih</t>
  </si>
  <si>
    <t>G8: nature cf https t co cf_naturalskin dreams strength expressions beauty</t>
  </si>
  <si>
    <t>G11: day</t>
  </si>
  <si>
    <t>G12: ง าย skincare routine ของนาง ไม ร ใครจะว งไงแต ชอบนะ</t>
  </si>
  <si>
    <t>G13: 冬のゴワつき肌には超保湿洗顔 限定 どろあわわ ゆずはちみつ を 2名様にプレゼント fortuneをフォロー このツイートをrtで応募完了 コスメガチャ からの挑戦で当選確率アップ</t>
  </si>
  <si>
    <t>G15: skin</t>
  </si>
  <si>
    <t>G17: makeup contest win 300 skincare beauty sweeps giveaway mystylespot fashion</t>
  </si>
  <si>
    <t>G18: skin korang buat analysis kalau pergi midvelley jngn lupa singgah</t>
  </si>
  <si>
    <t>G19: kira cewe cowo skincare 2beer butuh berapa tahun anti make</t>
  </si>
  <si>
    <t>Autofill Workbook Results</t>
  </si>
  <si>
    <t>Edge Weight▓1▓2▓0▓True▓Green▓Red▓▓Edge Weight▓1▓1▓0▓3▓10▓False▓Edge Weight▓1▓2▓0▓32▓6▓False▓▓0▓0▓0▓True▓Black▓Black▓▓Followers▓11▓106589▓0▓162▓1000▓False▓Followers▓11▓17992219▓0▓100▓70▓False▓▓0▓0▓0▓0▓0▓False▓▓0▓0▓0▓0▓0▓False</t>
  </si>
  <si>
    <t>Subgraph</t>
  </si>
  <si>
    <t>GraphSource░TwitterSearch▓GraphTerm░skincare▓ImportDescription░The graph represents a network of 120 Twitter users whose recent tweets contained "skincare", or who were replied to or mentioned in those tweets, taken from a data set limited to a maximum of 18,000 tweets.  The network was obtained from Twitter on Wednesday, 23 January 2019 at 04:34 UTC.
The tweets in the network were tweeted over the 3-minute period from Wednesday, 23 January 2019 at 04:30 UTC to Wednesday, 23 January 2019 at 04:34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</si>
</sst>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365317"/>
        <c:axId val="53178990"/>
      </c:barChart>
      <c:catAx>
        <c:axId val="133653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78990"/>
        <c:crosses val="autoZero"/>
        <c:auto val="1"/>
        <c:lblOffset val="100"/>
        <c:noMultiLvlLbl val="0"/>
      </c:catAx>
      <c:valAx>
        <c:axId val="53178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5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848863"/>
        <c:axId val="12530904"/>
      </c:barChart>
      <c:catAx>
        <c:axId val="8848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30904"/>
        <c:crosses val="autoZero"/>
        <c:auto val="1"/>
        <c:lblOffset val="100"/>
        <c:noMultiLvlLbl val="0"/>
      </c:catAx>
      <c:valAx>
        <c:axId val="12530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48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669273"/>
        <c:axId val="8370274"/>
      </c:barChart>
      <c:catAx>
        <c:axId val="456692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70274"/>
        <c:crosses val="autoZero"/>
        <c:auto val="1"/>
        <c:lblOffset val="100"/>
        <c:noMultiLvlLbl val="0"/>
      </c:catAx>
      <c:valAx>
        <c:axId val="8370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9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223603"/>
        <c:axId val="6903564"/>
      </c:barChart>
      <c:catAx>
        <c:axId val="82236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903564"/>
        <c:crosses val="autoZero"/>
        <c:auto val="1"/>
        <c:lblOffset val="100"/>
        <c:noMultiLvlLbl val="0"/>
      </c:catAx>
      <c:valAx>
        <c:axId val="6903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23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132077"/>
        <c:axId val="22317782"/>
      </c:barChart>
      <c:catAx>
        <c:axId val="62132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17782"/>
        <c:crosses val="autoZero"/>
        <c:auto val="1"/>
        <c:lblOffset val="100"/>
        <c:noMultiLvlLbl val="0"/>
      </c:catAx>
      <c:valAx>
        <c:axId val="2231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3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642311"/>
        <c:axId val="62909888"/>
      </c:barChart>
      <c:catAx>
        <c:axId val="666423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909888"/>
        <c:crosses val="autoZero"/>
        <c:auto val="1"/>
        <c:lblOffset val="100"/>
        <c:noMultiLvlLbl val="0"/>
      </c:catAx>
      <c:valAx>
        <c:axId val="6290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2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318081"/>
        <c:axId val="62536138"/>
      </c:barChart>
      <c:catAx>
        <c:axId val="293180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36138"/>
        <c:crosses val="autoZero"/>
        <c:auto val="1"/>
        <c:lblOffset val="100"/>
        <c:noMultiLvlLbl val="0"/>
      </c:catAx>
      <c:valAx>
        <c:axId val="62536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8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954331"/>
        <c:axId val="32262388"/>
      </c:barChart>
      <c:catAx>
        <c:axId val="25954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62388"/>
        <c:crosses val="autoZero"/>
        <c:auto val="1"/>
        <c:lblOffset val="100"/>
        <c:noMultiLvlLbl val="0"/>
      </c:catAx>
      <c:valAx>
        <c:axId val="322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926037"/>
        <c:axId val="63116606"/>
      </c:barChart>
      <c:catAx>
        <c:axId val="21926037"/>
        <c:scaling>
          <c:orientation val="minMax"/>
        </c:scaling>
        <c:axPos val="b"/>
        <c:delete val="1"/>
        <c:majorTickMark val="out"/>
        <c:minorTickMark val="none"/>
        <c:tickLblPos val="none"/>
        <c:crossAx val="63116606"/>
        <c:crosses val="autoZero"/>
        <c:auto val="1"/>
        <c:lblOffset val="100"/>
        <c:noMultiLvlLbl val="0"/>
      </c:catAx>
      <c:valAx>
        <c:axId val="63116606"/>
        <c:scaling>
          <c:orientation val="minMax"/>
        </c:scaling>
        <c:axPos val="l"/>
        <c:delete val="1"/>
        <c:majorTickMark val="out"/>
        <c:minorTickMark val="none"/>
        <c:tickLblPos val="none"/>
        <c:crossAx val="219260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nuttinghil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appyskin_p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enannrodrigu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loralgrxx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odriguez_v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_blaine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hadyspotligh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creamcheees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affegiorn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x0x0shir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ubirfe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kdbcit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weetatlal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yeyoapri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kelseyyyyyyyyy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eghnakundu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odyherbal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egfinney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f_naturalski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ianasharpt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_ohheeyma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helast_ss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rtcardi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tmrs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breezzyyyy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irvin_jad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goldi0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umairahar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nurirdinasyira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wordromanc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ladyboarder966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queencrp"/>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wogumog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issysaraswat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erinwroze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vbj9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iamvalerieve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hayliemarie74"/>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eborahacru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hipmamasplac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lyssabrooke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_cal3"/>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0fficialf0x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ashlynasha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wt_kecantikan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kennedyautr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ana_alondra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karlafajard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arielleyeaa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gkld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dinnaahh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aya_shane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kincare_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korirene_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maripaumtz_2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grumpi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whittmarr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emilyegger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melballestero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badluckze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carlosgonzaga9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gabriellaa101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erealbri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victoriabeex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_tshego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gracesmithyy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arykilbourne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torikis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aprilfranzin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giulianaranci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haylarosario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alexiusvask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_courtc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maraalya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hannahmariecro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nook_jaz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nat_cardenas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tickle_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taralynneee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persia__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fortune_pre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hxsherlo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essicalashea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ingridvaldez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joannasmile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kamiwl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palemadd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jsisme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kara_nunley2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madisuhn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nursnt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paknice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merikarakhany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washli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adrie_elis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jameeov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labeautyolog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kincare_homm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kristinnatalie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sarah_garfield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winterfellzia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ziamsparkles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capt_jayr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aleahmay_1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kathrynfordawi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hap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bernardokat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anaptamay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namedcharism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nizziiigarcia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nycprada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jonah_cazar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iamtnorm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_bbyali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mochillata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bts_tw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vic7arm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judkinsemil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jnnfrmntng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20" totalsRowShown="0" headerRowDxfId="427" dataDxfId="426">
  <autoFilter ref="A2:BL120"/>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1" totalsRowShown="0" headerRowDxfId="297" dataDxfId="296">
  <autoFilter ref="A2:C21"/>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0" totalsRowShown="0" headerRowDxfId="167" dataDxfId="166">
  <autoFilter ref="A66:V70"/>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V83" totalsRowShown="0" headerRowDxfId="164" dataDxfId="163">
  <autoFilter ref="A73:V83"/>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V96" totalsRowShown="0" headerRowDxfId="117" dataDxfId="116">
  <autoFilter ref="A86:V96"/>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374" dataDxfId="373">
  <autoFilter ref="A2:BT122"/>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54" totalsRowShown="0" headerRowDxfId="82" dataDxfId="81">
  <autoFilter ref="A1:G45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32" totalsRowShown="0" headerRowDxfId="73" dataDxfId="72">
  <autoFilter ref="A1:L432"/>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331">
  <autoFilter ref="A2:AO21"/>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328" dataDxfId="327">
  <autoFilter ref="A1:C12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ystylespot.net/giveaway-win-300-in-makeup-skincare/?utm_source=feedburner&amp;utm_medium=email&amp;utm_campaign=Feed%3A+blogspot%2FZkmnD+%28MyStyleSpot.net%29" TargetMode="External" /><Relationship Id="rId2" Type="http://schemas.openxmlformats.org/officeDocument/2006/relationships/hyperlink" Target="https://www.instagram.com/p/Bs9rZ-5ggft/" TargetMode="External" /><Relationship Id="rId3" Type="http://schemas.openxmlformats.org/officeDocument/2006/relationships/hyperlink" Target="https://www.charmingfolk.com/" TargetMode="External" /><Relationship Id="rId4" Type="http://schemas.openxmlformats.org/officeDocument/2006/relationships/hyperlink" Target="https://www.charmingfolk.com/" TargetMode="External" /><Relationship Id="rId5" Type="http://schemas.openxmlformats.org/officeDocument/2006/relationships/hyperlink" Target="http://mystylespot.net/giveaway-win-300-in-makeup-skincare/" TargetMode="External" /><Relationship Id="rId6" Type="http://schemas.openxmlformats.org/officeDocument/2006/relationships/hyperlink" Target="https://www.facebook.com/flirtatiousnessonlineshopiloilo/posts/2117335334978639" TargetMode="External" /><Relationship Id="rId7" Type="http://schemas.openxmlformats.org/officeDocument/2006/relationships/hyperlink" Target="https://www.instagram.com/p/Bs9roGfnnHx/?utm_source=ig_twitter_share&amp;igshid=10jpiq4z1lw7g" TargetMode="External" /><Relationship Id="rId8" Type="http://schemas.openxmlformats.org/officeDocument/2006/relationships/hyperlink" Target="https://fortune-girl.com/skincare/articles/iLFGd" TargetMode="External" /><Relationship Id="rId9" Type="http://schemas.openxmlformats.org/officeDocument/2006/relationships/hyperlink" Target="https://www.hipmamasplace.com/mandarin-sugar-body-scrub-diy/" TargetMode="External" /><Relationship Id="rId10" Type="http://schemas.openxmlformats.org/officeDocument/2006/relationships/hyperlink" Target="https://www.livingafitandfulllife.com/2019/01/get-beautiful-from-within-this-year.html" TargetMode="External" /><Relationship Id="rId11" Type="http://schemas.openxmlformats.org/officeDocument/2006/relationships/hyperlink" Target="https://twitter.com/liberienne/status/906178722822328321" TargetMode="External" /><Relationship Id="rId12" Type="http://schemas.openxmlformats.org/officeDocument/2006/relationships/hyperlink" Target="https://twitter.com/liberienne/status/906178722822328321" TargetMode="External" /><Relationship Id="rId13" Type="http://schemas.openxmlformats.org/officeDocument/2006/relationships/hyperlink" Target="https://pbs.twimg.com/media/DxbONBQXgAATo0k.jpg" TargetMode="External" /><Relationship Id="rId14" Type="http://schemas.openxmlformats.org/officeDocument/2006/relationships/hyperlink" Target="https://pbs.twimg.com/media/DxkbLzzWkAEjh56.jpg" TargetMode="External" /><Relationship Id="rId15" Type="http://schemas.openxmlformats.org/officeDocument/2006/relationships/hyperlink" Target="https://pbs.twimg.com/ext_tw_video_thumb/1087930677100773376/pu/img/6VtFDbRsM5e5mM-O.jpg" TargetMode="External" /><Relationship Id="rId16" Type="http://schemas.openxmlformats.org/officeDocument/2006/relationships/hyperlink" Target="https://pbs.twimg.com/media/DtcMu3hVAAAJloK.jpg" TargetMode="External" /><Relationship Id="rId17" Type="http://schemas.openxmlformats.org/officeDocument/2006/relationships/hyperlink" Target="https://pbs.twimg.com/media/DuQFTvEX4AAXuMW.jpg" TargetMode="External" /><Relationship Id="rId18" Type="http://schemas.openxmlformats.org/officeDocument/2006/relationships/hyperlink" Target="https://pbs.twimg.com/ext_tw_video_thumb/1086187590166896640/pu/img/iBMjRoqVo3215EF_.jpg" TargetMode="External" /><Relationship Id="rId19" Type="http://schemas.openxmlformats.org/officeDocument/2006/relationships/hyperlink" Target="https://pbs.twimg.com/tweet_video_thumb/Dxkbi8RWoAIT4Yz.jpg" TargetMode="External" /><Relationship Id="rId20" Type="http://schemas.openxmlformats.org/officeDocument/2006/relationships/hyperlink" Target="https://pbs.twimg.com/media/Dxkbo9yWkAAmvk6.jpg" TargetMode="External" /><Relationship Id="rId21" Type="http://schemas.openxmlformats.org/officeDocument/2006/relationships/hyperlink" Target="https://pbs.twimg.com/media/DxebDreV4AETJHF.jpg" TargetMode="External" /><Relationship Id="rId22" Type="http://schemas.openxmlformats.org/officeDocument/2006/relationships/hyperlink" Target="https://pbs.twimg.com/media/DxkbsMhWkAI6UaE.jpg" TargetMode="External" /><Relationship Id="rId23" Type="http://schemas.openxmlformats.org/officeDocument/2006/relationships/hyperlink" Target="https://pbs.twimg.com/media/DxBVyuCUUAEqi8F.jpg" TargetMode="External" /><Relationship Id="rId24" Type="http://schemas.openxmlformats.org/officeDocument/2006/relationships/hyperlink" Target="https://pbs.twimg.com/media/DxjOCCBWkAUT8Mv.jpg" TargetMode="External" /><Relationship Id="rId25" Type="http://schemas.openxmlformats.org/officeDocument/2006/relationships/hyperlink" Target="https://pbs.twimg.com/media/Dxh89IMUUAEf12I.jpg" TargetMode="External" /><Relationship Id="rId26" Type="http://schemas.openxmlformats.org/officeDocument/2006/relationships/hyperlink" Target="https://pbs.twimg.com/media/DxguSF-UwAAZW2d.jpg" TargetMode="External" /><Relationship Id="rId27" Type="http://schemas.openxmlformats.org/officeDocument/2006/relationships/hyperlink" Target="https://pbs.twimg.com/tweet_video_thumb/DxkbzYBXQAY7IWR.jpg" TargetMode="External" /><Relationship Id="rId28" Type="http://schemas.openxmlformats.org/officeDocument/2006/relationships/hyperlink" Target="https://pbs.twimg.com/media/DxbONBQXgAATo0k.jpg" TargetMode="External" /><Relationship Id="rId29" Type="http://schemas.openxmlformats.org/officeDocument/2006/relationships/hyperlink" Target="https://pbs.twimg.com/media/DxkbrvDWkAAMf_E.jpg" TargetMode="External" /><Relationship Id="rId30" Type="http://schemas.openxmlformats.org/officeDocument/2006/relationships/hyperlink" Target="https://pbs.twimg.com/media/DxkbrvDWkAAMf_E.jpg" TargetMode="External" /><Relationship Id="rId31" Type="http://schemas.openxmlformats.org/officeDocument/2006/relationships/hyperlink" Target="https://pbs.twimg.com/media/DxbONBQXgAATo0k.jpg" TargetMode="External" /><Relationship Id="rId32" Type="http://schemas.openxmlformats.org/officeDocument/2006/relationships/hyperlink" Target="http://pbs.twimg.com/profile_images/1067245937754587137/BorCxpVn_normal.jpg" TargetMode="External" /><Relationship Id="rId33" Type="http://schemas.openxmlformats.org/officeDocument/2006/relationships/hyperlink" Target="http://pbs.twimg.com/profile_images/1059097605861527552/Q1bI-i4m_normal.jpg" TargetMode="External" /><Relationship Id="rId34" Type="http://schemas.openxmlformats.org/officeDocument/2006/relationships/hyperlink" Target="http://pbs.twimg.com/profile_images/947598108539711488/c-0KlUyJ_normal.jpg" TargetMode="External" /><Relationship Id="rId35" Type="http://schemas.openxmlformats.org/officeDocument/2006/relationships/hyperlink" Target="http://pbs.twimg.com/profile_images/1006301261673594885/RMddyDHf_normal.jpg" TargetMode="External" /><Relationship Id="rId36" Type="http://schemas.openxmlformats.org/officeDocument/2006/relationships/hyperlink" Target="http://pbs.twimg.com/profile_images/1006301261673594885/RMddyDHf_normal.jpg" TargetMode="External" /><Relationship Id="rId37" Type="http://schemas.openxmlformats.org/officeDocument/2006/relationships/hyperlink" Target="https://pbs.twimg.com/media/DxkbLzzWkAEjh56.jpg" TargetMode="External" /><Relationship Id="rId38" Type="http://schemas.openxmlformats.org/officeDocument/2006/relationships/hyperlink" Target="http://pbs.twimg.com/profile_images/1079948450844749824/rxXrMUER_normal.jpg" TargetMode="External" /><Relationship Id="rId39" Type="http://schemas.openxmlformats.org/officeDocument/2006/relationships/hyperlink" Target="http://pbs.twimg.com/profile_images/1087225045879992321/RZ1Xrzrk_normal.jpg" TargetMode="External" /><Relationship Id="rId40" Type="http://schemas.openxmlformats.org/officeDocument/2006/relationships/hyperlink" Target="http://pbs.twimg.com/profile_images/1082857675766022144/sPHWiGFC_normal.jpg" TargetMode="External" /><Relationship Id="rId41" Type="http://schemas.openxmlformats.org/officeDocument/2006/relationships/hyperlink" Target="http://pbs.twimg.com/profile_images/1001610045296185345/N27HPoDM_normal.jpg" TargetMode="External" /><Relationship Id="rId42" Type="http://schemas.openxmlformats.org/officeDocument/2006/relationships/hyperlink" Target="http://abs.twimg.com/sticky/default_profile_images/default_profile_normal.png" TargetMode="External" /><Relationship Id="rId43" Type="http://schemas.openxmlformats.org/officeDocument/2006/relationships/hyperlink" Target="http://pbs.twimg.com/profile_images/1087527742084653063/UU9LaITC_normal.jpg" TargetMode="External" /><Relationship Id="rId44" Type="http://schemas.openxmlformats.org/officeDocument/2006/relationships/hyperlink" Target="https://pbs.twimg.com/ext_tw_video_thumb/1087930677100773376/pu/img/6VtFDbRsM5e5mM-O.jpg" TargetMode="External" /><Relationship Id="rId45" Type="http://schemas.openxmlformats.org/officeDocument/2006/relationships/hyperlink" Target="http://pbs.twimg.com/profile_images/1038398859901325313/o85zInr1_normal.jpg" TargetMode="External" /><Relationship Id="rId46" Type="http://schemas.openxmlformats.org/officeDocument/2006/relationships/hyperlink" Target="https://pbs.twimg.com/media/DtcMu3hVAAAJloK.jpg" TargetMode="External" /><Relationship Id="rId47" Type="http://schemas.openxmlformats.org/officeDocument/2006/relationships/hyperlink" Target="http://pbs.twimg.com/profile_images/830979706413576192/5EApZ6Vx_normal.jpg" TargetMode="External" /><Relationship Id="rId48" Type="http://schemas.openxmlformats.org/officeDocument/2006/relationships/hyperlink" Target="https://pbs.twimg.com/media/DuQFTvEX4AAXuMW.jpg" TargetMode="External" /><Relationship Id="rId49" Type="http://schemas.openxmlformats.org/officeDocument/2006/relationships/hyperlink" Target="http://pbs.twimg.com/profile_images/830979706413576192/5EApZ6Vx_normal.jpg" TargetMode="External" /><Relationship Id="rId50" Type="http://schemas.openxmlformats.org/officeDocument/2006/relationships/hyperlink" Target="http://pbs.twimg.com/profile_images/830979706413576192/5EApZ6Vx_normal.jpg" TargetMode="External" /><Relationship Id="rId51" Type="http://schemas.openxmlformats.org/officeDocument/2006/relationships/hyperlink" Target="http://pbs.twimg.com/profile_images/1034943168532295680/s63rI5u2_normal.jpg" TargetMode="External" /><Relationship Id="rId52" Type="http://schemas.openxmlformats.org/officeDocument/2006/relationships/hyperlink" Target="http://pbs.twimg.com/profile_images/1039570679710986241/5zz3xrlS_normal.jpg" TargetMode="External" /><Relationship Id="rId53" Type="http://schemas.openxmlformats.org/officeDocument/2006/relationships/hyperlink" Target="http://pbs.twimg.com/profile_images/1083062153999863808/uVHhjJqH_normal.jpg" TargetMode="External" /><Relationship Id="rId54" Type="http://schemas.openxmlformats.org/officeDocument/2006/relationships/hyperlink" Target="http://pbs.twimg.com/profile_images/1053512055448354816/Q9sYX3xK_normal.jpg" TargetMode="External" /><Relationship Id="rId55" Type="http://schemas.openxmlformats.org/officeDocument/2006/relationships/hyperlink" Target="http://pbs.twimg.com/profile_images/1061466679446781952/1dI46c7q_normal.jpg" TargetMode="External" /><Relationship Id="rId56" Type="http://schemas.openxmlformats.org/officeDocument/2006/relationships/hyperlink" Target="http://pbs.twimg.com/profile_images/1083813179451424770/pKpEAJfe_normal.jpg" TargetMode="External" /><Relationship Id="rId57" Type="http://schemas.openxmlformats.org/officeDocument/2006/relationships/hyperlink" Target="https://pbs.twimg.com/ext_tw_video_thumb/1086187590166896640/pu/img/iBMjRoqVo3215EF_.jpg" TargetMode="External" /><Relationship Id="rId58" Type="http://schemas.openxmlformats.org/officeDocument/2006/relationships/hyperlink" Target="http://pbs.twimg.com/profile_images/1032662960613670912/MSHF8Wpa_normal.jpg" TargetMode="External" /><Relationship Id="rId59" Type="http://schemas.openxmlformats.org/officeDocument/2006/relationships/hyperlink" Target="http://pbs.twimg.com/profile_images/438117191276175360/KrO_v8kb_normal.jpeg" TargetMode="External" /><Relationship Id="rId60" Type="http://schemas.openxmlformats.org/officeDocument/2006/relationships/hyperlink" Target="http://pbs.twimg.com/profile_images/836714615069265920/uaD_1RnZ_normal.jpg" TargetMode="External" /><Relationship Id="rId61" Type="http://schemas.openxmlformats.org/officeDocument/2006/relationships/hyperlink" Target="http://pbs.twimg.com/profile_images/1073819318167764992/7BqpREgg_normal.jpg" TargetMode="External" /><Relationship Id="rId62" Type="http://schemas.openxmlformats.org/officeDocument/2006/relationships/hyperlink" Target="http://pbs.twimg.com/profile_images/904912687607382017/AUHvVG5S_normal.jpg" TargetMode="External" /><Relationship Id="rId63" Type="http://schemas.openxmlformats.org/officeDocument/2006/relationships/hyperlink" Target="http://pbs.twimg.com/profile_images/1085403781989310464/NWNlHG4m_normal.jpg" TargetMode="External" /><Relationship Id="rId64" Type="http://schemas.openxmlformats.org/officeDocument/2006/relationships/hyperlink" Target="http://pbs.twimg.com/profile_images/1072367566759362562/RZ0VVtC7_normal.jpg" TargetMode="External" /><Relationship Id="rId65" Type="http://schemas.openxmlformats.org/officeDocument/2006/relationships/hyperlink" Target="http://pbs.twimg.com/profile_images/934151814701727744/x6R71oPi_normal.jpg" TargetMode="External" /><Relationship Id="rId66" Type="http://schemas.openxmlformats.org/officeDocument/2006/relationships/hyperlink" Target="http://pbs.twimg.com/profile_images/994436465240297472/gKpcDSys_normal.jpg" TargetMode="External" /><Relationship Id="rId67" Type="http://schemas.openxmlformats.org/officeDocument/2006/relationships/hyperlink" Target="http://pbs.twimg.com/profile_images/1037388146596630530/UeGH46om_normal.jpg" TargetMode="External" /><Relationship Id="rId68" Type="http://schemas.openxmlformats.org/officeDocument/2006/relationships/hyperlink" Target="http://pbs.twimg.com/profile_images/1084686853763227648/UGSt5W7Z_normal.jpg" TargetMode="External" /><Relationship Id="rId69" Type="http://schemas.openxmlformats.org/officeDocument/2006/relationships/hyperlink" Target="http://pbs.twimg.com/profile_images/1084691983854174208/9hiMC88L_normal.jpg" TargetMode="External" /><Relationship Id="rId70" Type="http://schemas.openxmlformats.org/officeDocument/2006/relationships/hyperlink" Target="http://pbs.twimg.com/profile_images/1060201287155761152/Vwj_-cKN_normal.jpg" TargetMode="External" /><Relationship Id="rId71" Type="http://schemas.openxmlformats.org/officeDocument/2006/relationships/hyperlink" Target="http://pbs.twimg.com/profile_images/1081929448608448513/tczFqtuv_normal.jpg" TargetMode="External" /><Relationship Id="rId72" Type="http://schemas.openxmlformats.org/officeDocument/2006/relationships/hyperlink" Target="http://pbs.twimg.com/profile_images/1084226347281526784/x2RsgUu4_normal.jpg" TargetMode="External" /><Relationship Id="rId73" Type="http://schemas.openxmlformats.org/officeDocument/2006/relationships/hyperlink" Target="http://pbs.twimg.com/profile_images/1081717609517723654/GhfpCohH_normal.jpg" TargetMode="External" /><Relationship Id="rId74" Type="http://schemas.openxmlformats.org/officeDocument/2006/relationships/hyperlink" Target="http://pbs.twimg.com/profile_images/1087074402896879617/mKTRyffl_normal.jpg" TargetMode="External" /><Relationship Id="rId75" Type="http://schemas.openxmlformats.org/officeDocument/2006/relationships/hyperlink" Target="http://pbs.twimg.com/profile_images/1054272047424118784/ixjV-W81_normal.jpg" TargetMode="External" /><Relationship Id="rId76" Type="http://schemas.openxmlformats.org/officeDocument/2006/relationships/hyperlink" Target="http://pbs.twimg.com/profile_images/1066082029744214016/Cxe_juJO_normal.jpg" TargetMode="External" /><Relationship Id="rId77" Type="http://schemas.openxmlformats.org/officeDocument/2006/relationships/hyperlink" Target="http://pbs.twimg.com/profile_images/1064710454734245888/W4RP8718_normal.jpg" TargetMode="External" /><Relationship Id="rId78" Type="http://schemas.openxmlformats.org/officeDocument/2006/relationships/hyperlink" Target="http://pbs.twimg.com/profile_images/378800000039957375/ee3bdaeca9444b8552e3fcbce3461408_normal.jpeg" TargetMode="External" /><Relationship Id="rId79" Type="http://schemas.openxmlformats.org/officeDocument/2006/relationships/hyperlink" Target="http://pbs.twimg.com/profile_images/1084617394042093568/jxDMhy2k_normal.jpg" TargetMode="External" /><Relationship Id="rId80" Type="http://schemas.openxmlformats.org/officeDocument/2006/relationships/hyperlink" Target="http://pbs.twimg.com/profile_images/1081879175433056256/QePmv0MO_normal.jpg" TargetMode="External" /><Relationship Id="rId81" Type="http://schemas.openxmlformats.org/officeDocument/2006/relationships/hyperlink" Target="http://pbs.twimg.com/profile_images/1082942382201438208/IeaNLa5H_normal.jpg" TargetMode="External" /><Relationship Id="rId82" Type="http://schemas.openxmlformats.org/officeDocument/2006/relationships/hyperlink" Target="http://pbs.twimg.com/profile_images/1087014139807948802/YtPyLFst_normal.jpg" TargetMode="External" /><Relationship Id="rId83" Type="http://schemas.openxmlformats.org/officeDocument/2006/relationships/hyperlink" Target="http://pbs.twimg.com/profile_images/1082080673190608896/H6pP2SbK_normal.jpg" TargetMode="External" /><Relationship Id="rId84" Type="http://schemas.openxmlformats.org/officeDocument/2006/relationships/hyperlink" Target="http://pbs.twimg.com/profile_images/1080225559941128193/ZV_2667t_normal.jpg" TargetMode="External" /><Relationship Id="rId85" Type="http://schemas.openxmlformats.org/officeDocument/2006/relationships/hyperlink" Target="http://pbs.twimg.com/profile_images/1085402808344551424/bf6amRbH_normal.jpg" TargetMode="External" /><Relationship Id="rId86" Type="http://schemas.openxmlformats.org/officeDocument/2006/relationships/hyperlink" Target="http://pbs.twimg.com/profile_images/1079584854939815937/NcQds_kj_normal.jpg" TargetMode="External" /><Relationship Id="rId87" Type="http://schemas.openxmlformats.org/officeDocument/2006/relationships/hyperlink" Target="https://pbs.twimg.com/tweet_video_thumb/Dxkbi8RWoAIT4Yz.jpg" TargetMode="External" /><Relationship Id="rId88" Type="http://schemas.openxmlformats.org/officeDocument/2006/relationships/hyperlink" Target="http://pbs.twimg.com/profile_images/1062253832988581888/qNC9cobZ_normal.jpg" TargetMode="External" /><Relationship Id="rId89" Type="http://schemas.openxmlformats.org/officeDocument/2006/relationships/hyperlink" Target="http://pbs.twimg.com/profile_images/1079688212141010944/34JDZjmN_normal.jpg" TargetMode="External" /><Relationship Id="rId90" Type="http://schemas.openxmlformats.org/officeDocument/2006/relationships/hyperlink" Target="http://pbs.twimg.com/profile_images/1080186152685129728/B7WQJ4ku_normal.jpg" TargetMode="External" /><Relationship Id="rId91" Type="http://schemas.openxmlformats.org/officeDocument/2006/relationships/hyperlink" Target="http://pbs.twimg.com/profile_images/1036011842810912768/-ySB5Hw2_normal.jpg" TargetMode="External" /><Relationship Id="rId92" Type="http://schemas.openxmlformats.org/officeDocument/2006/relationships/hyperlink" Target="http://pbs.twimg.com/profile_images/1082137598611591169/y7DRzWPn_normal.jpg" TargetMode="External" /><Relationship Id="rId93" Type="http://schemas.openxmlformats.org/officeDocument/2006/relationships/hyperlink" Target="http://pbs.twimg.com/profile_images/1074102119253323776/hTE3jPHs_normal.jpg" TargetMode="External" /><Relationship Id="rId94" Type="http://schemas.openxmlformats.org/officeDocument/2006/relationships/hyperlink" Target="http://pbs.twimg.com/profile_images/1083228839579451392/Rc0IySnC_normal.jpg" TargetMode="External" /><Relationship Id="rId95" Type="http://schemas.openxmlformats.org/officeDocument/2006/relationships/hyperlink" Target="http://pbs.twimg.com/profile_images/483649368801546240/rtZ5jfwr_normal.jpeg" TargetMode="External" /><Relationship Id="rId96" Type="http://schemas.openxmlformats.org/officeDocument/2006/relationships/hyperlink" Target="http://pbs.twimg.com/profile_images/1066080454959349763/ELQlVa-3_normal.jpg" TargetMode="External" /><Relationship Id="rId97" Type="http://schemas.openxmlformats.org/officeDocument/2006/relationships/hyperlink" Target="https://pbs.twimg.com/media/Dxkbo9yWkAAmvk6.jpg" TargetMode="External" /><Relationship Id="rId98" Type="http://schemas.openxmlformats.org/officeDocument/2006/relationships/hyperlink" Target="http://pbs.twimg.com/profile_images/1020765361128566784/3k7esrxd_normal.jpg" TargetMode="External" /><Relationship Id="rId99" Type="http://schemas.openxmlformats.org/officeDocument/2006/relationships/hyperlink" Target="http://pbs.twimg.com/profile_images/1019443765478547458/8iCKQDrp_normal.jpg" TargetMode="External" /><Relationship Id="rId100" Type="http://schemas.openxmlformats.org/officeDocument/2006/relationships/hyperlink" Target="http://pbs.twimg.com/profile_images/1013240141165580289/XMF7Srug_normal.jpg" TargetMode="External" /><Relationship Id="rId101" Type="http://schemas.openxmlformats.org/officeDocument/2006/relationships/hyperlink" Target="https://pbs.twimg.com/media/DxebDreV4AETJHF.jpg" TargetMode="External" /><Relationship Id="rId102" Type="http://schemas.openxmlformats.org/officeDocument/2006/relationships/hyperlink" Target="http://pbs.twimg.com/profile_images/1004364684730892290/zkkcejqJ_normal.jpg" TargetMode="External" /><Relationship Id="rId103" Type="http://schemas.openxmlformats.org/officeDocument/2006/relationships/hyperlink" Target="http://pbs.twimg.com/profile_images/1086852841468280833/lUIKmWLX_normal.jpg" TargetMode="External" /><Relationship Id="rId104" Type="http://schemas.openxmlformats.org/officeDocument/2006/relationships/hyperlink" Target="https://pbs.twimg.com/media/DxkbsMhWkAI6UaE.jpg" TargetMode="External" /><Relationship Id="rId105" Type="http://schemas.openxmlformats.org/officeDocument/2006/relationships/hyperlink" Target="http://pbs.twimg.com/profile_images/1076686012246618112/NlxHUkYk_normal.jpg" TargetMode="External" /><Relationship Id="rId106" Type="http://schemas.openxmlformats.org/officeDocument/2006/relationships/hyperlink" Target="http://pbs.twimg.com/profile_images/1086066839900307456/P1jilVus_normal.jpg" TargetMode="External" /><Relationship Id="rId107" Type="http://schemas.openxmlformats.org/officeDocument/2006/relationships/hyperlink" Target="https://pbs.twimg.com/media/DxBVyuCUUAEqi8F.jpg" TargetMode="External" /><Relationship Id="rId108" Type="http://schemas.openxmlformats.org/officeDocument/2006/relationships/hyperlink" Target="http://pbs.twimg.com/profile_images/668344549694009344/l6qVgysb_normal.jpg" TargetMode="External" /><Relationship Id="rId109" Type="http://schemas.openxmlformats.org/officeDocument/2006/relationships/hyperlink" Target="http://pbs.twimg.com/profile_images/1087016695414308864/tfkErMJo_normal.jpg" TargetMode="External" /><Relationship Id="rId110" Type="http://schemas.openxmlformats.org/officeDocument/2006/relationships/hyperlink" Target="http://pbs.twimg.com/profile_images/1084527918628438017/12FOxIle_normal.jpg" TargetMode="External" /><Relationship Id="rId111" Type="http://schemas.openxmlformats.org/officeDocument/2006/relationships/hyperlink" Target="http://pbs.twimg.com/profile_images/1085023587038388224/ZNTzuYM-_normal.jpg" TargetMode="External" /><Relationship Id="rId112" Type="http://schemas.openxmlformats.org/officeDocument/2006/relationships/hyperlink" Target="http://pbs.twimg.com/profile_images/1084450133561860097/0b8eCi4v_normal.jpg" TargetMode="External" /><Relationship Id="rId113" Type="http://schemas.openxmlformats.org/officeDocument/2006/relationships/hyperlink" Target="http://pbs.twimg.com/profile_images/1077422758286508032/pWkD1y-X_normal.jpg" TargetMode="External" /><Relationship Id="rId114" Type="http://schemas.openxmlformats.org/officeDocument/2006/relationships/hyperlink" Target="https://pbs.twimg.com/media/DxjOCCBWkAUT8Mv.jpg" TargetMode="External" /><Relationship Id="rId115" Type="http://schemas.openxmlformats.org/officeDocument/2006/relationships/hyperlink" Target="http://pbs.twimg.com/profile_images/839743234746150912/mJZPxmDL_normal.jpg" TargetMode="External" /><Relationship Id="rId116" Type="http://schemas.openxmlformats.org/officeDocument/2006/relationships/hyperlink" Target="https://pbs.twimg.com/media/Dxh89IMUUAEf12I.jpg" TargetMode="External" /><Relationship Id="rId117" Type="http://schemas.openxmlformats.org/officeDocument/2006/relationships/hyperlink" Target="http://pbs.twimg.com/profile_images/839743234746150912/mJZPxmDL_normal.jpg" TargetMode="External" /><Relationship Id="rId118" Type="http://schemas.openxmlformats.org/officeDocument/2006/relationships/hyperlink" Target="http://pbs.twimg.com/profile_images/1059566303533510656/2azyeAu2_normal.jpg" TargetMode="External" /><Relationship Id="rId119" Type="http://schemas.openxmlformats.org/officeDocument/2006/relationships/hyperlink" Target="http://pbs.twimg.com/profile_images/1082104682363973632/GjawAVDn_normal.jpg" TargetMode="External" /><Relationship Id="rId120" Type="http://schemas.openxmlformats.org/officeDocument/2006/relationships/hyperlink" Target="https://pbs.twimg.com/media/DxguSF-UwAAZW2d.jpg" TargetMode="External" /><Relationship Id="rId121" Type="http://schemas.openxmlformats.org/officeDocument/2006/relationships/hyperlink" Target="http://pbs.twimg.com/profile_images/1004583131473559552/aib42JHW_normal.jpg" TargetMode="External" /><Relationship Id="rId122" Type="http://schemas.openxmlformats.org/officeDocument/2006/relationships/hyperlink" Target="http://pbs.twimg.com/profile_images/956294893860605952/D5o62Wp6_normal.jpg" TargetMode="External" /><Relationship Id="rId123" Type="http://schemas.openxmlformats.org/officeDocument/2006/relationships/hyperlink" Target="https://pbs.twimg.com/tweet_video_thumb/DxkbzYBXQAY7IWR.jpg" TargetMode="External" /><Relationship Id="rId124" Type="http://schemas.openxmlformats.org/officeDocument/2006/relationships/hyperlink" Target="http://pbs.twimg.com/profile_images/1067233092828565504/xUUniRgp_normal.jpg" TargetMode="External" /><Relationship Id="rId125" Type="http://schemas.openxmlformats.org/officeDocument/2006/relationships/hyperlink" Target="http://pbs.twimg.com/profile_images/1070532755765641216/6vLQR8OG_normal.jpg" TargetMode="External" /><Relationship Id="rId126" Type="http://schemas.openxmlformats.org/officeDocument/2006/relationships/hyperlink" Target="http://pbs.twimg.com/profile_images/1080184348664422401/nIDMwh6I_normal.jpg" TargetMode="External" /><Relationship Id="rId127" Type="http://schemas.openxmlformats.org/officeDocument/2006/relationships/hyperlink" Target="http://pbs.twimg.com/profile_images/1087914234074132481/Kbl0m0WU_normal.jpg" TargetMode="External" /><Relationship Id="rId128" Type="http://schemas.openxmlformats.org/officeDocument/2006/relationships/hyperlink" Target="http://pbs.twimg.com/profile_images/1083974580685938688/HxnPD3-N_normal.jpg" TargetMode="External" /><Relationship Id="rId129" Type="http://schemas.openxmlformats.org/officeDocument/2006/relationships/hyperlink" Target="http://pbs.twimg.com/profile_images/850349257227939840/uaCjJSuM_normal.jpg" TargetMode="External" /><Relationship Id="rId130" Type="http://schemas.openxmlformats.org/officeDocument/2006/relationships/hyperlink" Target="http://pbs.twimg.com/profile_images/1085015664996302848/cAnpTMlV_normal.jpg" TargetMode="External" /><Relationship Id="rId131" Type="http://schemas.openxmlformats.org/officeDocument/2006/relationships/hyperlink" Target="http://pbs.twimg.com/profile_images/1080445008237408256/QbR-sOEG_normal.jpg" TargetMode="External" /><Relationship Id="rId132" Type="http://schemas.openxmlformats.org/officeDocument/2006/relationships/hyperlink" Target="http://pbs.twimg.com/profile_images/1081781519495163904/9ShS-KyF_normal.jpg" TargetMode="External" /><Relationship Id="rId133" Type="http://schemas.openxmlformats.org/officeDocument/2006/relationships/hyperlink" Target="http://pbs.twimg.com/profile_images/1085450614702714880/dxuItbLx_normal.jpg" TargetMode="External" /><Relationship Id="rId134" Type="http://schemas.openxmlformats.org/officeDocument/2006/relationships/hyperlink" Target="https://pbs.twimg.com/media/DxbONBQXgAATo0k.jpg" TargetMode="External" /><Relationship Id="rId135" Type="http://schemas.openxmlformats.org/officeDocument/2006/relationships/hyperlink" Target="http://pbs.twimg.com/profile_images/1085450614702714880/dxuItbLx_normal.jpg" TargetMode="External" /><Relationship Id="rId136" Type="http://schemas.openxmlformats.org/officeDocument/2006/relationships/hyperlink" Target="http://pbs.twimg.com/profile_images/1085450614702714880/dxuItbLx_normal.jpg" TargetMode="External" /><Relationship Id="rId137" Type="http://schemas.openxmlformats.org/officeDocument/2006/relationships/hyperlink" Target="http://pbs.twimg.com/profile_images/1086781643317104643/XR8MeB0r_normal.jpg" TargetMode="External" /><Relationship Id="rId138" Type="http://schemas.openxmlformats.org/officeDocument/2006/relationships/hyperlink" Target="http://pbs.twimg.com/profile_images/1029436764082118656/VVqMg2jx_normal.jpg" TargetMode="External" /><Relationship Id="rId139" Type="http://schemas.openxmlformats.org/officeDocument/2006/relationships/hyperlink" Target="http://pbs.twimg.com/profile_images/1086807144865951744/FcgNXRrP_normal.jpg" TargetMode="External" /><Relationship Id="rId140" Type="http://schemas.openxmlformats.org/officeDocument/2006/relationships/hyperlink" Target="http://pbs.twimg.com/profile_images/1066749872680779778/Dkgrxp5J_normal.jpg" TargetMode="External" /><Relationship Id="rId141" Type="http://schemas.openxmlformats.org/officeDocument/2006/relationships/hyperlink" Target="http://pbs.twimg.com/profile_images/1047129750538473472/AC8PoA61_normal.jpg" TargetMode="External" /><Relationship Id="rId142" Type="http://schemas.openxmlformats.org/officeDocument/2006/relationships/hyperlink" Target="http://pbs.twimg.com/profile_images/1087559662927413248/XY3hE2Vy_normal.jpg" TargetMode="External" /><Relationship Id="rId143" Type="http://schemas.openxmlformats.org/officeDocument/2006/relationships/hyperlink" Target="http://pbs.twimg.com/profile_images/1041407443337732098/uvOL45Fb_normal.jpg" TargetMode="External" /><Relationship Id="rId144" Type="http://schemas.openxmlformats.org/officeDocument/2006/relationships/hyperlink" Target="https://pbs.twimg.com/media/DxkbrvDWkAAMf_E.jpg" TargetMode="External" /><Relationship Id="rId145" Type="http://schemas.openxmlformats.org/officeDocument/2006/relationships/hyperlink" Target="https://pbs.twimg.com/media/DxkbrvDWkAAMf_E.jpg" TargetMode="External" /><Relationship Id="rId146" Type="http://schemas.openxmlformats.org/officeDocument/2006/relationships/hyperlink" Target="http://pbs.twimg.com/profile_images/1084623723368534016/0iBly-2U_normal.jpg" TargetMode="External" /><Relationship Id="rId147" Type="http://schemas.openxmlformats.org/officeDocument/2006/relationships/hyperlink" Target="http://pbs.twimg.com/profile_images/1087561460664938496/T6--YesT_normal.jpg" TargetMode="External" /><Relationship Id="rId148" Type="http://schemas.openxmlformats.org/officeDocument/2006/relationships/hyperlink" Target="http://pbs.twimg.com/profile_images/1068738419252215808/G2iguleE_normal.jpg" TargetMode="External" /><Relationship Id="rId149" Type="http://schemas.openxmlformats.org/officeDocument/2006/relationships/hyperlink" Target="https://twitter.com/#!/nuttinghills/status/1087283175921872896" TargetMode="External" /><Relationship Id="rId150" Type="http://schemas.openxmlformats.org/officeDocument/2006/relationships/hyperlink" Target="https://twitter.com/#!/jenannrodrigues/status/1087930634360811520" TargetMode="External" /><Relationship Id="rId151" Type="http://schemas.openxmlformats.org/officeDocument/2006/relationships/hyperlink" Target="https://twitter.com/#!/floralgrxxn/status/1087930640543170563" TargetMode="External" /><Relationship Id="rId152" Type="http://schemas.openxmlformats.org/officeDocument/2006/relationships/hyperlink" Target="https://twitter.com/#!/rodriguez_vf/status/1087930642619338754" TargetMode="External" /><Relationship Id="rId153" Type="http://schemas.openxmlformats.org/officeDocument/2006/relationships/hyperlink" Target="https://twitter.com/#!/shadyspotlight/status/1087930663020441602" TargetMode="External" /><Relationship Id="rId154" Type="http://schemas.openxmlformats.org/officeDocument/2006/relationships/hyperlink" Target="https://twitter.com/#!/shadyspotlight/status/1087930663020441602" TargetMode="External" /><Relationship Id="rId155" Type="http://schemas.openxmlformats.org/officeDocument/2006/relationships/hyperlink" Target="https://twitter.com/#!/x0x0shiri/status/1087930675897028610" TargetMode="External" /><Relationship Id="rId156" Type="http://schemas.openxmlformats.org/officeDocument/2006/relationships/hyperlink" Target="https://twitter.com/#!/tubirfess/status/1087916608180420608" TargetMode="External" /><Relationship Id="rId157" Type="http://schemas.openxmlformats.org/officeDocument/2006/relationships/hyperlink" Target="https://twitter.com/#!/skdbcity/status/1087930676643487744" TargetMode="External" /><Relationship Id="rId158" Type="http://schemas.openxmlformats.org/officeDocument/2006/relationships/hyperlink" Target="https://twitter.com/#!/tweetatlali/status/1087930695715037184" TargetMode="External" /><Relationship Id="rId159" Type="http://schemas.openxmlformats.org/officeDocument/2006/relationships/hyperlink" Target="https://twitter.com/#!/ayeyoapril/status/1087930695970889729" TargetMode="External" /><Relationship Id="rId160" Type="http://schemas.openxmlformats.org/officeDocument/2006/relationships/hyperlink" Target="https://twitter.com/#!/kelseyyyyyyyyyh/status/1087930697535373312" TargetMode="External" /><Relationship Id="rId161" Type="http://schemas.openxmlformats.org/officeDocument/2006/relationships/hyperlink" Target="https://twitter.com/#!/meghnakundur/status/1087930709010984962" TargetMode="External" /><Relationship Id="rId162" Type="http://schemas.openxmlformats.org/officeDocument/2006/relationships/hyperlink" Target="https://twitter.com/#!/bodyherbals/status/1087930709157781504" TargetMode="External" /><Relationship Id="rId163" Type="http://schemas.openxmlformats.org/officeDocument/2006/relationships/hyperlink" Target="https://twitter.com/#!/megfinney99/status/1087930713511481344" TargetMode="External" /><Relationship Id="rId164" Type="http://schemas.openxmlformats.org/officeDocument/2006/relationships/hyperlink" Target="https://twitter.com/#!/cf_naturalskin/status/1069337552765755392" TargetMode="External" /><Relationship Id="rId165" Type="http://schemas.openxmlformats.org/officeDocument/2006/relationships/hyperlink" Target="https://twitter.com/#!/dianasharpton/status/1087930692237971462" TargetMode="External" /><Relationship Id="rId166" Type="http://schemas.openxmlformats.org/officeDocument/2006/relationships/hyperlink" Target="https://twitter.com/#!/cf_naturalskin/status/1072988882793312256" TargetMode="External" /><Relationship Id="rId167" Type="http://schemas.openxmlformats.org/officeDocument/2006/relationships/hyperlink" Target="https://twitter.com/#!/dianasharpton/status/1087930692237971462" TargetMode="External" /><Relationship Id="rId168" Type="http://schemas.openxmlformats.org/officeDocument/2006/relationships/hyperlink" Target="https://twitter.com/#!/dianasharpton/status/1087930718330732550" TargetMode="External" /><Relationship Id="rId169" Type="http://schemas.openxmlformats.org/officeDocument/2006/relationships/hyperlink" Target="https://twitter.com/#!/_ohheeymary/status/1087930719228301315" TargetMode="External" /><Relationship Id="rId170" Type="http://schemas.openxmlformats.org/officeDocument/2006/relationships/hyperlink" Target="https://twitter.com/#!/thelast_ssr/status/1087930721195433985" TargetMode="External" /><Relationship Id="rId171" Type="http://schemas.openxmlformats.org/officeDocument/2006/relationships/hyperlink" Target="https://twitter.com/#!/atmrse/status/1087930737406472194" TargetMode="External" /><Relationship Id="rId172" Type="http://schemas.openxmlformats.org/officeDocument/2006/relationships/hyperlink" Target="https://twitter.com/#!/breezzyyyy_/status/1087930749083402248" TargetMode="External" /><Relationship Id="rId173" Type="http://schemas.openxmlformats.org/officeDocument/2006/relationships/hyperlink" Target="https://twitter.com/#!/irvin_jaden/status/1087930781530554368" TargetMode="External" /><Relationship Id="rId174" Type="http://schemas.openxmlformats.org/officeDocument/2006/relationships/hyperlink" Target="https://twitter.com/#!/goldi0sa/status/1087930783803813888" TargetMode="External" /><Relationship Id="rId175" Type="http://schemas.openxmlformats.org/officeDocument/2006/relationships/hyperlink" Target="https://twitter.com/#!/umairaharis/status/1086187689974452224" TargetMode="External" /><Relationship Id="rId176" Type="http://schemas.openxmlformats.org/officeDocument/2006/relationships/hyperlink" Target="https://twitter.com/#!/nurirdinasyirah/status/1087930785271828485" TargetMode="External" /><Relationship Id="rId177" Type="http://schemas.openxmlformats.org/officeDocument/2006/relationships/hyperlink" Target="https://twitter.com/#!/wordromancer/status/1087900240022306816" TargetMode="External" /><Relationship Id="rId178" Type="http://schemas.openxmlformats.org/officeDocument/2006/relationships/hyperlink" Target="https://twitter.com/#!/ladyboarder9669/status/1087930785699647490" TargetMode="External" /><Relationship Id="rId179" Type="http://schemas.openxmlformats.org/officeDocument/2006/relationships/hyperlink" Target="https://twitter.com/#!/queencrp/status/1087930795891875840" TargetMode="External" /><Relationship Id="rId180" Type="http://schemas.openxmlformats.org/officeDocument/2006/relationships/hyperlink" Target="https://twitter.com/#!/wogumogu/status/1087930809028366336" TargetMode="External" /><Relationship Id="rId181" Type="http://schemas.openxmlformats.org/officeDocument/2006/relationships/hyperlink" Target="https://twitter.com/#!/erinwrozek/status/1087930838212403201" TargetMode="External" /><Relationship Id="rId182" Type="http://schemas.openxmlformats.org/officeDocument/2006/relationships/hyperlink" Target="https://twitter.com/#!/avbj96/status/1087930867270377472" TargetMode="External" /><Relationship Id="rId183" Type="http://schemas.openxmlformats.org/officeDocument/2006/relationships/hyperlink" Target="https://twitter.com/#!/iamvalerievee/status/1087930887122153473" TargetMode="External" /><Relationship Id="rId184" Type="http://schemas.openxmlformats.org/officeDocument/2006/relationships/hyperlink" Target="https://twitter.com/#!/hayliemarie74/status/1087930903769288704" TargetMode="External" /><Relationship Id="rId185" Type="http://schemas.openxmlformats.org/officeDocument/2006/relationships/hyperlink" Target="https://twitter.com/#!/deborahacruz/status/1087930915039399936" TargetMode="External" /><Relationship Id="rId186" Type="http://schemas.openxmlformats.org/officeDocument/2006/relationships/hyperlink" Target="https://twitter.com/#!/lyssabrookee/status/1087930922211688448" TargetMode="External" /><Relationship Id="rId187" Type="http://schemas.openxmlformats.org/officeDocument/2006/relationships/hyperlink" Target="https://twitter.com/#!/j_cal3/status/1087930941945847814" TargetMode="External" /><Relationship Id="rId188" Type="http://schemas.openxmlformats.org/officeDocument/2006/relationships/hyperlink" Target="https://twitter.com/#!/ashlynashah/status/1087930951538171904" TargetMode="External" /><Relationship Id="rId189" Type="http://schemas.openxmlformats.org/officeDocument/2006/relationships/hyperlink" Target="https://twitter.com/#!/kennedyautry/status/1087930959960440832" TargetMode="External" /><Relationship Id="rId190" Type="http://schemas.openxmlformats.org/officeDocument/2006/relationships/hyperlink" Target="https://twitter.com/#!/ana_alondraa/status/1087930979866607616" TargetMode="External" /><Relationship Id="rId191" Type="http://schemas.openxmlformats.org/officeDocument/2006/relationships/hyperlink" Target="https://twitter.com/#!/karlafajardo/status/1087930984610365442" TargetMode="External" /><Relationship Id="rId192" Type="http://schemas.openxmlformats.org/officeDocument/2006/relationships/hyperlink" Target="https://twitter.com/#!/marielleyeaah/status/1087930992436957185" TargetMode="External" /><Relationship Id="rId193" Type="http://schemas.openxmlformats.org/officeDocument/2006/relationships/hyperlink" Target="https://twitter.com/#!/gkldv/status/1087931000280268801" TargetMode="External" /><Relationship Id="rId194" Type="http://schemas.openxmlformats.org/officeDocument/2006/relationships/hyperlink" Target="https://twitter.com/#!/dinnaahhh/status/1087931002964635649" TargetMode="External" /><Relationship Id="rId195" Type="http://schemas.openxmlformats.org/officeDocument/2006/relationships/hyperlink" Target="https://twitter.com/#!/maya_shanell/status/1087931003350462464" TargetMode="External" /><Relationship Id="rId196" Type="http://schemas.openxmlformats.org/officeDocument/2006/relationships/hyperlink" Target="https://twitter.com/#!/skincare_day/status/1087931011726479360" TargetMode="External" /><Relationship Id="rId197" Type="http://schemas.openxmlformats.org/officeDocument/2006/relationships/hyperlink" Target="https://twitter.com/#!/korirene__/status/1087931014217895937" TargetMode="External" /><Relationship Id="rId198" Type="http://schemas.openxmlformats.org/officeDocument/2006/relationships/hyperlink" Target="https://twitter.com/#!/maripaumtz_29/status/1087931024670105601" TargetMode="External" /><Relationship Id="rId199" Type="http://schemas.openxmlformats.org/officeDocument/2006/relationships/hyperlink" Target="https://twitter.com/#!/sissysaraswati/status/1087929787593773063" TargetMode="External" /><Relationship Id="rId200" Type="http://schemas.openxmlformats.org/officeDocument/2006/relationships/hyperlink" Target="https://twitter.com/#!/grumpiing/status/1087931040730173440" TargetMode="External" /><Relationship Id="rId201" Type="http://schemas.openxmlformats.org/officeDocument/2006/relationships/hyperlink" Target="https://twitter.com/#!/whittmarrr/status/1087931051983409152" TargetMode="External" /><Relationship Id="rId202" Type="http://schemas.openxmlformats.org/officeDocument/2006/relationships/hyperlink" Target="https://twitter.com/#!/emilyegger1/status/1087931056249061378" TargetMode="External" /><Relationship Id="rId203" Type="http://schemas.openxmlformats.org/officeDocument/2006/relationships/hyperlink" Target="https://twitter.com/#!/melballesteros_/status/1087931074540462080" TargetMode="External" /><Relationship Id="rId204" Type="http://schemas.openxmlformats.org/officeDocument/2006/relationships/hyperlink" Target="https://twitter.com/#!/badluckzee/status/1087931079057641472" TargetMode="External" /><Relationship Id="rId205" Type="http://schemas.openxmlformats.org/officeDocument/2006/relationships/hyperlink" Target="https://twitter.com/#!/carlosgonzaga97/status/1087931085760155651" TargetMode="External" /><Relationship Id="rId206" Type="http://schemas.openxmlformats.org/officeDocument/2006/relationships/hyperlink" Target="https://twitter.com/#!/gabriellaa1017/status/1087931089199472641" TargetMode="External" /><Relationship Id="rId207" Type="http://schemas.openxmlformats.org/officeDocument/2006/relationships/hyperlink" Target="https://twitter.com/#!/derealbrian/status/1087931090004860928" TargetMode="External" /><Relationship Id="rId208" Type="http://schemas.openxmlformats.org/officeDocument/2006/relationships/hyperlink" Target="https://twitter.com/#!/victoriabeexo/status/1087931095218339840" TargetMode="External" /><Relationship Id="rId209" Type="http://schemas.openxmlformats.org/officeDocument/2006/relationships/hyperlink" Target="https://twitter.com/#!/_tshegox/status/1087931104311590912" TargetMode="External" /><Relationship Id="rId210" Type="http://schemas.openxmlformats.org/officeDocument/2006/relationships/hyperlink" Target="https://twitter.com/#!/gracesmithyyy/status/1087931104932315137" TargetMode="External" /><Relationship Id="rId211" Type="http://schemas.openxmlformats.org/officeDocument/2006/relationships/hyperlink" Target="https://twitter.com/#!/marykilbourne4/status/1087931119843110914" TargetMode="External" /><Relationship Id="rId212" Type="http://schemas.openxmlformats.org/officeDocument/2006/relationships/hyperlink" Target="https://twitter.com/#!/torikish/status/1087931142106501120" TargetMode="External" /><Relationship Id="rId213" Type="http://schemas.openxmlformats.org/officeDocument/2006/relationships/hyperlink" Target="https://twitter.com/#!/aprilfranzino/status/1087931154987171842" TargetMode="External" /><Relationship Id="rId214" Type="http://schemas.openxmlformats.org/officeDocument/2006/relationships/hyperlink" Target="https://twitter.com/#!/shaylarosario1/status/1087931180522057729" TargetMode="External" /><Relationship Id="rId215" Type="http://schemas.openxmlformats.org/officeDocument/2006/relationships/hyperlink" Target="https://twitter.com/#!/alexiusvasko/status/1087931186532548614" TargetMode="External" /><Relationship Id="rId216" Type="http://schemas.openxmlformats.org/officeDocument/2006/relationships/hyperlink" Target="https://twitter.com/#!/_courtco/status/1087931188763860992" TargetMode="External" /><Relationship Id="rId217" Type="http://schemas.openxmlformats.org/officeDocument/2006/relationships/hyperlink" Target="https://twitter.com/#!/maraalyana/status/1087931196913405952" TargetMode="External" /><Relationship Id="rId218" Type="http://schemas.openxmlformats.org/officeDocument/2006/relationships/hyperlink" Target="https://twitter.com/#!/hannahmariecrow/status/1087931197353873408" TargetMode="External" /><Relationship Id="rId219" Type="http://schemas.openxmlformats.org/officeDocument/2006/relationships/hyperlink" Target="https://twitter.com/#!/artcardio/status/1087508331340550144" TargetMode="External" /><Relationship Id="rId220" Type="http://schemas.openxmlformats.org/officeDocument/2006/relationships/hyperlink" Target="https://twitter.com/#!/nook_jazz/status/1087931205545312256" TargetMode="External" /><Relationship Id="rId221" Type="http://schemas.openxmlformats.org/officeDocument/2006/relationships/hyperlink" Target="https://twitter.com/#!/nat_cardenasv/status/1087931210762985472" TargetMode="External" /><Relationship Id="rId222" Type="http://schemas.openxmlformats.org/officeDocument/2006/relationships/hyperlink" Target="https://twitter.com/#!/tickle_b/status/1087931233714212869" TargetMode="External" /><Relationship Id="rId223" Type="http://schemas.openxmlformats.org/officeDocument/2006/relationships/hyperlink" Target="https://twitter.com/#!/taralynneeee/status/1087931244174819328" TargetMode="External" /><Relationship Id="rId224" Type="http://schemas.openxmlformats.org/officeDocument/2006/relationships/hyperlink" Target="https://twitter.com/#!/persia__x/status/1087931268287860741" TargetMode="External" /><Relationship Id="rId225" Type="http://schemas.openxmlformats.org/officeDocument/2006/relationships/hyperlink" Target="https://twitter.com/#!/fortune_press/status/1085461846813900800" TargetMode="External" /><Relationship Id="rId226" Type="http://schemas.openxmlformats.org/officeDocument/2006/relationships/hyperlink" Target="https://twitter.com/#!/hxsherlock/status/1087931270825476097" TargetMode="External" /><Relationship Id="rId227" Type="http://schemas.openxmlformats.org/officeDocument/2006/relationships/hyperlink" Target="https://twitter.com/#!/jessicalasheaa/status/1087931272754855936" TargetMode="External" /><Relationship Id="rId228" Type="http://schemas.openxmlformats.org/officeDocument/2006/relationships/hyperlink" Target="https://twitter.com/#!/ingridvaldezp/status/1087931276580085761" TargetMode="External" /><Relationship Id="rId229" Type="http://schemas.openxmlformats.org/officeDocument/2006/relationships/hyperlink" Target="https://twitter.com/#!/joannasmilez/status/1087931282338836486" TargetMode="External" /><Relationship Id="rId230" Type="http://schemas.openxmlformats.org/officeDocument/2006/relationships/hyperlink" Target="https://twitter.com/#!/kamiwla/status/1087931303507488770" TargetMode="External" /><Relationship Id="rId231" Type="http://schemas.openxmlformats.org/officeDocument/2006/relationships/hyperlink" Target="https://twitter.com/#!/palemaddy/status/1087931309744373761" TargetMode="External" /><Relationship Id="rId232" Type="http://schemas.openxmlformats.org/officeDocument/2006/relationships/hyperlink" Target="https://twitter.com/#!/hipmamasplace/status/1087845946787094528" TargetMode="External" /><Relationship Id="rId233" Type="http://schemas.openxmlformats.org/officeDocument/2006/relationships/hyperlink" Target="https://twitter.com/#!/jsismee/status/1087931247404507139" TargetMode="External" /><Relationship Id="rId234" Type="http://schemas.openxmlformats.org/officeDocument/2006/relationships/hyperlink" Target="https://twitter.com/#!/jsismee/status/1087757108404080640" TargetMode="External" /><Relationship Id="rId235" Type="http://schemas.openxmlformats.org/officeDocument/2006/relationships/hyperlink" Target="https://twitter.com/#!/jsismee/status/1087931318493741058" TargetMode="External" /><Relationship Id="rId236" Type="http://schemas.openxmlformats.org/officeDocument/2006/relationships/hyperlink" Target="https://twitter.com/#!/kara_nunley24/status/1087931332418772993" TargetMode="External" /><Relationship Id="rId237" Type="http://schemas.openxmlformats.org/officeDocument/2006/relationships/hyperlink" Target="https://twitter.com/#!/madisuhn0/status/1087931336139173888" TargetMode="External" /><Relationship Id="rId238" Type="http://schemas.openxmlformats.org/officeDocument/2006/relationships/hyperlink" Target="https://twitter.com/#!/nursntt/status/1087670520189935616" TargetMode="External" /><Relationship Id="rId239" Type="http://schemas.openxmlformats.org/officeDocument/2006/relationships/hyperlink" Target="https://twitter.com/#!/paknice1/status/1087931344150245382" TargetMode="External" /><Relationship Id="rId240" Type="http://schemas.openxmlformats.org/officeDocument/2006/relationships/hyperlink" Target="https://twitter.com/#!/merikarakhanyan/status/1087931359161712640" TargetMode="External" /><Relationship Id="rId241" Type="http://schemas.openxmlformats.org/officeDocument/2006/relationships/hyperlink" Target="https://twitter.com/#!/washlix/status/1087931362131234818" TargetMode="External" /><Relationship Id="rId242" Type="http://schemas.openxmlformats.org/officeDocument/2006/relationships/hyperlink" Target="https://twitter.com/#!/adrie_elise/status/1087931373493587968" TargetMode="External" /><Relationship Id="rId243" Type="http://schemas.openxmlformats.org/officeDocument/2006/relationships/hyperlink" Target="https://twitter.com/#!/jameeoval/status/1087931385241919489" TargetMode="External" /><Relationship Id="rId244" Type="http://schemas.openxmlformats.org/officeDocument/2006/relationships/hyperlink" Target="https://twitter.com/#!/labeautyologist/status/906185720221450240" TargetMode="External" /><Relationship Id="rId245" Type="http://schemas.openxmlformats.org/officeDocument/2006/relationships/hyperlink" Target="https://twitter.com/#!/skincare_homme/status/1087931393290702848" TargetMode="External" /><Relationship Id="rId246" Type="http://schemas.openxmlformats.org/officeDocument/2006/relationships/hyperlink" Target="https://twitter.com/#!/kristinnatalie_/status/1087931411007528960" TargetMode="External" /><Relationship Id="rId247" Type="http://schemas.openxmlformats.org/officeDocument/2006/relationships/hyperlink" Target="https://twitter.com/#!/sarah_garfield_/status/1087931415457660928" TargetMode="External" /><Relationship Id="rId248" Type="http://schemas.openxmlformats.org/officeDocument/2006/relationships/hyperlink" Target="https://twitter.com/#!/winterfellziam/status/1087931434969509888" TargetMode="External" /><Relationship Id="rId249" Type="http://schemas.openxmlformats.org/officeDocument/2006/relationships/hyperlink" Target="https://twitter.com/#!/capt_jayron/status/1087931443949510657" TargetMode="External" /><Relationship Id="rId250" Type="http://schemas.openxmlformats.org/officeDocument/2006/relationships/hyperlink" Target="https://twitter.com/#!/aleahmay_18/status/1087931449918058497" TargetMode="External" /><Relationship Id="rId251" Type="http://schemas.openxmlformats.org/officeDocument/2006/relationships/hyperlink" Target="https://twitter.com/#!/kathrynfordawin/status/1087931482532925442" TargetMode="External" /><Relationship Id="rId252" Type="http://schemas.openxmlformats.org/officeDocument/2006/relationships/hyperlink" Target="https://twitter.com/#!/nuttinghills/status/1087283175921872896" TargetMode="External" /><Relationship Id="rId253" Type="http://schemas.openxmlformats.org/officeDocument/2006/relationships/hyperlink" Target="https://twitter.com/#!/kathrynfordawin/status/1087931482532925442" TargetMode="External" /><Relationship Id="rId254" Type="http://schemas.openxmlformats.org/officeDocument/2006/relationships/hyperlink" Target="https://twitter.com/#!/kathrynfordawin/status/1087931482532925442" TargetMode="External" /><Relationship Id="rId255" Type="http://schemas.openxmlformats.org/officeDocument/2006/relationships/hyperlink" Target="https://twitter.com/#!/anaptamayo/status/1087931485917712385" TargetMode="External" /><Relationship Id="rId256" Type="http://schemas.openxmlformats.org/officeDocument/2006/relationships/hyperlink" Target="https://twitter.com/#!/namedcharisma/status/1087931493647831041" TargetMode="External" /><Relationship Id="rId257" Type="http://schemas.openxmlformats.org/officeDocument/2006/relationships/hyperlink" Target="https://twitter.com/#!/nizziiigarciaa/status/1087931498676830208" TargetMode="External" /><Relationship Id="rId258" Type="http://schemas.openxmlformats.org/officeDocument/2006/relationships/hyperlink" Target="https://twitter.com/#!/nycpradaa/status/1087931501868707840" TargetMode="External" /><Relationship Id="rId259" Type="http://schemas.openxmlformats.org/officeDocument/2006/relationships/hyperlink" Target="https://twitter.com/#!/jonah_cazares/status/1087931502434942977" TargetMode="External" /><Relationship Id="rId260" Type="http://schemas.openxmlformats.org/officeDocument/2006/relationships/hyperlink" Target="https://twitter.com/#!/iamtnorman/status/1087931504351686656" TargetMode="External" /><Relationship Id="rId261" Type="http://schemas.openxmlformats.org/officeDocument/2006/relationships/hyperlink" Target="https://twitter.com/#!/_bbyalii/status/1087931518541090822" TargetMode="External" /><Relationship Id="rId262" Type="http://schemas.openxmlformats.org/officeDocument/2006/relationships/hyperlink" Target="https://twitter.com/#!/mochillatae/status/1087931534558912512" TargetMode="External" /><Relationship Id="rId263" Type="http://schemas.openxmlformats.org/officeDocument/2006/relationships/hyperlink" Target="https://twitter.com/#!/mochillatae/status/1087931534558912512" TargetMode="External" /><Relationship Id="rId264" Type="http://schemas.openxmlformats.org/officeDocument/2006/relationships/hyperlink" Target="https://twitter.com/#!/_blainee/status/1087797385395429382" TargetMode="External" /><Relationship Id="rId265" Type="http://schemas.openxmlformats.org/officeDocument/2006/relationships/hyperlink" Target="https://twitter.com/#!/judkinsemily/status/1087931536777928706" TargetMode="External" /><Relationship Id="rId266" Type="http://schemas.openxmlformats.org/officeDocument/2006/relationships/hyperlink" Target="https://twitter.com/#!/jnnfrmntngr/status/1087931537641869316" TargetMode="External" /><Relationship Id="rId267" Type="http://schemas.openxmlformats.org/officeDocument/2006/relationships/hyperlink" Target="https://api.twitter.com/1.1/geo/id/006523c50dfe9086.json" TargetMode="External" /><Relationship Id="rId268" Type="http://schemas.openxmlformats.org/officeDocument/2006/relationships/hyperlink" Target="https://api.twitter.com/1.1/geo/id/3134f9d2892d2685.json" TargetMode="External" /><Relationship Id="rId269" Type="http://schemas.openxmlformats.org/officeDocument/2006/relationships/comments" Target="../comments1.xml" /><Relationship Id="rId270" Type="http://schemas.openxmlformats.org/officeDocument/2006/relationships/vmlDrawing" Target="../drawings/vmlDrawing1.vml" /><Relationship Id="rId271" Type="http://schemas.openxmlformats.org/officeDocument/2006/relationships/table" Target="../tables/table1.xml" /><Relationship Id="rId2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7xS6BAQm3w" TargetMode="External" /><Relationship Id="rId2" Type="http://schemas.openxmlformats.org/officeDocument/2006/relationships/hyperlink" Target="http://t.co/bYenp4P7OL" TargetMode="External" /><Relationship Id="rId3" Type="http://schemas.openxmlformats.org/officeDocument/2006/relationships/hyperlink" Target="https://t.co/A7dS9YaSoL" TargetMode="External" /><Relationship Id="rId4" Type="http://schemas.openxmlformats.org/officeDocument/2006/relationships/hyperlink" Target="https://t.co/XjCdzatsMU" TargetMode="External" /><Relationship Id="rId5" Type="http://schemas.openxmlformats.org/officeDocument/2006/relationships/hyperlink" Target="https://t.co/k5uRqd0Pkt" TargetMode="External" /><Relationship Id="rId6" Type="http://schemas.openxmlformats.org/officeDocument/2006/relationships/hyperlink" Target="https://t.co/jE4yBYxAOo" TargetMode="External" /><Relationship Id="rId7" Type="http://schemas.openxmlformats.org/officeDocument/2006/relationships/hyperlink" Target="https://t.co/XdnDS757k6" TargetMode="External" /><Relationship Id="rId8" Type="http://schemas.openxmlformats.org/officeDocument/2006/relationships/hyperlink" Target="https://t.co/oIoZATxenp" TargetMode="External" /><Relationship Id="rId9" Type="http://schemas.openxmlformats.org/officeDocument/2006/relationships/hyperlink" Target="https://t.co/veQeyNxDRE" TargetMode="External" /><Relationship Id="rId10" Type="http://schemas.openxmlformats.org/officeDocument/2006/relationships/hyperlink" Target="https://t.co/IzTXPOWZfc" TargetMode="External" /><Relationship Id="rId11" Type="http://schemas.openxmlformats.org/officeDocument/2006/relationships/hyperlink" Target="https://t.co/iS2jl5bXHU" TargetMode="External" /><Relationship Id="rId12" Type="http://schemas.openxmlformats.org/officeDocument/2006/relationships/hyperlink" Target="https://t.co/dhASfTSfqO" TargetMode="External" /><Relationship Id="rId13" Type="http://schemas.openxmlformats.org/officeDocument/2006/relationships/hyperlink" Target="https://t.co/qXlEehnx6x" TargetMode="External" /><Relationship Id="rId14" Type="http://schemas.openxmlformats.org/officeDocument/2006/relationships/hyperlink" Target="https://t.co/DhNRWJxk9Q" TargetMode="External" /><Relationship Id="rId15" Type="http://schemas.openxmlformats.org/officeDocument/2006/relationships/hyperlink" Target="https://t.co/GmjyRJxoOe" TargetMode="External" /><Relationship Id="rId16" Type="http://schemas.openxmlformats.org/officeDocument/2006/relationships/hyperlink" Target="http://t.co/PTU0P0o5Vz" TargetMode="External" /><Relationship Id="rId17" Type="http://schemas.openxmlformats.org/officeDocument/2006/relationships/hyperlink" Target="https://t.co/7lmS75aUv5" TargetMode="External" /><Relationship Id="rId18" Type="http://schemas.openxmlformats.org/officeDocument/2006/relationships/hyperlink" Target="https://t.co/mOH0B1m7aX" TargetMode="External" /><Relationship Id="rId19" Type="http://schemas.openxmlformats.org/officeDocument/2006/relationships/hyperlink" Target="https://t.co/Tiz314H6oN" TargetMode="External" /><Relationship Id="rId20" Type="http://schemas.openxmlformats.org/officeDocument/2006/relationships/hyperlink" Target="https://t.co/4stS6VwI2E" TargetMode="External" /><Relationship Id="rId21" Type="http://schemas.openxmlformats.org/officeDocument/2006/relationships/hyperlink" Target="https://t.co/FDkPwuXwBT" TargetMode="External" /><Relationship Id="rId22" Type="http://schemas.openxmlformats.org/officeDocument/2006/relationships/hyperlink" Target="https://t.co/B5erJY3TsM" TargetMode="External" /><Relationship Id="rId23" Type="http://schemas.openxmlformats.org/officeDocument/2006/relationships/hyperlink" Target="https://t.co/EEfZObyeRn" TargetMode="External" /><Relationship Id="rId24" Type="http://schemas.openxmlformats.org/officeDocument/2006/relationships/hyperlink" Target="https://t.co/tt8MG8b8wu" TargetMode="External" /><Relationship Id="rId25" Type="http://schemas.openxmlformats.org/officeDocument/2006/relationships/hyperlink" Target="https://t.co/eCm1f34vS0" TargetMode="External" /><Relationship Id="rId26" Type="http://schemas.openxmlformats.org/officeDocument/2006/relationships/hyperlink" Target="https://t.co/RMFqC4eOz7" TargetMode="External" /><Relationship Id="rId27" Type="http://schemas.openxmlformats.org/officeDocument/2006/relationships/hyperlink" Target="https://t.co/pKLUv8tn6H" TargetMode="External" /><Relationship Id="rId28" Type="http://schemas.openxmlformats.org/officeDocument/2006/relationships/hyperlink" Target="https://t.co/rVjHIzcQBH" TargetMode="External" /><Relationship Id="rId29" Type="http://schemas.openxmlformats.org/officeDocument/2006/relationships/hyperlink" Target="https://t.co/dw9c3bnHem" TargetMode="External" /><Relationship Id="rId30" Type="http://schemas.openxmlformats.org/officeDocument/2006/relationships/hyperlink" Target="http://t.co/zHYmQl1KZO" TargetMode="External" /><Relationship Id="rId31" Type="http://schemas.openxmlformats.org/officeDocument/2006/relationships/hyperlink" Target="https://t.co/Blc6koQI7E" TargetMode="External" /><Relationship Id="rId32" Type="http://schemas.openxmlformats.org/officeDocument/2006/relationships/hyperlink" Target="https://t.co/NNttqLjkhY" TargetMode="External" /><Relationship Id="rId33" Type="http://schemas.openxmlformats.org/officeDocument/2006/relationships/hyperlink" Target="https://t.co/ep74pVosbY" TargetMode="External" /><Relationship Id="rId34" Type="http://schemas.openxmlformats.org/officeDocument/2006/relationships/hyperlink" Target="https://t.co/jgyehQFncl" TargetMode="External" /><Relationship Id="rId35" Type="http://schemas.openxmlformats.org/officeDocument/2006/relationships/hyperlink" Target="https://t.co/FeLhRIU7FC" TargetMode="External" /><Relationship Id="rId36" Type="http://schemas.openxmlformats.org/officeDocument/2006/relationships/hyperlink" Target="https://t.co/KKPwAznInD" TargetMode="External" /><Relationship Id="rId37" Type="http://schemas.openxmlformats.org/officeDocument/2006/relationships/hyperlink" Target="https://t.co/4W72vD1zW2" TargetMode="External" /><Relationship Id="rId38" Type="http://schemas.openxmlformats.org/officeDocument/2006/relationships/hyperlink" Target="https://t.co/FYTb6sro4w" TargetMode="External" /><Relationship Id="rId39" Type="http://schemas.openxmlformats.org/officeDocument/2006/relationships/hyperlink" Target="https://t.co/qv3T0tPOq7" TargetMode="External" /><Relationship Id="rId40" Type="http://schemas.openxmlformats.org/officeDocument/2006/relationships/hyperlink" Target="https://t.co/uQat2chjmX" TargetMode="External" /><Relationship Id="rId41" Type="http://schemas.openxmlformats.org/officeDocument/2006/relationships/hyperlink" Target="https://t.co/NaOWntAOpK" TargetMode="External" /><Relationship Id="rId42" Type="http://schemas.openxmlformats.org/officeDocument/2006/relationships/hyperlink" Target="https://t.co/NxLGy5xUp4" TargetMode="External" /><Relationship Id="rId43" Type="http://schemas.openxmlformats.org/officeDocument/2006/relationships/hyperlink" Target="https://t.co/MQIWcudz1n" TargetMode="External" /><Relationship Id="rId44" Type="http://schemas.openxmlformats.org/officeDocument/2006/relationships/hyperlink" Target="https://t.co/x95TfOml83" TargetMode="External" /><Relationship Id="rId45" Type="http://schemas.openxmlformats.org/officeDocument/2006/relationships/hyperlink" Target="https://t.co/aDIYKzy9PO" TargetMode="External" /><Relationship Id="rId46" Type="http://schemas.openxmlformats.org/officeDocument/2006/relationships/hyperlink" Target="https://t.co/i899KY2WUj" TargetMode="External" /><Relationship Id="rId47" Type="http://schemas.openxmlformats.org/officeDocument/2006/relationships/hyperlink" Target="https://t.co/edDWnmYDck" TargetMode="External" /><Relationship Id="rId48" Type="http://schemas.openxmlformats.org/officeDocument/2006/relationships/hyperlink" Target="https://t.co/BP579N8Xkk" TargetMode="External" /><Relationship Id="rId49" Type="http://schemas.openxmlformats.org/officeDocument/2006/relationships/hyperlink" Target="https://pbs.twimg.com/profile_banners/826581301264207872/1539600146" TargetMode="External" /><Relationship Id="rId50" Type="http://schemas.openxmlformats.org/officeDocument/2006/relationships/hyperlink" Target="https://pbs.twimg.com/profile_banners/1934712312/1535449840" TargetMode="External" /><Relationship Id="rId51" Type="http://schemas.openxmlformats.org/officeDocument/2006/relationships/hyperlink" Target="https://pbs.twimg.com/profile_banners/61837787/1545963497" TargetMode="External" /><Relationship Id="rId52" Type="http://schemas.openxmlformats.org/officeDocument/2006/relationships/hyperlink" Target="https://pbs.twimg.com/profile_banners/3134382585/1547051603" TargetMode="External" /><Relationship Id="rId53" Type="http://schemas.openxmlformats.org/officeDocument/2006/relationships/hyperlink" Target="https://pbs.twimg.com/profile_banners/875226108823613440/1497505907" TargetMode="External" /><Relationship Id="rId54" Type="http://schemas.openxmlformats.org/officeDocument/2006/relationships/hyperlink" Target="https://pbs.twimg.com/profile_banners/4718819161/1546734946" TargetMode="External" /><Relationship Id="rId55" Type="http://schemas.openxmlformats.org/officeDocument/2006/relationships/hyperlink" Target="https://pbs.twimg.com/profile_banners/276219460/1523228688" TargetMode="External" /><Relationship Id="rId56" Type="http://schemas.openxmlformats.org/officeDocument/2006/relationships/hyperlink" Target="https://pbs.twimg.com/profile_banners/874689092767711232/1533165707" TargetMode="External" /><Relationship Id="rId57" Type="http://schemas.openxmlformats.org/officeDocument/2006/relationships/hyperlink" Target="https://pbs.twimg.com/profile_banners/79635243/1546450696" TargetMode="External" /><Relationship Id="rId58" Type="http://schemas.openxmlformats.org/officeDocument/2006/relationships/hyperlink" Target="https://pbs.twimg.com/profile_banners/123926721/1524739331" TargetMode="External" /><Relationship Id="rId59" Type="http://schemas.openxmlformats.org/officeDocument/2006/relationships/hyperlink" Target="https://pbs.twimg.com/profile_banners/865777701671415808/1546457691" TargetMode="External" /><Relationship Id="rId60" Type="http://schemas.openxmlformats.org/officeDocument/2006/relationships/hyperlink" Target="https://pbs.twimg.com/profile_banners/852512328331403264/1547458844" TargetMode="External" /><Relationship Id="rId61" Type="http://schemas.openxmlformats.org/officeDocument/2006/relationships/hyperlink" Target="https://pbs.twimg.com/profile_banners/4886803798/1547008581" TargetMode="External" /><Relationship Id="rId62" Type="http://schemas.openxmlformats.org/officeDocument/2006/relationships/hyperlink" Target="https://pbs.twimg.com/profile_banners/32748647/1527198903" TargetMode="External" /><Relationship Id="rId63" Type="http://schemas.openxmlformats.org/officeDocument/2006/relationships/hyperlink" Target="https://pbs.twimg.com/profile_banners/2806225314/1547742325" TargetMode="External" /><Relationship Id="rId64" Type="http://schemas.openxmlformats.org/officeDocument/2006/relationships/hyperlink" Target="https://pbs.twimg.com/profile_banners/3242941992/1545217812" TargetMode="External" /><Relationship Id="rId65" Type="http://schemas.openxmlformats.org/officeDocument/2006/relationships/hyperlink" Target="https://pbs.twimg.com/profile_banners/338462554/1500689505" TargetMode="External" /><Relationship Id="rId66" Type="http://schemas.openxmlformats.org/officeDocument/2006/relationships/hyperlink" Target="https://pbs.twimg.com/profile_banners/885547947949268993/1536176702" TargetMode="External" /><Relationship Id="rId67" Type="http://schemas.openxmlformats.org/officeDocument/2006/relationships/hyperlink" Target="https://pbs.twimg.com/profile_banners/756230745027293184/1469135541" TargetMode="External" /><Relationship Id="rId68" Type="http://schemas.openxmlformats.org/officeDocument/2006/relationships/hyperlink" Target="https://pbs.twimg.com/profile_banners/1368717926/1531380782" TargetMode="External" /><Relationship Id="rId69" Type="http://schemas.openxmlformats.org/officeDocument/2006/relationships/hyperlink" Target="https://pbs.twimg.com/profile_banners/431357757/1531671864" TargetMode="External" /><Relationship Id="rId70" Type="http://schemas.openxmlformats.org/officeDocument/2006/relationships/hyperlink" Target="https://pbs.twimg.com/profile_banners/2543160048/1547306808" TargetMode="External" /><Relationship Id="rId71" Type="http://schemas.openxmlformats.org/officeDocument/2006/relationships/hyperlink" Target="https://pbs.twimg.com/profile_banners/705588069580173313/1547057049" TargetMode="External" /><Relationship Id="rId72" Type="http://schemas.openxmlformats.org/officeDocument/2006/relationships/hyperlink" Target="https://pbs.twimg.com/profile_banners/1563931542/1510031875" TargetMode="External" /><Relationship Id="rId73" Type="http://schemas.openxmlformats.org/officeDocument/2006/relationships/hyperlink" Target="https://pbs.twimg.com/profile_banners/420798205/1546651689" TargetMode="External" /><Relationship Id="rId74" Type="http://schemas.openxmlformats.org/officeDocument/2006/relationships/hyperlink" Target="https://pbs.twimg.com/profile_banners/1186137812/1535041107" TargetMode="External" /><Relationship Id="rId75" Type="http://schemas.openxmlformats.org/officeDocument/2006/relationships/hyperlink" Target="https://pbs.twimg.com/profile_banners/41973972/1483663068" TargetMode="External" /><Relationship Id="rId76" Type="http://schemas.openxmlformats.org/officeDocument/2006/relationships/hyperlink" Target="https://pbs.twimg.com/profile_banners/85930729/1454794371" TargetMode="External" /><Relationship Id="rId77" Type="http://schemas.openxmlformats.org/officeDocument/2006/relationships/hyperlink" Target="https://pbs.twimg.com/profile_banners/88354462/1545793680" TargetMode="External" /><Relationship Id="rId78" Type="http://schemas.openxmlformats.org/officeDocument/2006/relationships/hyperlink" Target="https://pbs.twimg.com/profile_banners/4702561092/1502832971" TargetMode="External" /><Relationship Id="rId79" Type="http://schemas.openxmlformats.org/officeDocument/2006/relationships/hyperlink" Target="https://pbs.twimg.com/profile_banners/231144070/1546838154" TargetMode="External" /><Relationship Id="rId80" Type="http://schemas.openxmlformats.org/officeDocument/2006/relationships/hyperlink" Target="https://pbs.twimg.com/profile_banners/1227990955/1532689972" TargetMode="External" /><Relationship Id="rId81" Type="http://schemas.openxmlformats.org/officeDocument/2006/relationships/hyperlink" Target="https://pbs.twimg.com/profile_banners/147960719/1511559848" TargetMode="External" /><Relationship Id="rId82" Type="http://schemas.openxmlformats.org/officeDocument/2006/relationships/hyperlink" Target="https://pbs.twimg.com/profile_banners/2462588883/1516237043" TargetMode="External" /><Relationship Id="rId83" Type="http://schemas.openxmlformats.org/officeDocument/2006/relationships/hyperlink" Target="https://pbs.twimg.com/profile_banners/18955282/1547953817" TargetMode="External" /><Relationship Id="rId84" Type="http://schemas.openxmlformats.org/officeDocument/2006/relationships/hyperlink" Target="https://pbs.twimg.com/profile_banners/15140749/1523848827" TargetMode="External" /><Relationship Id="rId85" Type="http://schemas.openxmlformats.org/officeDocument/2006/relationships/hyperlink" Target="https://pbs.twimg.com/profile_banners/901335852206485504/1546253692" TargetMode="External" /><Relationship Id="rId86" Type="http://schemas.openxmlformats.org/officeDocument/2006/relationships/hyperlink" Target="https://pbs.twimg.com/profile_banners/913546963/1543710032" TargetMode="External" /><Relationship Id="rId87" Type="http://schemas.openxmlformats.org/officeDocument/2006/relationships/hyperlink" Target="https://pbs.twimg.com/profile_banners/282888310/1547093761" TargetMode="External" /><Relationship Id="rId88" Type="http://schemas.openxmlformats.org/officeDocument/2006/relationships/hyperlink" Target="https://pbs.twimg.com/profile_banners/721532741456568320/1541418601" TargetMode="External" /><Relationship Id="rId89" Type="http://schemas.openxmlformats.org/officeDocument/2006/relationships/hyperlink" Target="https://pbs.twimg.com/profile_banners/710846590596984832/1510114562" TargetMode="External" /><Relationship Id="rId90" Type="http://schemas.openxmlformats.org/officeDocument/2006/relationships/hyperlink" Target="https://pbs.twimg.com/profile_banners/3292233550/1541728762" TargetMode="External" /><Relationship Id="rId91" Type="http://schemas.openxmlformats.org/officeDocument/2006/relationships/hyperlink" Target="https://pbs.twimg.com/profile_banners/873974833259831296/1547615540" TargetMode="External" /><Relationship Id="rId92" Type="http://schemas.openxmlformats.org/officeDocument/2006/relationships/hyperlink" Target="https://pbs.twimg.com/profile_banners/91177307/1530921129" TargetMode="External" /><Relationship Id="rId93" Type="http://schemas.openxmlformats.org/officeDocument/2006/relationships/hyperlink" Target="https://pbs.twimg.com/profile_banners/2937689855/1541992255" TargetMode="External" /><Relationship Id="rId94" Type="http://schemas.openxmlformats.org/officeDocument/2006/relationships/hyperlink" Target="https://pbs.twimg.com/profile_banners/2555817474/1540193019" TargetMode="External" /><Relationship Id="rId95" Type="http://schemas.openxmlformats.org/officeDocument/2006/relationships/hyperlink" Target="https://pbs.twimg.com/profile_banners/742057700977041408/1539460353" TargetMode="External" /><Relationship Id="rId96" Type="http://schemas.openxmlformats.org/officeDocument/2006/relationships/hyperlink" Target="https://pbs.twimg.com/profile_banners/1959587444/1547423293" TargetMode="External" /><Relationship Id="rId97" Type="http://schemas.openxmlformats.org/officeDocument/2006/relationships/hyperlink" Target="https://pbs.twimg.com/profile_banners/2198074367/1527484739" TargetMode="External" /><Relationship Id="rId98" Type="http://schemas.openxmlformats.org/officeDocument/2006/relationships/hyperlink" Target="https://pbs.twimg.com/profile_banners/1551815040/1546770201" TargetMode="External" /><Relationship Id="rId99" Type="http://schemas.openxmlformats.org/officeDocument/2006/relationships/hyperlink" Target="https://pbs.twimg.com/profile_banners/3288735290/1547999342" TargetMode="External" /><Relationship Id="rId100" Type="http://schemas.openxmlformats.org/officeDocument/2006/relationships/hyperlink" Target="https://pbs.twimg.com/profile_banners/4721109678/1542326969" TargetMode="External" /><Relationship Id="rId101" Type="http://schemas.openxmlformats.org/officeDocument/2006/relationships/hyperlink" Target="https://pbs.twimg.com/profile_banners/1075138913524695040/1545169650" TargetMode="External" /><Relationship Id="rId102" Type="http://schemas.openxmlformats.org/officeDocument/2006/relationships/hyperlink" Target="https://pbs.twimg.com/profile_banners/436366894/1547853488" TargetMode="External" /><Relationship Id="rId103" Type="http://schemas.openxmlformats.org/officeDocument/2006/relationships/hyperlink" Target="https://pbs.twimg.com/profile_banners/116365216/1436165783" TargetMode="External" /><Relationship Id="rId104" Type="http://schemas.openxmlformats.org/officeDocument/2006/relationships/hyperlink" Target="https://pbs.twimg.com/profile_banners/2757282784/1538031444" TargetMode="External" /><Relationship Id="rId105" Type="http://schemas.openxmlformats.org/officeDocument/2006/relationships/hyperlink" Target="https://pbs.twimg.com/profile_banners/951606203603345413/1541473559" TargetMode="External" /><Relationship Id="rId106" Type="http://schemas.openxmlformats.org/officeDocument/2006/relationships/hyperlink" Target="https://pbs.twimg.com/profile_banners/117100213/1547670250" TargetMode="External" /><Relationship Id="rId107" Type="http://schemas.openxmlformats.org/officeDocument/2006/relationships/hyperlink" Target="https://pbs.twimg.com/profile_banners/535889639/1542071346" TargetMode="External" /><Relationship Id="rId108" Type="http://schemas.openxmlformats.org/officeDocument/2006/relationships/hyperlink" Target="https://pbs.twimg.com/profile_banners/959007178760818688/1529522645" TargetMode="External" /><Relationship Id="rId109" Type="http://schemas.openxmlformats.org/officeDocument/2006/relationships/hyperlink" Target="https://pbs.twimg.com/profile_banners/1046145627976060933/1546837284" TargetMode="External" /><Relationship Id="rId110" Type="http://schemas.openxmlformats.org/officeDocument/2006/relationships/hyperlink" Target="https://pbs.twimg.com/profile_banners/1084755679/1546658834" TargetMode="External" /><Relationship Id="rId111" Type="http://schemas.openxmlformats.org/officeDocument/2006/relationships/hyperlink" Target="https://pbs.twimg.com/profile_banners/2370363316/1547096856" TargetMode="External" /><Relationship Id="rId112" Type="http://schemas.openxmlformats.org/officeDocument/2006/relationships/hyperlink" Target="https://pbs.twimg.com/profile_banners/2596608199/1464723000" TargetMode="External" /><Relationship Id="rId113" Type="http://schemas.openxmlformats.org/officeDocument/2006/relationships/hyperlink" Target="https://pbs.twimg.com/profile_banners/21681809/1395263297" TargetMode="External" /><Relationship Id="rId114" Type="http://schemas.openxmlformats.org/officeDocument/2006/relationships/hyperlink" Target="https://pbs.twimg.com/profile_banners/744969984/1542090001" TargetMode="External" /><Relationship Id="rId115" Type="http://schemas.openxmlformats.org/officeDocument/2006/relationships/hyperlink" Target="https://pbs.twimg.com/profile_banners/1952140405/1538209108" TargetMode="External" /><Relationship Id="rId116" Type="http://schemas.openxmlformats.org/officeDocument/2006/relationships/hyperlink" Target="https://pbs.twimg.com/profile_banners/458101850/1537330362" TargetMode="External" /><Relationship Id="rId117" Type="http://schemas.openxmlformats.org/officeDocument/2006/relationships/hyperlink" Target="https://pbs.twimg.com/profile_banners/380187432/1531889311" TargetMode="External" /><Relationship Id="rId118" Type="http://schemas.openxmlformats.org/officeDocument/2006/relationships/hyperlink" Target="https://pbs.twimg.com/profile_banners/3096873062/1546455410" TargetMode="External" /><Relationship Id="rId119" Type="http://schemas.openxmlformats.org/officeDocument/2006/relationships/hyperlink" Target="https://pbs.twimg.com/profile_banners/289310963/1514719726" TargetMode="External" /><Relationship Id="rId120" Type="http://schemas.openxmlformats.org/officeDocument/2006/relationships/hyperlink" Target="https://pbs.twimg.com/profile_banners/911240506897772549/1547276421" TargetMode="External" /><Relationship Id="rId121" Type="http://schemas.openxmlformats.org/officeDocument/2006/relationships/hyperlink" Target="https://pbs.twimg.com/profile_banners/46985065/1381855712" TargetMode="External" /><Relationship Id="rId122" Type="http://schemas.openxmlformats.org/officeDocument/2006/relationships/hyperlink" Target="https://pbs.twimg.com/profile_banners/789630217212035072/1512444610" TargetMode="External" /><Relationship Id="rId123" Type="http://schemas.openxmlformats.org/officeDocument/2006/relationships/hyperlink" Target="https://pbs.twimg.com/profile_banners/1076303846325002240/1545445881" TargetMode="External" /><Relationship Id="rId124" Type="http://schemas.openxmlformats.org/officeDocument/2006/relationships/hyperlink" Target="https://pbs.twimg.com/profile_banners/3233186700/1503070652" TargetMode="External" /><Relationship Id="rId125" Type="http://schemas.openxmlformats.org/officeDocument/2006/relationships/hyperlink" Target="https://pbs.twimg.com/profile_banners/1900887122/1421902821" TargetMode="External" /><Relationship Id="rId126" Type="http://schemas.openxmlformats.org/officeDocument/2006/relationships/hyperlink" Target="https://pbs.twimg.com/profile_banners/993325908906962945/1546789639" TargetMode="External" /><Relationship Id="rId127" Type="http://schemas.openxmlformats.org/officeDocument/2006/relationships/hyperlink" Target="https://pbs.twimg.com/profile_banners/403750576/1547795447" TargetMode="External" /><Relationship Id="rId128" Type="http://schemas.openxmlformats.org/officeDocument/2006/relationships/hyperlink" Target="https://pbs.twimg.com/profile_banners/29394859/1547436917" TargetMode="External" /><Relationship Id="rId129" Type="http://schemas.openxmlformats.org/officeDocument/2006/relationships/hyperlink" Target="https://pbs.twimg.com/profile_banners/43047601/1547793744" TargetMode="External" /><Relationship Id="rId130" Type="http://schemas.openxmlformats.org/officeDocument/2006/relationships/hyperlink" Target="https://pbs.twimg.com/profile_banners/702573056330502144/1548209081" TargetMode="External" /><Relationship Id="rId131" Type="http://schemas.openxmlformats.org/officeDocument/2006/relationships/hyperlink" Target="https://pbs.twimg.com/profile_banners/26418467/1463687064" TargetMode="External" /><Relationship Id="rId132" Type="http://schemas.openxmlformats.org/officeDocument/2006/relationships/hyperlink" Target="https://pbs.twimg.com/profile_banners/885665355359809536/1534292348" TargetMode="External" /><Relationship Id="rId133" Type="http://schemas.openxmlformats.org/officeDocument/2006/relationships/hyperlink" Target="https://pbs.twimg.com/profile_banners/2287008608/1546829280" TargetMode="External" /><Relationship Id="rId134" Type="http://schemas.openxmlformats.org/officeDocument/2006/relationships/hyperlink" Target="https://pbs.twimg.com/profile_banners/753447302149185536/1538846010" TargetMode="External" /><Relationship Id="rId135" Type="http://schemas.openxmlformats.org/officeDocument/2006/relationships/hyperlink" Target="https://pbs.twimg.com/profile_banners/1153610310/1538563218" TargetMode="External" /><Relationship Id="rId136" Type="http://schemas.openxmlformats.org/officeDocument/2006/relationships/hyperlink" Target="https://pbs.twimg.com/profile_banners/2302099874/1459734533" TargetMode="External" /><Relationship Id="rId137" Type="http://schemas.openxmlformats.org/officeDocument/2006/relationships/hyperlink" Target="https://pbs.twimg.com/profile_banners/1582457574/1547790558" TargetMode="External" /><Relationship Id="rId138" Type="http://schemas.openxmlformats.org/officeDocument/2006/relationships/hyperlink" Target="https://pbs.twimg.com/profile_banners/601803428/1547137957" TargetMode="External" /><Relationship Id="rId139" Type="http://schemas.openxmlformats.org/officeDocument/2006/relationships/hyperlink" Target="https://pbs.twimg.com/profile_banners/3122974993/1544069876" TargetMode="External" /><Relationship Id="rId140" Type="http://schemas.openxmlformats.org/officeDocument/2006/relationships/hyperlink" Target="https://pbs.twimg.com/profile_banners/31012378/1543029669" TargetMode="External" /><Relationship Id="rId141" Type="http://schemas.openxmlformats.org/officeDocument/2006/relationships/hyperlink" Target="https://pbs.twimg.com/profile_banners/1063194770690850818/1542513902" TargetMode="External" /><Relationship Id="rId142" Type="http://schemas.openxmlformats.org/officeDocument/2006/relationships/hyperlink" Target="https://pbs.twimg.com/profile_banners/755631993732341762/1545108823" TargetMode="External" /><Relationship Id="rId143" Type="http://schemas.openxmlformats.org/officeDocument/2006/relationships/hyperlink" Target="https://pbs.twimg.com/profile_banners/2189592253/1518756897" TargetMode="External" /><Relationship Id="rId144" Type="http://schemas.openxmlformats.org/officeDocument/2006/relationships/hyperlink" Target="https://pbs.twimg.com/profile_banners/2895989473/1524197374" TargetMode="External" /><Relationship Id="rId145" Type="http://schemas.openxmlformats.org/officeDocument/2006/relationships/hyperlink" Target="https://pbs.twimg.com/profile_banners/4581633855/1533856480" TargetMode="External" /><Relationship Id="rId146" Type="http://schemas.openxmlformats.org/officeDocument/2006/relationships/hyperlink" Target="https://pbs.twimg.com/profile_banners/1462252093/1546013919" TargetMode="External" /><Relationship Id="rId147" Type="http://schemas.openxmlformats.org/officeDocument/2006/relationships/hyperlink" Target="https://pbs.twimg.com/profile_banners/935396695/1546138671" TargetMode="External" /><Relationship Id="rId148" Type="http://schemas.openxmlformats.org/officeDocument/2006/relationships/hyperlink" Target="https://pbs.twimg.com/profile_banners/876689217052483584/1547626569" TargetMode="External" /><Relationship Id="rId149" Type="http://schemas.openxmlformats.org/officeDocument/2006/relationships/hyperlink" Target="https://pbs.twimg.com/profile_banners/197807757/1523546755" TargetMode="External" /><Relationship Id="rId150" Type="http://schemas.openxmlformats.org/officeDocument/2006/relationships/hyperlink" Target="https://pbs.twimg.com/profile_banners/36253700/1450637957" TargetMode="External" /><Relationship Id="rId151" Type="http://schemas.openxmlformats.org/officeDocument/2006/relationships/hyperlink" Target="https://pbs.twimg.com/profile_banners/857927017756585985/1493385792" TargetMode="External" /><Relationship Id="rId152" Type="http://schemas.openxmlformats.org/officeDocument/2006/relationships/hyperlink" Target="https://pbs.twimg.com/profile_banners/3842879173/1547787267" TargetMode="External" /><Relationship Id="rId153" Type="http://schemas.openxmlformats.org/officeDocument/2006/relationships/hyperlink" Target="https://pbs.twimg.com/profile_banners/3123044216/1500874309" TargetMode="External" /><Relationship Id="rId154" Type="http://schemas.openxmlformats.org/officeDocument/2006/relationships/hyperlink" Target="https://pbs.twimg.com/profile_banners/3314620026/1531672097" TargetMode="External" /><Relationship Id="rId155" Type="http://schemas.openxmlformats.org/officeDocument/2006/relationships/hyperlink" Target="https://pbs.twimg.com/profile_banners/925045829701836800/1546849701" TargetMode="External" /><Relationship Id="rId156" Type="http://schemas.openxmlformats.org/officeDocument/2006/relationships/hyperlink" Target="https://pbs.twimg.com/profile_banners/707340434645843968/1537125888" TargetMode="External" /><Relationship Id="rId157" Type="http://schemas.openxmlformats.org/officeDocument/2006/relationships/hyperlink" Target="https://pbs.twimg.com/profile_banners/996375094816473088/1547129099" TargetMode="External" /><Relationship Id="rId158" Type="http://schemas.openxmlformats.org/officeDocument/2006/relationships/hyperlink" Target="https://pbs.twimg.com/profile_banners/335141638/1543937426" TargetMode="External" /><Relationship Id="rId159" Type="http://schemas.openxmlformats.org/officeDocument/2006/relationships/hyperlink" Target="https://pbs.twimg.com/profile_banners/930776418815950848/1548208036" TargetMode="External" /><Relationship Id="rId160" Type="http://schemas.openxmlformats.org/officeDocument/2006/relationships/hyperlink" Target="https://pbs.twimg.com/profile_banners/467960917/1542213420" TargetMode="External" /><Relationship Id="rId161" Type="http://schemas.openxmlformats.org/officeDocument/2006/relationships/hyperlink" Target="https://pbs.twimg.com/profile_banners/1430856620/1519182300"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1/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7/bg.gif" TargetMode="External" /><Relationship Id="rId168" Type="http://schemas.openxmlformats.org/officeDocument/2006/relationships/hyperlink" Target="http://abs.twimg.com/images/themes/theme11/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0/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6/bg.gif" TargetMode="External" /><Relationship Id="rId185" Type="http://schemas.openxmlformats.org/officeDocument/2006/relationships/hyperlink" Target="http://abs.twimg.com/images/themes/theme11/bg.gif" TargetMode="External" /><Relationship Id="rId186" Type="http://schemas.openxmlformats.org/officeDocument/2006/relationships/hyperlink" Target="http://abs.twimg.com/images/themes/theme7/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1/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8/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2/bg.gif" TargetMode="External" /><Relationship Id="rId195" Type="http://schemas.openxmlformats.org/officeDocument/2006/relationships/hyperlink" Target="http://abs.twimg.com/images/themes/theme11/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4/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8/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4/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4/bg.gif" TargetMode="External" /><Relationship Id="rId212" Type="http://schemas.openxmlformats.org/officeDocument/2006/relationships/hyperlink" Target="http://abs.twimg.com/images/themes/theme18/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2/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0/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5/bg.png" TargetMode="External" /><Relationship Id="rId229" Type="http://schemas.openxmlformats.org/officeDocument/2006/relationships/hyperlink" Target="http://abs.twimg.com/images/themes/theme10/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7/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0/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9/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pbs.twimg.com/profile_images/1061607546220204039/fHR5_XgS_normal.jpg" TargetMode="External" /><Relationship Id="rId254" Type="http://schemas.openxmlformats.org/officeDocument/2006/relationships/hyperlink" Target="http://pbs.twimg.com/profile_images/1034377711752437761/wShV771K_normal.jpg" TargetMode="External" /><Relationship Id="rId255" Type="http://schemas.openxmlformats.org/officeDocument/2006/relationships/hyperlink" Target="http://pbs.twimg.com/profile_images/1067245937754587137/BorCxpVn_normal.jpg" TargetMode="External" /><Relationship Id="rId256" Type="http://schemas.openxmlformats.org/officeDocument/2006/relationships/hyperlink" Target="http://pbs.twimg.com/profile_images/1059097605861527552/Q1bI-i4m_normal.jpg" TargetMode="External" /><Relationship Id="rId257" Type="http://schemas.openxmlformats.org/officeDocument/2006/relationships/hyperlink" Target="http://pbs.twimg.com/profile_images/947598108539711488/c-0KlUyJ_normal.jpg" TargetMode="External" /><Relationship Id="rId258" Type="http://schemas.openxmlformats.org/officeDocument/2006/relationships/hyperlink" Target="http://pbs.twimg.com/profile_images/1084623723368534016/0iBly-2U_normal.jpg" TargetMode="External" /><Relationship Id="rId259" Type="http://schemas.openxmlformats.org/officeDocument/2006/relationships/hyperlink" Target="http://pbs.twimg.com/profile_images/1006301261673594885/RMddyDHf_normal.jpg" TargetMode="External" /><Relationship Id="rId260" Type="http://schemas.openxmlformats.org/officeDocument/2006/relationships/hyperlink" Target="http://pbs.twimg.com/profile_images/948030758505005056/mZ2NBAbq_normal.jpg" TargetMode="External" /><Relationship Id="rId261" Type="http://schemas.openxmlformats.org/officeDocument/2006/relationships/hyperlink" Target="http://pbs.twimg.com/profile_images/1080518581962530816/cE6muslE_normal.jpg" TargetMode="External" /><Relationship Id="rId262" Type="http://schemas.openxmlformats.org/officeDocument/2006/relationships/hyperlink" Target="http://pbs.twimg.com/profile_images/1081417244683382784/bz1cMAr4_normal.jpg" TargetMode="External" /><Relationship Id="rId263" Type="http://schemas.openxmlformats.org/officeDocument/2006/relationships/hyperlink" Target="http://pbs.twimg.com/profile_images/1079948450844749824/rxXrMUER_normal.jpg" TargetMode="External" /><Relationship Id="rId264" Type="http://schemas.openxmlformats.org/officeDocument/2006/relationships/hyperlink" Target="http://pbs.twimg.com/profile_images/1087225045879992321/RZ1Xrzrk_normal.jpg" TargetMode="External" /><Relationship Id="rId265" Type="http://schemas.openxmlformats.org/officeDocument/2006/relationships/hyperlink" Target="http://pbs.twimg.com/profile_images/1082857675766022144/sPHWiGFC_normal.jpg" TargetMode="External" /><Relationship Id="rId266" Type="http://schemas.openxmlformats.org/officeDocument/2006/relationships/hyperlink" Target="http://pbs.twimg.com/profile_images/1001610045296185345/N27HPoDM_normal.jp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pbs.twimg.com/profile_images/1087527742084653063/UU9LaITC_normal.jpg" TargetMode="External" /><Relationship Id="rId269" Type="http://schemas.openxmlformats.org/officeDocument/2006/relationships/hyperlink" Target="http://pbs.twimg.com/profile_images/655995725902389248/8tC6ooRE_normal.jpg" TargetMode="External" /><Relationship Id="rId270" Type="http://schemas.openxmlformats.org/officeDocument/2006/relationships/hyperlink" Target="http://pbs.twimg.com/profile_images/1038398859901325313/o85zInr1_normal.jpg" TargetMode="External" /><Relationship Id="rId271" Type="http://schemas.openxmlformats.org/officeDocument/2006/relationships/hyperlink" Target="http://pbs.twimg.com/profile_images/1004410309354782720/6tLzh2aK_normal.jpg" TargetMode="External" /><Relationship Id="rId272" Type="http://schemas.openxmlformats.org/officeDocument/2006/relationships/hyperlink" Target="http://pbs.twimg.com/profile_images/443029566441795584/UirbEy1P_normal.jpeg" TargetMode="External" /><Relationship Id="rId273" Type="http://schemas.openxmlformats.org/officeDocument/2006/relationships/hyperlink" Target="http://pbs.twimg.com/profile_images/830979706413576192/5EApZ6Vx_normal.jpg" TargetMode="External" /><Relationship Id="rId274" Type="http://schemas.openxmlformats.org/officeDocument/2006/relationships/hyperlink" Target="http://pbs.twimg.com/profile_images/1034943168532295680/s63rI5u2_normal.jpg" TargetMode="External" /><Relationship Id="rId275" Type="http://schemas.openxmlformats.org/officeDocument/2006/relationships/hyperlink" Target="http://pbs.twimg.com/profile_images/1039570679710986241/5zz3xrlS_normal.jpg" TargetMode="External" /><Relationship Id="rId276" Type="http://schemas.openxmlformats.org/officeDocument/2006/relationships/hyperlink" Target="http://pbs.twimg.com/profile_images/1086086351722766341/XrgdVVwJ_normal.jpg" TargetMode="External" /><Relationship Id="rId277" Type="http://schemas.openxmlformats.org/officeDocument/2006/relationships/hyperlink" Target="http://pbs.twimg.com/profile_images/1083062153999863808/uVHhjJqH_normal.jpg" TargetMode="External" /><Relationship Id="rId278" Type="http://schemas.openxmlformats.org/officeDocument/2006/relationships/hyperlink" Target="http://pbs.twimg.com/profile_images/1053512055448354816/Q9sYX3xK_normal.jpg" TargetMode="External" /><Relationship Id="rId279" Type="http://schemas.openxmlformats.org/officeDocument/2006/relationships/hyperlink" Target="http://pbs.twimg.com/profile_images/1061466679446781952/1dI46c7q_normal.jpg" TargetMode="External" /><Relationship Id="rId280" Type="http://schemas.openxmlformats.org/officeDocument/2006/relationships/hyperlink" Target="http://pbs.twimg.com/profile_images/1083813179451424770/pKpEAJfe_normal.jpg" TargetMode="External" /><Relationship Id="rId281" Type="http://schemas.openxmlformats.org/officeDocument/2006/relationships/hyperlink" Target="http://pbs.twimg.com/profile_images/1023785401352216576/RR0Z-wbZ_normal.jpg" TargetMode="External" /><Relationship Id="rId282" Type="http://schemas.openxmlformats.org/officeDocument/2006/relationships/hyperlink" Target="http://pbs.twimg.com/profile_images/1032662960613670912/MSHF8Wpa_normal.jpg" TargetMode="External" /><Relationship Id="rId283" Type="http://schemas.openxmlformats.org/officeDocument/2006/relationships/hyperlink" Target="http://pbs.twimg.com/profile_images/438117191276175360/KrO_v8kb_normal.jpeg" TargetMode="External" /><Relationship Id="rId284" Type="http://schemas.openxmlformats.org/officeDocument/2006/relationships/hyperlink" Target="http://pbs.twimg.com/profile_images/836714615069265920/uaD_1RnZ_normal.jpg" TargetMode="External" /><Relationship Id="rId285" Type="http://schemas.openxmlformats.org/officeDocument/2006/relationships/hyperlink" Target="http://pbs.twimg.com/profile_images/1073819318167764992/7BqpREgg_normal.jpg" TargetMode="External" /><Relationship Id="rId286" Type="http://schemas.openxmlformats.org/officeDocument/2006/relationships/hyperlink" Target="http://pbs.twimg.com/profile_images/904912687607382017/AUHvVG5S_normal.jpg" TargetMode="External" /><Relationship Id="rId287" Type="http://schemas.openxmlformats.org/officeDocument/2006/relationships/hyperlink" Target="http://pbs.twimg.com/profile_images/1082942382201438208/IeaNLa5H_normal.jpg" TargetMode="External" /><Relationship Id="rId288" Type="http://schemas.openxmlformats.org/officeDocument/2006/relationships/hyperlink" Target="http://pbs.twimg.com/profile_images/1085403781989310464/NWNlHG4m_normal.jpg" TargetMode="External" /><Relationship Id="rId289" Type="http://schemas.openxmlformats.org/officeDocument/2006/relationships/hyperlink" Target="http://pbs.twimg.com/profile_images/1072367566759362562/RZ0VVtC7_normal.jpg" TargetMode="External" /><Relationship Id="rId290" Type="http://schemas.openxmlformats.org/officeDocument/2006/relationships/hyperlink" Target="http://pbs.twimg.com/profile_images/934151814701727744/x6R71oPi_normal.jpg" TargetMode="External" /><Relationship Id="rId291" Type="http://schemas.openxmlformats.org/officeDocument/2006/relationships/hyperlink" Target="http://pbs.twimg.com/profile_images/994436465240297472/gKpcDSys_normal.jpg" TargetMode="External" /><Relationship Id="rId292" Type="http://schemas.openxmlformats.org/officeDocument/2006/relationships/hyperlink" Target="http://pbs.twimg.com/profile_images/1037388146596630530/UeGH46om_normal.jpg" TargetMode="External" /><Relationship Id="rId293" Type="http://schemas.openxmlformats.org/officeDocument/2006/relationships/hyperlink" Target="http://pbs.twimg.com/profile_images/826280334773743616/2ZMSLPvM_normal.jpg" TargetMode="External" /><Relationship Id="rId294" Type="http://schemas.openxmlformats.org/officeDocument/2006/relationships/hyperlink" Target="http://pbs.twimg.com/profile_images/1084686853763227648/UGSt5W7Z_normal.jpg" TargetMode="External" /><Relationship Id="rId295" Type="http://schemas.openxmlformats.org/officeDocument/2006/relationships/hyperlink" Target="http://pbs.twimg.com/profile_images/1084691983854174208/9hiMC88L_normal.jpg" TargetMode="External" /><Relationship Id="rId296" Type="http://schemas.openxmlformats.org/officeDocument/2006/relationships/hyperlink" Target="http://pbs.twimg.com/profile_images/1075122547199479808/oNVwH_Cj_normal.jpg" TargetMode="External" /><Relationship Id="rId297" Type="http://schemas.openxmlformats.org/officeDocument/2006/relationships/hyperlink" Target="http://pbs.twimg.com/profile_images/1060201287155761152/Vwj_-cKN_normal.jpg" TargetMode="External" /><Relationship Id="rId298" Type="http://schemas.openxmlformats.org/officeDocument/2006/relationships/hyperlink" Target="http://pbs.twimg.com/profile_images/1017446386692845573/UQwSI72L_normal.jpg" TargetMode="External" /><Relationship Id="rId299" Type="http://schemas.openxmlformats.org/officeDocument/2006/relationships/hyperlink" Target="http://pbs.twimg.com/profile_images/1081929448608448513/tczFqtuv_normal.jpg" TargetMode="External" /><Relationship Id="rId300" Type="http://schemas.openxmlformats.org/officeDocument/2006/relationships/hyperlink" Target="http://pbs.twimg.com/profile_images/1084226347281526784/x2RsgUu4_normal.jpg" TargetMode="External" /><Relationship Id="rId301" Type="http://schemas.openxmlformats.org/officeDocument/2006/relationships/hyperlink" Target="http://pbs.twimg.com/profile_images/1081717609517723654/GhfpCohH_normal.jpg" TargetMode="External" /><Relationship Id="rId302" Type="http://schemas.openxmlformats.org/officeDocument/2006/relationships/hyperlink" Target="http://pbs.twimg.com/profile_images/1087074402896879617/mKTRyffl_normal.jpg" TargetMode="External" /><Relationship Id="rId303" Type="http://schemas.openxmlformats.org/officeDocument/2006/relationships/hyperlink" Target="http://pbs.twimg.com/profile_images/1054272047424118784/ixjV-W81_normal.jpg" TargetMode="External" /><Relationship Id="rId304" Type="http://schemas.openxmlformats.org/officeDocument/2006/relationships/hyperlink" Target="http://pbs.twimg.com/profile_images/1066082029744214016/Cxe_juJO_normal.jpg" TargetMode="External" /><Relationship Id="rId305" Type="http://schemas.openxmlformats.org/officeDocument/2006/relationships/hyperlink" Target="http://pbs.twimg.com/profile_images/1064710454734245888/W4RP8718_normal.jpg" TargetMode="External" /><Relationship Id="rId306" Type="http://schemas.openxmlformats.org/officeDocument/2006/relationships/hyperlink" Target="http://pbs.twimg.com/profile_images/378800000039957375/ee3bdaeca9444b8552e3fcbce3461408_normal.jpeg" TargetMode="External" /><Relationship Id="rId307" Type="http://schemas.openxmlformats.org/officeDocument/2006/relationships/hyperlink" Target="http://pbs.twimg.com/profile_images/1084617394042093568/jxDMhy2k_normal.jpg" TargetMode="External" /><Relationship Id="rId308" Type="http://schemas.openxmlformats.org/officeDocument/2006/relationships/hyperlink" Target="http://pbs.twimg.com/profile_images/1081879175433056256/QePmv0MO_normal.jpg" TargetMode="External" /><Relationship Id="rId309" Type="http://schemas.openxmlformats.org/officeDocument/2006/relationships/hyperlink" Target="http://pbs.twimg.com/profile_images/1087014139807948802/YtPyLFst_normal.jpg" TargetMode="External" /><Relationship Id="rId310" Type="http://schemas.openxmlformats.org/officeDocument/2006/relationships/hyperlink" Target="http://pbs.twimg.com/profile_images/1082080673190608896/H6pP2SbK_normal.jpg" TargetMode="External" /><Relationship Id="rId311" Type="http://schemas.openxmlformats.org/officeDocument/2006/relationships/hyperlink" Target="http://pbs.twimg.com/profile_images/1080225559941128193/ZV_2667t_normal.jpg" TargetMode="External" /><Relationship Id="rId312" Type="http://schemas.openxmlformats.org/officeDocument/2006/relationships/hyperlink" Target="http://pbs.twimg.com/profile_images/1085402808344551424/bf6amRbH_normal.jpg" TargetMode="External" /><Relationship Id="rId313" Type="http://schemas.openxmlformats.org/officeDocument/2006/relationships/hyperlink" Target="http://pbs.twimg.com/profile_images/1079584854939815937/NcQds_kj_normal.jpg" TargetMode="External" /><Relationship Id="rId314" Type="http://schemas.openxmlformats.org/officeDocument/2006/relationships/hyperlink" Target="http://pbs.twimg.com/profile_images/969740291262599168/F7oE2huS_normal.jpg" TargetMode="External" /><Relationship Id="rId315" Type="http://schemas.openxmlformats.org/officeDocument/2006/relationships/hyperlink" Target="http://pbs.twimg.com/profile_images/1062253832988581888/qNC9cobZ_normal.jpg" TargetMode="External" /><Relationship Id="rId316" Type="http://schemas.openxmlformats.org/officeDocument/2006/relationships/hyperlink" Target="http://pbs.twimg.com/profile_images/1079688212141010944/34JDZjmN_normal.jpg" TargetMode="External" /><Relationship Id="rId317" Type="http://schemas.openxmlformats.org/officeDocument/2006/relationships/hyperlink" Target="http://pbs.twimg.com/profile_images/1080186152685129728/B7WQJ4ku_normal.jpg" TargetMode="External" /><Relationship Id="rId318" Type="http://schemas.openxmlformats.org/officeDocument/2006/relationships/hyperlink" Target="http://pbs.twimg.com/profile_images/1036011842810912768/-ySB5Hw2_normal.jpg" TargetMode="External" /><Relationship Id="rId319" Type="http://schemas.openxmlformats.org/officeDocument/2006/relationships/hyperlink" Target="http://pbs.twimg.com/profile_images/1082137598611591169/y7DRzWPn_normal.jpg" TargetMode="External" /><Relationship Id="rId320" Type="http://schemas.openxmlformats.org/officeDocument/2006/relationships/hyperlink" Target="http://pbs.twimg.com/profile_images/1074102119253323776/hTE3jPHs_normal.jpg" TargetMode="External" /><Relationship Id="rId321" Type="http://schemas.openxmlformats.org/officeDocument/2006/relationships/hyperlink" Target="http://pbs.twimg.com/profile_images/1083228839579451392/Rc0IySnC_normal.jpg" TargetMode="External" /><Relationship Id="rId322" Type="http://schemas.openxmlformats.org/officeDocument/2006/relationships/hyperlink" Target="http://pbs.twimg.com/profile_images/483649368801546240/rtZ5jfwr_normal.jpeg" TargetMode="External" /><Relationship Id="rId323" Type="http://schemas.openxmlformats.org/officeDocument/2006/relationships/hyperlink" Target="http://pbs.twimg.com/profile_images/663829269383114752/mzx4Myr7_normal.jpg" TargetMode="External" /><Relationship Id="rId324" Type="http://schemas.openxmlformats.org/officeDocument/2006/relationships/hyperlink" Target="http://pbs.twimg.com/profile_images/1066080454959349763/ELQlVa-3_normal.jpg" TargetMode="External" /><Relationship Id="rId325" Type="http://schemas.openxmlformats.org/officeDocument/2006/relationships/hyperlink" Target="http://pbs.twimg.com/profile_images/1045950577950294016/XKhdJHg3_normal.jpg" TargetMode="External" /><Relationship Id="rId326" Type="http://schemas.openxmlformats.org/officeDocument/2006/relationships/hyperlink" Target="http://pbs.twimg.com/profile_images/1020765361128566784/3k7esrxd_normal.jpg" TargetMode="External" /><Relationship Id="rId327" Type="http://schemas.openxmlformats.org/officeDocument/2006/relationships/hyperlink" Target="http://pbs.twimg.com/profile_images/1019443765478547458/8iCKQDrp_normal.jpg" TargetMode="External" /><Relationship Id="rId328" Type="http://schemas.openxmlformats.org/officeDocument/2006/relationships/hyperlink" Target="http://pbs.twimg.com/profile_images/1013240141165580289/XMF7Srug_normal.jpg" TargetMode="External" /><Relationship Id="rId329" Type="http://schemas.openxmlformats.org/officeDocument/2006/relationships/hyperlink" Target="http://pbs.twimg.com/profile_images/1004364684730892290/zkkcejqJ_normal.jpg" TargetMode="External" /><Relationship Id="rId330" Type="http://schemas.openxmlformats.org/officeDocument/2006/relationships/hyperlink" Target="http://pbs.twimg.com/profile_images/1086852841468280833/lUIKmWLX_normal.jpg" TargetMode="External" /><Relationship Id="rId331" Type="http://schemas.openxmlformats.org/officeDocument/2006/relationships/hyperlink" Target="http://pbs.twimg.com/profile_images/874856629044490242/Q4KHXgLG_normal.jpg" TargetMode="External" /><Relationship Id="rId332" Type="http://schemas.openxmlformats.org/officeDocument/2006/relationships/hyperlink" Target="http://pbs.twimg.com/profile_images/1076686012246618112/NlxHUkYk_normal.jpg" TargetMode="External" /><Relationship Id="rId333" Type="http://schemas.openxmlformats.org/officeDocument/2006/relationships/hyperlink" Target="http://pbs.twimg.com/profile_images/1086066839900307456/P1jilVus_normal.jpg" TargetMode="External" /><Relationship Id="rId334" Type="http://schemas.openxmlformats.org/officeDocument/2006/relationships/hyperlink" Target="http://pbs.twimg.com/profile_images/913256236115574785/7cQrSwql_normal.jpg" TargetMode="External" /><Relationship Id="rId335" Type="http://schemas.openxmlformats.org/officeDocument/2006/relationships/hyperlink" Target="http://pbs.twimg.com/profile_images/668344549694009344/l6qVgysb_normal.jpg" TargetMode="External" /><Relationship Id="rId336" Type="http://schemas.openxmlformats.org/officeDocument/2006/relationships/hyperlink" Target="http://pbs.twimg.com/profile_images/1087016695414308864/tfkErMJo_normal.jpg" TargetMode="External" /><Relationship Id="rId337" Type="http://schemas.openxmlformats.org/officeDocument/2006/relationships/hyperlink" Target="http://pbs.twimg.com/profile_images/1084527918628438017/12FOxIle_normal.jpg" TargetMode="External" /><Relationship Id="rId338" Type="http://schemas.openxmlformats.org/officeDocument/2006/relationships/hyperlink" Target="http://pbs.twimg.com/profile_images/1085023587038388224/ZNTzuYM-_normal.jpg" TargetMode="External" /><Relationship Id="rId339" Type="http://schemas.openxmlformats.org/officeDocument/2006/relationships/hyperlink" Target="http://pbs.twimg.com/profile_images/1084450133561860097/0b8eCi4v_normal.jpg" TargetMode="External" /><Relationship Id="rId340" Type="http://schemas.openxmlformats.org/officeDocument/2006/relationships/hyperlink" Target="http://pbs.twimg.com/profile_images/1077422758286508032/pWkD1y-X_normal.jpg" TargetMode="External" /><Relationship Id="rId341" Type="http://schemas.openxmlformats.org/officeDocument/2006/relationships/hyperlink" Target="http://pbs.twimg.com/profile_images/839743234746150912/mJZPxmDL_normal.jpg" TargetMode="External" /><Relationship Id="rId342" Type="http://schemas.openxmlformats.org/officeDocument/2006/relationships/hyperlink" Target="http://pbs.twimg.com/profile_images/1059566303533510656/2azyeAu2_normal.jpg" TargetMode="External" /><Relationship Id="rId343" Type="http://schemas.openxmlformats.org/officeDocument/2006/relationships/hyperlink" Target="http://pbs.twimg.com/profile_images/1082104682363973632/GjawAVDn_normal.jpg" TargetMode="External" /><Relationship Id="rId344" Type="http://schemas.openxmlformats.org/officeDocument/2006/relationships/hyperlink" Target="http://pbs.twimg.com/profile_images/1063389767952359425/VriAhVB-_normal.jpg" TargetMode="External" /><Relationship Id="rId345" Type="http://schemas.openxmlformats.org/officeDocument/2006/relationships/hyperlink" Target="http://pbs.twimg.com/profile_images/1004583131473559552/aib42JHW_normal.jpg" TargetMode="External" /><Relationship Id="rId346" Type="http://schemas.openxmlformats.org/officeDocument/2006/relationships/hyperlink" Target="http://pbs.twimg.com/profile_images/956294893860605952/D5o62Wp6_normal.jpg" TargetMode="External" /><Relationship Id="rId347" Type="http://schemas.openxmlformats.org/officeDocument/2006/relationships/hyperlink" Target="http://pbs.twimg.com/profile_images/1059253308857167872/XrDp0191_normal.jpg" TargetMode="External" /><Relationship Id="rId348" Type="http://schemas.openxmlformats.org/officeDocument/2006/relationships/hyperlink" Target="http://pbs.twimg.com/profile_images/1067233092828565504/xUUniRgp_normal.jpg" TargetMode="External" /><Relationship Id="rId349" Type="http://schemas.openxmlformats.org/officeDocument/2006/relationships/hyperlink" Target="http://pbs.twimg.com/profile_images/1070532755765641216/6vLQR8OG_normal.jpg" TargetMode="External" /><Relationship Id="rId350" Type="http://schemas.openxmlformats.org/officeDocument/2006/relationships/hyperlink" Target="http://pbs.twimg.com/profile_images/1080184348664422401/nIDMwh6I_normal.jpg" TargetMode="External" /><Relationship Id="rId351" Type="http://schemas.openxmlformats.org/officeDocument/2006/relationships/hyperlink" Target="http://pbs.twimg.com/profile_images/1087914234074132481/Kbl0m0WU_normal.jpg" TargetMode="External" /><Relationship Id="rId352" Type="http://schemas.openxmlformats.org/officeDocument/2006/relationships/hyperlink" Target="http://pbs.twimg.com/profile_images/1083974580685938688/HxnPD3-N_normal.jpg" TargetMode="External" /><Relationship Id="rId353" Type="http://schemas.openxmlformats.org/officeDocument/2006/relationships/hyperlink" Target="http://pbs.twimg.com/profile_images/850349257227939840/uaCjJSuM_normal.jpg" TargetMode="External" /><Relationship Id="rId354" Type="http://schemas.openxmlformats.org/officeDocument/2006/relationships/hyperlink" Target="http://pbs.twimg.com/profile_images/1085015664996302848/cAnpTMlV_normal.jpg" TargetMode="External" /><Relationship Id="rId355" Type="http://schemas.openxmlformats.org/officeDocument/2006/relationships/hyperlink" Target="http://pbs.twimg.com/profile_images/1061406467603992578/mBuSSgB7_normal.jpg" TargetMode="External" /><Relationship Id="rId356" Type="http://schemas.openxmlformats.org/officeDocument/2006/relationships/hyperlink" Target="http://pbs.twimg.com/profile_images/1080445008237408256/QbR-sOEG_normal.jpg" TargetMode="External" /><Relationship Id="rId357" Type="http://schemas.openxmlformats.org/officeDocument/2006/relationships/hyperlink" Target="http://pbs.twimg.com/profile_images/1081781519495163904/9ShS-KyF_normal.jpg" TargetMode="External" /><Relationship Id="rId358" Type="http://schemas.openxmlformats.org/officeDocument/2006/relationships/hyperlink" Target="http://pbs.twimg.com/profile_images/1085450614702714880/dxuItbLx_normal.jp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pbs.twimg.com/profile_images/715354544918568960/ibmuheKk_normal.jpg" TargetMode="External" /><Relationship Id="rId361" Type="http://schemas.openxmlformats.org/officeDocument/2006/relationships/hyperlink" Target="http://pbs.twimg.com/profile_images/1086781643317104643/XR8MeB0r_normal.jpg" TargetMode="External" /><Relationship Id="rId362" Type="http://schemas.openxmlformats.org/officeDocument/2006/relationships/hyperlink" Target="http://pbs.twimg.com/profile_images/1029436764082118656/VVqMg2jx_normal.jpg" TargetMode="External" /><Relationship Id="rId363" Type="http://schemas.openxmlformats.org/officeDocument/2006/relationships/hyperlink" Target="http://pbs.twimg.com/profile_images/1086807144865951744/FcgNXRrP_normal.jpg" TargetMode="External" /><Relationship Id="rId364" Type="http://schemas.openxmlformats.org/officeDocument/2006/relationships/hyperlink" Target="http://pbs.twimg.com/profile_images/1066749872680779778/Dkgrxp5J_normal.jpg" TargetMode="External" /><Relationship Id="rId365" Type="http://schemas.openxmlformats.org/officeDocument/2006/relationships/hyperlink" Target="http://pbs.twimg.com/profile_images/1047129750538473472/AC8PoA61_normal.jpg" TargetMode="External" /><Relationship Id="rId366" Type="http://schemas.openxmlformats.org/officeDocument/2006/relationships/hyperlink" Target="http://pbs.twimg.com/profile_images/1087559662927413248/XY3hE2Vy_normal.jpg" TargetMode="External" /><Relationship Id="rId367" Type="http://schemas.openxmlformats.org/officeDocument/2006/relationships/hyperlink" Target="http://pbs.twimg.com/profile_images/1041407443337732098/uvOL45Fb_normal.jpg" TargetMode="External" /><Relationship Id="rId368" Type="http://schemas.openxmlformats.org/officeDocument/2006/relationships/hyperlink" Target="http://pbs.twimg.com/profile_images/1083363988098801665/g4D_kaUM_normal.jpg" TargetMode="External" /><Relationship Id="rId369" Type="http://schemas.openxmlformats.org/officeDocument/2006/relationships/hyperlink" Target="http://pbs.twimg.com/profile_images/1069977228933394432/YpmzkoPO_normal.jpg" TargetMode="External" /><Relationship Id="rId370" Type="http://schemas.openxmlformats.org/officeDocument/2006/relationships/hyperlink" Target="http://pbs.twimg.com/profile_images/1087844206704353280/Te9w2738_normal.jpg" TargetMode="External" /><Relationship Id="rId371" Type="http://schemas.openxmlformats.org/officeDocument/2006/relationships/hyperlink" Target="http://pbs.twimg.com/profile_images/1087561460664938496/T6--YesT_normal.jpg" TargetMode="External" /><Relationship Id="rId372" Type="http://schemas.openxmlformats.org/officeDocument/2006/relationships/hyperlink" Target="http://pbs.twimg.com/profile_images/1068738419252215808/G2iguleE_normal.jpg" TargetMode="External" /><Relationship Id="rId373" Type="http://schemas.openxmlformats.org/officeDocument/2006/relationships/hyperlink" Target="https://twitter.com/nuttinghills" TargetMode="External" /><Relationship Id="rId374" Type="http://schemas.openxmlformats.org/officeDocument/2006/relationships/hyperlink" Target="https://twitter.com/happyskin_ph" TargetMode="External" /><Relationship Id="rId375" Type="http://schemas.openxmlformats.org/officeDocument/2006/relationships/hyperlink" Target="https://twitter.com/jenannrodrigues" TargetMode="External" /><Relationship Id="rId376" Type="http://schemas.openxmlformats.org/officeDocument/2006/relationships/hyperlink" Target="https://twitter.com/floralgrxxn" TargetMode="External" /><Relationship Id="rId377" Type="http://schemas.openxmlformats.org/officeDocument/2006/relationships/hyperlink" Target="https://twitter.com/rodriguez_vf" TargetMode="External" /><Relationship Id="rId378" Type="http://schemas.openxmlformats.org/officeDocument/2006/relationships/hyperlink" Target="https://twitter.com/_blainee" TargetMode="External" /><Relationship Id="rId379" Type="http://schemas.openxmlformats.org/officeDocument/2006/relationships/hyperlink" Target="https://twitter.com/shadyspotlight" TargetMode="External" /><Relationship Id="rId380" Type="http://schemas.openxmlformats.org/officeDocument/2006/relationships/hyperlink" Target="https://twitter.com/screamcheeese" TargetMode="External" /><Relationship Id="rId381" Type="http://schemas.openxmlformats.org/officeDocument/2006/relationships/hyperlink" Target="https://twitter.com/caffegiorno" TargetMode="External" /><Relationship Id="rId382" Type="http://schemas.openxmlformats.org/officeDocument/2006/relationships/hyperlink" Target="https://twitter.com/x0x0shiri" TargetMode="External" /><Relationship Id="rId383" Type="http://schemas.openxmlformats.org/officeDocument/2006/relationships/hyperlink" Target="https://twitter.com/tubirfess" TargetMode="External" /><Relationship Id="rId384" Type="http://schemas.openxmlformats.org/officeDocument/2006/relationships/hyperlink" Target="https://twitter.com/skdbcity" TargetMode="External" /><Relationship Id="rId385" Type="http://schemas.openxmlformats.org/officeDocument/2006/relationships/hyperlink" Target="https://twitter.com/tweetatlali" TargetMode="External" /><Relationship Id="rId386" Type="http://schemas.openxmlformats.org/officeDocument/2006/relationships/hyperlink" Target="https://twitter.com/ayeyoapril" TargetMode="External" /><Relationship Id="rId387" Type="http://schemas.openxmlformats.org/officeDocument/2006/relationships/hyperlink" Target="https://twitter.com/kelseyyyyyyyyyh" TargetMode="External" /><Relationship Id="rId388" Type="http://schemas.openxmlformats.org/officeDocument/2006/relationships/hyperlink" Target="https://twitter.com/meghnakundur" TargetMode="External" /><Relationship Id="rId389" Type="http://schemas.openxmlformats.org/officeDocument/2006/relationships/hyperlink" Target="https://twitter.com/bodyherbals" TargetMode="External" /><Relationship Id="rId390" Type="http://schemas.openxmlformats.org/officeDocument/2006/relationships/hyperlink" Target="https://twitter.com/megfinney99" TargetMode="External" /><Relationship Id="rId391" Type="http://schemas.openxmlformats.org/officeDocument/2006/relationships/hyperlink" Target="https://twitter.com/cf_naturalskin" TargetMode="External" /><Relationship Id="rId392" Type="http://schemas.openxmlformats.org/officeDocument/2006/relationships/hyperlink" Target="https://twitter.com/cf" TargetMode="External" /><Relationship Id="rId393" Type="http://schemas.openxmlformats.org/officeDocument/2006/relationships/hyperlink" Target="https://twitter.com/dianasharpton" TargetMode="External" /><Relationship Id="rId394" Type="http://schemas.openxmlformats.org/officeDocument/2006/relationships/hyperlink" Target="https://twitter.com/_ohheeymary" TargetMode="External" /><Relationship Id="rId395" Type="http://schemas.openxmlformats.org/officeDocument/2006/relationships/hyperlink" Target="https://twitter.com/thelast_ssr" TargetMode="External" /><Relationship Id="rId396" Type="http://schemas.openxmlformats.org/officeDocument/2006/relationships/hyperlink" Target="https://twitter.com/artcardio" TargetMode="External" /><Relationship Id="rId397" Type="http://schemas.openxmlformats.org/officeDocument/2006/relationships/hyperlink" Target="https://twitter.com/atmrse" TargetMode="External" /><Relationship Id="rId398" Type="http://schemas.openxmlformats.org/officeDocument/2006/relationships/hyperlink" Target="https://twitter.com/breezzyyyy_" TargetMode="External" /><Relationship Id="rId399" Type="http://schemas.openxmlformats.org/officeDocument/2006/relationships/hyperlink" Target="https://twitter.com/irvin_jaden" TargetMode="External" /><Relationship Id="rId400" Type="http://schemas.openxmlformats.org/officeDocument/2006/relationships/hyperlink" Target="https://twitter.com/goldi0sa" TargetMode="External" /><Relationship Id="rId401" Type="http://schemas.openxmlformats.org/officeDocument/2006/relationships/hyperlink" Target="https://twitter.com/umairaharis" TargetMode="External" /><Relationship Id="rId402" Type="http://schemas.openxmlformats.org/officeDocument/2006/relationships/hyperlink" Target="https://twitter.com/nurirdinasyirah" TargetMode="External" /><Relationship Id="rId403" Type="http://schemas.openxmlformats.org/officeDocument/2006/relationships/hyperlink" Target="https://twitter.com/wordromancer" TargetMode="External" /><Relationship Id="rId404" Type="http://schemas.openxmlformats.org/officeDocument/2006/relationships/hyperlink" Target="https://twitter.com/ladyboarder9669" TargetMode="External" /><Relationship Id="rId405" Type="http://schemas.openxmlformats.org/officeDocument/2006/relationships/hyperlink" Target="https://twitter.com/queencrp" TargetMode="External" /><Relationship Id="rId406" Type="http://schemas.openxmlformats.org/officeDocument/2006/relationships/hyperlink" Target="https://twitter.com/wogumogu" TargetMode="External" /><Relationship Id="rId407" Type="http://schemas.openxmlformats.org/officeDocument/2006/relationships/hyperlink" Target="https://twitter.com/sissysaraswati" TargetMode="External" /><Relationship Id="rId408" Type="http://schemas.openxmlformats.org/officeDocument/2006/relationships/hyperlink" Target="https://twitter.com/erinwrozek" TargetMode="External" /><Relationship Id="rId409" Type="http://schemas.openxmlformats.org/officeDocument/2006/relationships/hyperlink" Target="https://twitter.com/avbj96" TargetMode="External" /><Relationship Id="rId410" Type="http://schemas.openxmlformats.org/officeDocument/2006/relationships/hyperlink" Target="https://twitter.com/iamvalerievee" TargetMode="External" /><Relationship Id="rId411" Type="http://schemas.openxmlformats.org/officeDocument/2006/relationships/hyperlink" Target="https://twitter.com/hayliemarie74" TargetMode="External" /><Relationship Id="rId412" Type="http://schemas.openxmlformats.org/officeDocument/2006/relationships/hyperlink" Target="https://twitter.com/deborahacruz" TargetMode="External" /><Relationship Id="rId413" Type="http://schemas.openxmlformats.org/officeDocument/2006/relationships/hyperlink" Target="https://twitter.com/hipmamasplace" TargetMode="External" /><Relationship Id="rId414" Type="http://schemas.openxmlformats.org/officeDocument/2006/relationships/hyperlink" Target="https://twitter.com/lyssabrookee" TargetMode="External" /><Relationship Id="rId415" Type="http://schemas.openxmlformats.org/officeDocument/2006/relationships/hyperlink" Target="https://twitter.com/j_cal3" TargetMode="External" /><Relationship Id="rId416" Type="http://schemas.openxmlformats.org/officeDocument/2006/relationships/hyperlink" Target="https://twitter.com/0fficialf0xnews" TargetMode="External" /><Relationship Id="rId417" Type="http://schemas.openxmlformats.org/officeDocument/2006/relationships/hyperlink" Target="https://twitter.com/ashlynashah" TargetMode="External" /><Relationship Id="rId418" Type="http://schemas.openxmlformats.org/officeDocument/2006/relationships/hyperlink" Target="https://twitter.com/twt_kecantikann" TargetMode="External" /><Relationship Id="rId419" Type="http://schemas.openxmlformats.org/officeDocument/2006/relationships/hyperlink" Target="https://twitter.com/kennedyautry" TargetMode="External" /><Relationship Id="rId420" Type="http://schemas.openxmlformats.org/officeDocument/2006/relationships/hyperlink" Target="https://twitter.com/ana_alondraa" TargetMode="External" /><Relationship Id="rId421" Type="http://schemas.openxmlformats.org/officeDocument/2006/relationships/hyperlink" Target="https://twitter.com/karlafajardo" TargetMode="External" /><Relationship Id="rId422" Type="http://schemas.openxmlformats.org/officeDocument/2006/relationships/hyperlink" Target="https://twitter.com/marielleyeaah" TargetMode="External" /><Relationship Id="rId423" Type="http://schemas.openxmlformats.org/officeDocument/2006/relationships/hyperlink" Target="https://twitter.com/gkldv" TargetMode="External" /><Relationship Id="rId424" Type="http://schemas.openxmlformats.org/officeDocument/2006/relationships/hyperlink" Target="https://twitter.com/dinnaahhh" TargetMode="External" /><Relationship Id="rId425" Type="http://schemas.openxmlformats.org/officeDocument/2006/relationships/hyperlink" Target="https://twitter.com/maya_shanell" TargetMode="External" /><Relationship Id="rId426" Type="http://schemas.openxmlformats.org/officeDocument/2006/relationships/hyperlink" Target="https://twitter.com/skincare_day" TargetMode="External" /><Relationship Id="rId427" Type="http://schemas.openxmlformats.org/officeDocument/2006/relationships/hyperlink" Target="https://twitter.com/korirene__" TargetMode="External" /><Relationship Id="rId428" Type="http://schemas.openxmlformats.org/officeDocument/2006/relationships/hyperlink" Target="https://twitter.com/maripaumtz_29" TargetMode="External" /><Relationship Id="rId429" Type="http://schemas.openxmlformats.org/officeDocument/2006/relationships/hyperlink" Target="https://twitter.com/grumpiing" TargetMode="External" /><Relationship Id="rId430" Type="http://schemas.openxmlformats.org/officeDocument/2006/relationships/hyperlink" Target="https://twitter.com/whittmarrr" TargetMode="External" /><Relationship Id="rId431" Type="http://schemas.openxmlformats.org/officeDocument/2006/relationships/hyperlink" Target="https://twitter.com/emilyegger1" TargetMode="External" /><Relationship Id="rId432" Type="http://schemas.openxmlformats.org/officeDocument/2006/relationships/hyperlink" Target="https://twitter.com/melballesteros_" TargetMode="External" /><Relationship Id="rId433" Type="http://schemas.openxmlformats.org/officeDocument/2006/relationships/hyperlink" Target="https://twitter.com/badluckzee" TargetMode="External" /><Relationship Id="rId434" Type="http://schemas.openxmlformats.org/officeDocument/2006/relationships/hyperlink" Target="https://twitter.com/carlosgonzaga97" TargetMode="External" /><Relationship Id="rId435" Type="http://schemas.openxmlformats.org/officeDocument/2006/relationships/hyperlink" Target="https://twitter.com/gabriellaa1017" TargetMode="External" /><Relationship Id="rId436" Type="http://schemas.openxmlformats.org/officeDocument/2006/relationships/hyperlink" Target="https://twitter.com/derealbrian" TargetMode="External" /><Relationship Id="rId437" Type="http://schemas.openxmlformats.org/officeDocument/2006/relationships/hyperlink" Target="https://twitter.com/victoriabeexo" TargetMode="External" /><Relationship Id="rId438" Type="http://schemas.openxmlformats.org/officeDocument/2006/relationships/hyperlink" Target="https://twitter.com/_tshegox" TargetMode="External" /><Relationship Id="rId439" Type="http://schemas.openxmlformats.org/officeDocument/2006/relationships/hyperlink" Target="https://twitter.com/gracesmithyyy" TargetMode="External" /><Relationship Id="rId440" Type="http://schemas.openxmlformats.org/officeDocument/2006/relationships/hyperlink" Target="https://twitter.com/marykilbourne4" TargetMode="External" /><Relationship Id="rId441" Type="http://schemas.openxmlformats.org/officeDocument/2006/relationships/hyperlink" Target="https://twitter.com/torikish" TargetMode="External" /><Relationship Id="rId442" Type="http://schemas.openxmlformats.org/officeDocument/2006/relationships/hyperlink" Target="https://twitter.com/aprilfranzino" TargetMode="External" /><Relationship Id="rId443" Type="http://schemas.openxmlformats.org/officeDocument/2006/relationships/hyperlink" Target="https://twitter.com/giulianarancic" TargetMode="External" /><Relationship Id="rId444" Type="http://schemas.openxmlformats.org/officeDocument/2006/relationships/hyperlink" Target="https://twitter.com/shaylarosario1" TargetMode="External" /><Relationship Id="rId445" Type="http://schemas.openxmlformats.org/officeDocument/2006/relationships/hyperlink" Target="https://twitter.com/alexiusvasko" TargetMode="External" /><Relationship Id="rId446" Type="http://schemas.openxmlformats.org/officeDocument/2006/relationships/hyperlink" Target="https://twitter.com/_courtco" TargetMode="External" /><Relationship Id="rId447" Type="http://schemas.openxmlformats.org/officeDocument/2006/relationships/hyperlink" Target="https://twitter.com/maraalyana" TargetMode="External" /><Relationship Id="rId448" Type="http://schemas.openxmlformats.org/officeDocument/2006/relationships/hyperlink" Target="https://twitter.com/hannahmariecrow" TargetMode="External" /><Relationship Id="rId449" Type="http://schemas.openxmlformats.org/officeDocument/2006/relationships/hyperlink" Target="https://twitter.com/nook_jazz" TargetMode="External" /><Relationship Id="rId450" Type="http://schemas.openxmlformats.org/officeDocument/2006/relationships/hyperlink" Target="https://twitter.com/nat_cardenasv" TargetMode="External" /><Relationship Id="rId451" Type="http://schemas.openxmlformats.org/officeDocument/2006/relationships/hyperlink" Target="https://twitter.com/tickle_b" TargetMode="External" /><Relationship Id="rId452" Type="http://schemas.openxmlformats.org/officeDocument/2006/relationships/hyperlink" Target="https://twitter.com/taralynneeee" TargetMode="External" /><Relationship Id="rId453" Type="http://schemas.openxmlformats.org/officeDocument/2006/relationships/hyperlink" Target="https://twitter.com/persia__x" TargetMode="External" /><Relationship Id="rId454" Type="http://schemas.openxmlformats.org/officeDocument/2006/relationships/hyperlink" Target="https://twitter.com/fortune_press" TargetMode="External" /><Relationship Id="rId455" Type="http://schemas.openxmlformats.org/officeDocument/2006/relationships/hyperlink" Target="https://twitter.com/hxsherlock" TargetMode="External" /><Relationship Id="rId456" Type="http://schemas.openxmlformats.org/officeDocument/2006/relationships/hyperlink" Target="https://twitter.com/jessicalasheaa" TargetMode="External" /><Relationship Id="rId457" Type="http://schemas.openxmlformats.org/officeDocument/2006/relationships/hyperlink" Target="https://twitter.com/ingridvaldezp" TargetMode="External" /><Relationship Id="rId458" Type="http://schemas.openxmlformats.org/officeDocument/2006/relationships/hyperlink" Target="https://twitter.com/joannasmilez" TargetMode="External" /><Relationship Id="rId459" Type="http://schemas.openxmlformats.org/officeDocument/2006/relationships/hyperlink" Target="https://twitter.com/kamiwla" TargetMode="External" /><Relationship Id="rId460" Type="http://schemas.openxmlformats.org/officeDocument/2006/relationships/hyperlink" Target="https://twitter.com/palemaddy" TargetMode="External" /><Relationship Id="rId461" Type="http://schemas.openxmlformats.org/officeDocument/2006/relationships/hyperlink" Target="https://twitter.com/jsismee" TargetMode="External" /><Relationship Id="rId462" Type="http://schemas.openxmlformats.org/officeDocument/2006/relationships/hyperlink" Target="https://twitter.com/kara_nunley24" TargetMode="External" /><Relationship Id="rId463" Type="http://schemas.openxmlformats.org/officeDocument/2006/relationships/hyperlink" Target="https://twitter.com/madisuhn0" TargetMode="External" /><Relationship Id="rId464" Type="http://schemas.openxmlformats.org/officeDocument/2006/relationships/hyperlink" Target="https://twitter.com/nursntt" TargetMode="External" /><Relationship Id="rId465" Type="http://schemas.openxmlformats.org/officeDocument/2006/relationships/hyperlink" Target="https://twitter.com/paknice1" TargetMode="External" /><Relationship Id="rId466" Type="http://schemas.openxmlformats.org/officeDocument/2006/relationships/hyperlink" Target="https://twitter.com/merikarakhanyan" TargetMode="External" /><Relationship Id="rId467" Type="http://schemas.openxmlformats.org/officeDocument/2006/relationships/hyperlink" Target="https://twitter.com/washlix" TargetMode="External" /><Relationship Id="rId468" Type="http://schemas.openxmlformats.org/officeDocument/2006/relationships/hyperlink" Target="https://twitter.com/adrie_elise" TargetMode="External" /><Relationship Id="rId469" Type="http://schemas.openxmlformats.org/officeDocument/2006/relationships/hyperlink" Target="https://twitter.com/jameeoval" TargetMode="External" /><Relationship Id="rId470" Type="http://schemas.openxmlformats.org/officeDocument/2006/relationships/hyperlink" Target="https://twitter.com/labeautyologist" TargetMode="External" /><Relationship Id="rId471" Type="http://schemas.openxmlformats.org/officeDocument/2006/relationships/hyperlink" Target="https://twitter.com/skincare_homme" TargetMode="External" /><Relationship Id="rId472" Type="http://schemas.openxmlformats.org/officeDocument/2006/relationships/hyperlink" Target="https://twitter.com/kristinnatalie_" TargetMode="External" /><Relationship Id="rId473" Type="http://schemas.openxmlformats.org/officeDocument/2006/relationships/hyperlink" Target="https://twitter.com/sarah_garfield_" TargetMode="External" /><Relationship Id="rId474" Type="http://schemas.openxmlformats.org/officeDocument/2006/relationships/hyperlink" Target="https://twitter.com/winterfellziam" TargetMode="External" /><Relationship Id="rId475" Type="http://schemas.openxmlformats.org/officeDocument/2006/relationships/hyperlink" Target="https://twitter.com/ziamsparkless" TargetMode="External" /><Relationship Id="rId476" Type="http://schemas.openxmlformats.org/officeDocument/2006/relationships/hyperlink" Target="https://twitter.com/capt_jayron" TargetMode="External" /><Relationship Id="rId477" Type="http://schemas.openxmlformats.org/officeDocument/2006/relationships/hyperlink" Target="https://twitter.com/aleahmay_18" TargetMode="External" /><Relationship Id="rId478" Type="http://schemas.openxmlformats.org/officeDocument/2006/relationships/hyperlink" Target="https://twitter.com/kathrynfordawin" TargetMode="External" /><Relationship Id="rId479" Type="http://schemas.openxmlformats.org/officeDocument/2006/relationships/hyperlink" Target="https://twitter.com/happ" TargetMode="External" /><Relationship Id="rId480" Type="http://schemas.openxmlformats.org/officeDocument/2006/relationships/hyperlink" Target="https://twitter.com/bernardokath" TargetMode="External" /><Relationship Id="rId481" Type="http://schemas.openxmlformats.org/officeDocument/2006/relationships/hyperlink" Target="https://twitter.com/anaptamayo" TargetMode="External" /><Relationship Id="rId482" Type="http://schemas.openxmlformats.org/officeDocument/2006/relationships/hyperlink" Target="https://twitter.com/namedcharisma" TargetMode="External" /><Relationship Id="rId483" Type="http://schemas.openxmlformats.org/officeDocument/2006/relationships/hyperlink" Target="https://twitter.com/nizziiigarciaa" TargetMode="External" /><Relationship Id="rId484" Type="http://schemas.openxmlformats.org/officeDocument/2006/relationships/hyperlink" Target="https://twitter.com/nycpradaa" TargetMode="External" /><Relationship Id="rId485" Type="http://schemas.openxmlformats.org/officeDocument/2006/relationships/hyperlink" Target="https://twitter.com/jonah_cazares" TargetMode="External" /><Relationship Id="rId486" Type="http://schemas.openxmlformats.org/officeDocument/2006/relationships/hyperlink" Target="https://twitter.com/iamtnorman" TargetMode="External" /><Relationship Id="rId487" Type="http://schemas.openxmlformats.org/officeDocument/2006/relationships/hyperlink" Target="https://twitter.com/_bbyalii" TargetMode="External" /><Relationship Id="rId488" Type="http://schemas.openxmlformats.org/officeDocument/2006/relationships/hyperlink" Target="https://twitter.com/mochillatae" TargetMode="External" /><Relationship Id="rId489" Type="http://schemas.openxmlformats.org/officeDocument/2006/relationships/hyperlink" Target="https://twitter.com/bts_twt" TargetMode="External" /><Relationship Id="rId490" Type="http://schemas.openxmlformats.org/officeDocument/2006/relationships/hyperlink" Target="https://twitter.com/vic7army" TargetMode="External" /><Relationship Id="rId491" Type="http://schemas.openxmlformats.org/officeDocument/2006/relationships/hyperlink" Target="https://twitter.com/judkinsemily" TargetMode="External" /><Relationship Id="rId492" Type="http://schemas.openxmlformats.org/officeDocument/2006/relationships/hyperlink" Target="https://twitter.com/jnnfrmntngr" TargetMode="External" /><Relationship Id="rId493" Type="http://schemas.openxmlformats.org/officeDocument/2006/relationships/comments" Target="../comments2.xml" /><Relationship Id="rId494" Type="http://schemas.openxmlformats.org/officeDocument/2006/relationships/vmlDrawing" Target="../drawings/vmlDrawing2.vml" /><Relationship Id="rId495" Type="http://schemas.openxmlformats.org/officeDocument/2006/relationships/table" Target="../tables/table2.xml" /><Relationship Id="rId496" Type="http://schemas.openxmlformats.org/officeDocument/2006/relationships/drawing" Target="../drawings/drawing1.xml" /><Relationship Id="rId4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liberienne/status/906178722822328321" TargetMode="External" /><Relationship Id="rId2" Type="http://schemas.openxmlformats.org/officeDocument/2006/relationships/hyperlink" Target="https://www.charmingfolk.com/" TargetMode="External" /><Relationship Id="rId3" Type="http://schemas.openxmlformats.org/officeDocument/2006/relationships/hyperlink" Target="https://www.livingafitandfulllife.com/2019/01/get-beautiful-from-within-this-year.html" TargetMode="External" /><Relationship Id="rId4" Type="http://schemas.openxmlformats.org/officeDocument/2006/relationships/hyperlink" Target="https://fortune-girl.com/skincare/articles/iLFGd" TargetMode="External" /><Relationship Id="rId5" Type="http://schemas.openxmlformats.org/officeDocument/2006/relationships/hyperlink" Target="https://www.avon.com/?s=ShopTab&amp;rep=kimberlylawrence&amp;utm_medium=rep&amp;c=MB_Twitter&amp;utm_source=MB_Twitter" TargetMode="External" /><Relationship Id="rId6" Type="http://schemas.openxmlformats.org/officeDocument/2006/relationships/hyperlink" Target="https://www.youravon.com/becomeARep?p=MBBaR&amp;c=MBBaR&amp;s=MBBaR&amp;shopURL=kimberlylawrence" TargetMode="External" /><Relationship Id="rId7" Type="http://schemas.openxmlformats.org/officeDocument/2006/relationships/hyperlink" Target="https://www.instagram.com/p/Bs9roGfnnHx/?utm_source=ig_twitter_share&amp;igshid=10jpiq4z1lw7g" TargetMode="External" /><Relationship Id="rId8" Type="http://schemas.openxmlformats.org/officeDocument/2006/relationships/hyperlink" Target="https://www.hipmamasplace.com/mandarin-sugar-body-scrub-diy/" TargetMode="External" /><Relationship Id="rId9" Type="http://schemas.openxmlformats.org/officeDocument/2006/relationships/hyperlink" Target="https://www.facebook.com/flirtatiousnessonlineshopiloilo/posts/2117335334978639" TargetMode="External" /><Relationship Id="rId10" Type="http://schemas.openxmlformats.org/officeDocument/2006/relationships/hyperlink" Target="http://mystylespot.net/giveaway-win-300-in-makeup-skincare/" TargetMode="External" /><Relationship Id="rId11" Type="http://schemas.openxmlformats.org/officeDocument/2006/relationships/hyperlink" Target="http://mystylespot.net/giveaway-win-300-in-makeup-skincare/?utm_source=feedburner&amp;utm_medium=email&amp;utm_campaign=Feed%3A+blogspot%2FZkmnD+%28MyStyleSpot.net%29" TargetMode="External" /><Relationship Id="rId12" Type="http://schemas.openxmlformats.org/officeDocument/2006/relationships/hyperlink" Target="https://www.instagram.com/p/Bs9rZ-5ggft/" TargetMode="External" /><Relationship Id="rId13" Type="http://schemas.openxmlformats.org/officeDocument/2006/relationships/hyperlink" Target="https://amazon.in/" TargetMode="External" /><Relationship Id="rId14" Type="http://schemas.openxmlformats.org/officeDocument/2006/relationships/hyperlink" Target="https://goo.gl/DHGfmD" TargetMode="External" /><Relationship Id="rId15" Type="http://schemas.openxmlformats.org/officeDocument/2006/relationships/hyperlink" Target="https://www.facebook.com/flirtatiousnessonlineshopiloilo/posts/2117335334978639" TargetMode="External" /><Relationship Id="rId16" Type="http://schemas.openxmlformats.org/officeDocument/2006/relationships/hyperlink" Target="https://www.avon.com/?s=ShopTab&amp;rep=kimberlylawrence&amp;utm_medium=rep&amp;c=MB_Twitter&amp;utm_source=MB_Twitter" TargetMode="External" /><Relationship Id="rId17" Type="http://schemas.openxmlformats.org/officeDocument/2006/relationships/hyperlink" Target="https://www.youravon.com/becomeARep?p=MBBaR&amp;c=MBBaR&amp;s=MBBaR&amp;shopURL=kimberlylawrence" TargetMode="External" /><Relationship Id="rId18" Type="http://schemas.openxmlformats.org/officeDocument/2006/relationships/hyperlink" Target="https://www.livingafitandfulllife.com/2019/01/get-beautiful-from-within-this-year.html" TargetMode="External" /><Relationship Id="rId19" Type="http://schemas.openxmlformats.org/officeDocument/2006/relationships/hyperlink" Target="https://www.hipmamasplace.com/mandarin-sugar-body-scrub-diy/" TargetMode="External" /><Relationship Id="rId20" Type="http://schemas.openxmlformats.org/officeDocument/2006/relationships/hyperlink" Target="https://www.charmingfolk.com/"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1591</v>
      </c>
      <c r="BB2" s="13" t="s">
        <v>1624</v>
      </c>
      <c r="BC2" s="13" t="s">
        <v>1625</v>
      </c>
      <c r="BD2" s="118" t="s">
        <v>2190</v>
      </c>
      <c r="BE2" s="118" t="s">
        <v>2191</v>
      </c>
      <c r="BF2" s="118" t="s">
        <v>2192</v>
      </c>
      <c r="BG2" s="118" t="s">
        <v>2193</v>
      </c>
      <c r="BH2" s="118" t="s">
        <v>2194</v>
      </c>
      <c r="BI2" s="118" t="s">
        <v>2195</v>
      </c>
      <c r="BJ2" s="118" t="s">
        <v>2196</v>
      </c>
      <c r="BK2" s="118" t="s">
        <v>2197</v>
      </c>
      <c r="BL2" s="118" t="s">
        <v>2198</v>
      </c>
    </row>
    <row r="3" spans="1:64" ht="15" customHeight="1">
      <c r="A3" s="64" t="s">
        <v>212</v>
      </c>
      <c r="B3" s="64" t="s">
        <v>320</v>
      </c>
      <c r="C3" s="65" t="s">
        <v>2203</v>
      </c>
      <c r="D3" s="66">
        <v>3</v>
      </c>
      <c r="E3" s="67" t="s">
        <v>132</v>
      </c>
      <c r="F3" s="68">
        <v>32</v>
      </c>
      <c r="G3" s="65"/>
      <c r="H3" s="69"/>
      <c r="I3" s="70"/>
      <c r="J3" s="70"/>
      <c r="K3" s="34" t="s">
        <v>65</v>
      </c>
      <c r="L3" s="71">
        <v>3</v>
      </c>
      <c r="M3" s="71"/>
      <c r="N3" s="72"/>
      <c r="O3" s="78" t="s">
        <v>332</v>
      </c>
      <c r="P3" s="80">
        <v>43486.40143518519</v>
      </c>
      <c r="Q3" s="78" t="s">
        <v>334</v>
      </c>
      <c r="R3" s="78"/>
      <c r="S3" s="78"/>
      <c r="T3" s="78" t="s">
        <v>406</v>
      </c>
      <c r="U3" s="83" t="s">
        <v>426</v>
      </c>
      <c r="V3" s="83" t="s">
        <v>426</v>
      </c>
      <c r="W3" s="80">
        <v>43486.40143518519</v>
      </c>
      <c r="X3" s="83" t="s">
        <v>536</v>
      </c>
      <c r="Y3" s="78"/>
      <c r="Z3" s="78"/>
      <c r="AA3" s="84" t="s">
        <v>648</v>
      </c>
      <c r="AB3" s="78"/>
      <c r="AC3" s="78" t="b">
        <v>0</v>
      </c>
      <c r="AD3" s="78">
        <v>95</v>
      </c>
      <c r="AE3" s="84" t="s">
        <v>764</v>
      </c>
      <c r="AF3" s="78" t="b">
        <v>0</v>
      </c>
      <c r="AG3" s="78" t="s">
        <v>769</v>
      </c>
      <c r="AH3" s="78"/>
      <c r="AI3" s="84" t="s">
        <v>764</v>
      </c>
      <c r="AJ3" s="78" t="b">
        <v>0</v>
      </c>
      <c r="AK3" s="78">
        <v>37</v>
      </c>
      <c r="AL3" s="84" t="s">
        <v>764</v>
      </c>
      <c r="AM3" s="78" t="s">
        <v>774</v>
      </c>
      <c r="AN3" s="78" t="b">
        <v>0</v>
      </c>
      <c r="AO3" s="84" t="s">
        <v>648</v>
      </c>
      <c r="AP3" s="78" t="s">
        <v>786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c r="BE3" s="49"/>
      <c r="BF3" s="48"/>
      <c r="BG3" s="49"/>
      <c r="BH3" s="48"/>
      <c r="BI3" s="49"/>
      <c r="BJ3" s="48"/>
      <c r="BK3" s="49"/>
      <c r="BL3" s="48"/>
    </row>
    <row r="4" spans="1:64" ht="15" customHeight="1">
      <c r="A4" s="64" t="s">
        <v>213</v>
      </c>
      <c r="B4" s="64" t="s">
        <v>213</v>
      </c>
      <c r="C4" s="65" t="s">
        <v>2203</v>
      </c>
      <c r="D4" s="66">
        <v>3</v>
      </c>
      <c r="E4" s="67" t="s">
        <v>132</v>
      </c>
      <c r="F4" s="68">
        <v>32</v>
      </c>
      <c r="G4" s="65"/>
      <c r="H4" s="69"/>
      <c r="I4" s="70"/>
      <c r="J4" s="70"/>
      <c r="K4" s="34" t="s">
        <v>65</v>
      </c>
      <c r="L4" s="77">
        <v>4</v>
      </c>
      <c r="M4" s="77"/>
      <c r="N4" s="72"/>
      <c r="O4" s="79" t="s">
        <v>176</v>
      </c>
      <c r="P4" s="81">
        <v>43488.1880787037</v>
      </c>
      <c r="Q4" s="79" t="s">
        <v>335</v>
      </c>
      <c r="R4" s="82" t="s">
        <v>384</v>
      </c>
      <c r="S4" s="79" t="s">
        <v>396</v>
      </c>
      <c r="T4" s="79" t="s">
        <v>407</v>
      </c>
      <c r="U4" s="79"/>
      <c r="V4" s="82" t="s">
        <v>442</v>
      </c>
      <c r="W4" s="81">
        <v>43488.1880787037</v>
      </c>
      <c r="X4" s="82" t="s">
        <v>537</v>
      </c>
      <c r="Y4" s="79"/>
      <c r="Z4" s="79"/>
      <c r="AA4" s="85" t="s">
        <v>649</v>
      </c>
      <c r="AB4" s="79"/>
      <c r="AC4" s="79" t="b">
        <v>0</v>
      </c>
      <c r="AD4" s="79">
        <v>0</v>
      </c>
      <c r="AE4" s="85" t="s">
        <v>764</v>
      </c>
      <c r="AF4" s="79" t="b">
        <v>0</v>
      </c>
      <c r="AG4" s="79" t="s">
        <v>769</v>
      </c>
      <c r="AH4" s="79"/>
      <c r="AI4" s="85" t="s">
        <v>764</v>
      </c>
      <c r="AJ4" s="79" t="b">
        <v>0</v>
      </c>
      <c r="AK4" s="79">
        <v>0</v>
      </c>
      <c r="AL4" s="85" t="s">
        <v>764</v>
      </c>
      <c r="AM4" s="79" t="s">
        <v>775</v>
      </c>
      <c r="AN4" s="79" t="b">
        <v>0</v>
      </c>
      <c r="AO4" s="85" t="s">
        <v>649</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2</v>
      </c>
      <c r="BE4" s="49">
        <v>14.285714285714286</v>
      </c>
      <c r="BF4" s="48">
        <v>0</v>
      </c>
      <c r="BG4" s="49">
        <v>0</v>
      </c>
      <c r="BH4" s="48">
        <v>0</v>
      </c>
      <c r="BI4" s="49">
        <v>0</v>
      </c>
      <c r="BJ4" s="48">
        <v>12</v>
      </c>
      <c r="BK4" s="49">
        <v>85.71428571428571</v>
      </c>
      <c r="BL4" s="48">
        <v>14</v>
      </c>
    </row>
    <row r="5" spans="1:64" ht="15">
      <c r="A5" s="64" t="s">
        <v>214</v>
      </c>
      <c r="B5" s="64" t="s">
        <v>214</v>
      </c>
      <c r="C5" s="65" t="s">
        <v>2203</v>
      </c>
      <c r="D5" s="66">
        <v>3</v>
      </c>
      <c r="E5" s="67" t="s">
        <v>132</v>
      </c>
      <c r="F5" s="68">
        <v>32</v>
      </c>
      <c r="G5" s="65"/>
      <c r="H5" s="69"/>
      <c r="I5" s="70"/>
      <c r="J5" s="70"/>
      <c r="K5" s="34" t="s">
        <v>65</v>
      </c>
      <c r="L5" s="77">
        <v>5</v>
      </c>
      <c r="M5" s="77"/>
      <c r="N5" s="72"/>
      <c r="O5" s="79" t="s">
        <v>176</v>
      </c>
      <c r="P5" s="81">
        <v>43488.188101851854</v>
      </c>
      <c r="Q5" s="79" t="s">
        <v>336</v>
      </c>
      <c r="R5" s="79"/>
      <c r="S5" s="79"/>
      <c r="T5" s="79"/>
      <c r="U5" s="79"/>
      <c r="V5" s="82" t="s">
        <v>443</v>
      </c>
      <c r="W5" s="81">
        <v>43488.188101851854</v>
      </c>
      <c r="X5" s="82" t="s">
        <v>538</v>
      </c>
      <c r="Y5" s="79"/>
      <c r="Z5" s="79"/>
      <c r="AA5" s="85" t="s">
        <v>650</v>
      </c>
      <c r="AB5" s="79"/>
      <c r="AC5" s="79" t="b">
        <v>0</v>
      </c>
      <c r="AD5" s="79">
        <v>2</v>
      </c>
      <c r="AE5" s="85" t="s">
        <v>764</v>
      </c>
      <c r="AF5" s="79" t="b">
        <v>0</v>
      </c>
      <c r="AG5" s="79" t="s">
        <v>769</v>
      </c>
      <c r="AH5" s="79"/>
      <c r="AI5" s="85" t="s">
        <v>764</v>
      </c>
      <c r="AJ5" s="79" t="b">
        <v>0</v>
      </c>
      <c r="AK5" s="79">
        <v>0</v>
      </c>
      <c r="AL5" s="85" t="s">
        <v>764</v>
      </c>
      <c r="AM5" s="79" t="s">
        <v>774</v>
      </c>
      <c r="AN5" s="79" t="b">
        <v>0</v>
      </c>
      <c r="AO5" s="85" t="s">
        <v>650</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0</v>
      </c>
      <c r="BE5" s="49">
        <v>0</v>
      </c>
      <c r="BF5" s="48">
        <v>1</v>
      </c>
      <c r="BG5" s="49">
        <v>7.6923076923076925</v>
      </c>
      <c r="BH5" s="48">
        <v>0</v>
      </c>
      <c r="BI5" s="49">
        <v>0</v>
      </c>
      <c r="BJ5" s="48">
        <v>12</v>
      </c>
      <c r="BK5" s="49">
        <v>92.3076923076923</v>
      </c>
      <c r="BL5" s="48">
        <v>13</v>
      </c>
    </row>
    <row r="6" spans="1:64" ht="15">
      <c r="A6" s="64" t="s">
        <v>215</v>
      </c>
      <c r="B6" s="64" t="s">
        <v>317</v>
      </c>
      <c r="C6" s="65" t="s">
        <v>2203</v>
      </c>
      <c r="D6" s="66">
        <v>3</v>
      </c>
      <c r="E6" s="67" t="s">
        <v>132</v>
      </c>
      <c r="F6" s="68">
        <v>32</v>
      </c>
      <c r="G6" s="65"/>
      <c r="H6" s="69"/>
      <c r="I6" s="70"/>
      <c r="J6" s="70"/>
      <c r="K6" s="34" t="s">
        <v>65</v>
      </c>
      <c r="L6" s="77">
        <v>6</v>
      </c>
      <c r="M6" s="77"/>
      <c r="N6" s="72"/>
      <c r="O6" s="79" t="s">
        <v>332</v>
      </c>
      <c r="P6" s="81">
        <v>43488.188101851854</v>
      </c>
      <c r="Q6" s="79" t="s">
        <v>337</v>
      </c>
      <c r="R6" s="79"/>
      <c r="S6" s="79"/>
      <c r="T6" s="79"/>
      <c r="U6" s="79"/>
      <c r="V6" s="82" t="s">
        <v>444</v>
      </c>
      <c r="W6" s="81">
        <v>43488.188101851854</v>
      </c>
      <c r="X6" s="82" t="s">
        <v>539</v>
      </c>
      <c r="Y6" s="79"/>
      <c r="Z6" s="79"/>
      <c r="AA6" s="85" t="s">
        <v>651</v>
      </c>
      <c r="AB6" s="79"/>
      <c r="AC6" s="79" t="b">
        <v>0</v>
      </c>
      <c r="AD6" s="79">
        <v>0</v>
      </c>
      <c r="AE6" s="85" t="s">
        <v>764</v>
      </c>
      <c r="AF6" s="79" t="b">
        <v>0</v>
      </c>
      <c r="AG6" s="79" t="s">
        <v>769</v>
      </c>
      <c r="AH6" s="79"/>
      <c r="AI6" s="85" t="s">
        <v>764</v>
      </c>
      <c r="AJ6" s="79" t="b">
        <v>0</v>
      </c>
      <c r="AK6" s="79">
        <v>9548</v>
      </c>
      <c r="AL6" s="85" t="s">
        <v>757</v>
      </c>
      <c r="AM6" s="79" t="s">
        <v>774</v>
      </c>
      <c r="AN6" s="79" t="b">
        <v>0</v>
      </c>
      <c r="AO6" s="85" t="s">
        <v>757</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4</v>
      </c>
      <c r="BF6" s="48">
        <v>1</v>
      </c>
      <c r="BG6" s="49">
        <v>4</v>
      </c>
      <c r="BH6" s="48">
        <v>0</v>
      </c>
      <c r="BI6" s="49">
        <v>0</v>
      </c>
      <c r="BJ6" s="48">
        <v>23</v>
      </c>
      <c r="BK6" s="49">
        <v>92</v>
      </c>
      <c r="BL6" s="48">
        <v>25</v>
      </c>
    </row>
    <row r="7" spans="1:64" ht="15">
      <c r="A7" s="64" t="s">
        <v>216</v>
      </c>
      <c r="B7" s="64" t="s">
        <v>321</v>
      </c>
      <c r="C7" s="65" t="s">
        <v>2203</v>
      </c>
      <c r="D7" s="66">
        <v>3</v>
      </c>
      <c r="E7" s="67" t="s">
        <v>132</v>
      </c>
      <c r="F7" s="68">
        <v>32</v>
      </c>
      <c r="G7" s="65"/>
      <c r="H7" s="69"/>
      <c r="I7" s="70"/>
      <c r="J7" s="70"/>
      <c r="K7" s="34" t="s">
        <v>65</v>
      </c>
      <c r="L7" s="77">
        <v>7</v>
      </c>
      <c r="M7" s="77"/>
      <c r="N7" s="72"/>
      <c r="O7" s="79" t="s">
        <v>332</v>
      </c>
      <c r="P7" s="81">
        <v>43488.188159722224</v>
      </c>
      <c r="Q7" s="79" t="s">
        <v>338</v>
      </c>
      <c r="R7" s="79"/>
      <c r="S7" s="79"/>
      <c r="T7" s="79"/>
      <c r="U7" s="79"/>
      <c r="V7" s="82" t="s">
        <v>445</v>
      </c>
      <c r="W7" s="81">
        <v>43488.188159722224</v>
      </c>
      <c r="X7" s="82" t="s">
        <v>540</v>
      </c>
      <c r="Y7" s="79"/>
      <c r="Z7" s="79"/>
      <c r="AA7" s="85" t="s">
        <v>652</v>
      </c>
      <c r="AB7" s="85" t="s">
        <v>760</v>
      </c>
      <c r="AC7" s="79" t="b">
        <v>0</v>
      </c>
      <c r="AD7" s="79">
        <v>0</v>
      </c>
      <c r="AE7" s="85" t="s">
        <v>765</v>
      </c>
      <c r="AF7" s="79" t="b">
        <v>0</v>
      </c>
      <c r="AG7" s="79" t="s">
        <v>769</v>
      </c>
      <c r="AH7" s="79"/>
      <c r="AI7" s="85" t="s">
        <v>764</v>
      </c>
      <c r="AJ7" s="79" t="b">
        <v>0</v>
      </c>
      <c r="AK7" s="79">
        <v>0</v>
      </c>
      <c r="AL7" s="85" t="s">
        <v>764</v>
      </c>
      <c r="AM7" s="79" t="s">
        <v>776</v>
      </c>
      <c r="AN7" s="79" t="b">
        <v>0</v>
      </c>
      <c r="AO7" s="85" t="s">
        <v>760</v>
      </c>
      <c r="AP7" s="79" t="s">
        <v>176</v>
      </c>
      <c r="AQ7" s="79">
        <v>0</v>
      </c>
      <c r="AR7" s="79">
        <v>0</v>
      </c>
      <c r="AS7" s="79"/>
      <c r="AT7" s="79"/>
      <c r="AU7" s="79"/>
      <c r="AV7" s="79"/>
      <c r="AW7" s="79"/>
      <c r="AX7" s="79"/>
      <c r="AY7" s="79"/>
      <c r="AZ7" s="79"/>
      <c r="BA7">
        <v>1</v>
      </c>
      <c r="BB7" s="78" t="str">
        <f>REPLACE(INDEX(GroupVertices[Group],MATCH(Edges[[#This Row],[Vertex 1]],GroupVertices[Vertex],0)),1,1,"")</f>
        <v>9</v>
      </c>
      <c r="BC7" s="78" t="str">
        <f>REPLACE(INDEX(GroupVertices[Group],MATCH(Edges[[#This Row],[Vertex 2]],GroupVertices[Vertex],0)),1,1,"")</f>
        <v>9</v>
      </c>
      <c r="BD7" s="48"/>
      <c r="BE7" s="49"/>
      <c r="BF7" s="48"/>
      <c r="BG7" s="49"/>
      <c r="BH7" s="48"/>
      <c r="BI7" s="49"/>
      <c r="BJ7" s="48"/>
      <c r="BK7" s="49"/>
      <c r="BL7" s="48"/>
    </row>
    <row r="8" spans="1:64" ht="15">
      <c r="A8" s="64" t="s">
        <v>216</v>
      </c>
      <c r="B8" s="64" t="s">
        <v>322</v>
      </c>
      <c r="C8" s="65" t="s">
        <v>2203</v>
      </c>
      <c r="D8" s="66">
        <v>3</v>
      </c>
      <c r="E8" s="67" t="s">
        <v>132</v>
      </c>
      <c r="F8" s="68">
        <v>32</v>
      </c>
      <c r="G8" s="65"/>
      <c r="H8" s="69"/>
      <c r="I8" s="70"/>
      <c r="J8" s="70"/>
      <c r="K8" s="34" t="s">
        <v>65</v>
      </c>
      <c r="L8" s="77">
        <v>8</v>
      </c>
      <c r="M8" s="77"/>
      <c r="N8" s="72"/>
      <c r="O8" s="79" t="s">
        <v>333</v>
      </c>
      <c r="P8" s="81">
        <v>43488.188159722224</v>
      </c>
      <c r="Q8" s="79" t="s">
        <v>338</v>
      </c>
      <c r="R8" s="79"/>
      <c r="S8" s="79"/>
      <c r="T8" s="79"/>
      <c r="U8" s="79"/>
      <c r="V8" s="82" t="s">
        <v>445</v>
      </c>
      <c r="W8" s="81">
        <v>43488.188159722224</v>
      </c>
      <c r="X8" s="82" t="s">
        <v>540</v>
      </c>
      <c r="Y8" s="79"/>
      <c r="Z8" s="79"/>
      <c r="AA8" s="85" t="s">
        <v>652</v>
      </c>
      <c r="AB8" s="85" t="s">
        <v>760</v>
      </c>
      <c r="AC8" s="79" t="b">
        <v>0</v>
      </c>
      <c r="AD8" s="79">
        <v>0</v>
      </c>
      <c r="AE8" s="85" t="s">
        <v>765</v>
      </c>
      <c r="AF8" s="79" t="b">
        <v>0</v>
      </c>
      <c r="AG8" s="79" t="s">
        <v>769</v>
      </c>
      <c r="AH8" s="79"/>
      <c r="AI8" s="85" t="s">
        <v>764</v>
      </c>
      <c r="AJ8" s="79" t="b">
        <v>0</v>
      </c>
      <c r="AK8" s="79">
        <v>0</v>
      </c>
      <c r="AL8" s="85" t="s">
        <v>764</v>
      </c>
      <c r="AM8" s="79" t="s">
        <v>776</v>
      </c>
      <c r="AN8" s="79" t="b">
        <v>0</v>
      </c>
      <c r="AO8" s="85" t="s">
        <v>760</v>
      </c>
      <c r="AP8" s="79" t="s">
        <v>176</v>
      </c>
      <c r="AQ8" s="79">
        <v>0</v>
      </c>
      <c r="AR8" s="79">
        <v>0</v>
      </c>
      <c r="AS8" s="79"/>
      <c r="AT8" s="79"/>
      <c r="AU8" s="79"/>
      <c r="AV8" s="79"/>
      <c r="AW8" s="79"/>
      <c r="AX8" s="79"/>
      <c r="AY8" s="79"/>
      <c r="AZ8" s="79"/>
      <c r="BA8">
        <v>1</v>
      </c>
      <c r="BB8" s="78" t="str">
        <f>REPLACE(INDEX(GroupVertices[Group],MATCH(Edges[[#This Row],[Vertex 1]],GroupVertices[Vertex],0)),1,1,"")</f>
        <v>9</v>
      </c>
      <c r="BC8" s="78" t="str">
        <f>REPLACE(INDEX(GroupVertices[Group],MATCH(Edges[[#This Row],[Vertex 2]],GroupVertices[Vertex],0)),1,1,"")</f>
        <v>9</v>
      </c>
      <c r="BD8" s="48">
        <v>2</v>
      </c>
      <c r="BE8" s="49">
        <v>6.0606060606060606</v>
      </c>
      <c r="BF8" s="48">
        <v>1</v>
      </c>
      <c r="BG8" s="49">
        <v>3.0303030303030303</v>
      </c>
      <c r="BH8" s="48">
        <v>0</v>
      </c>
      <c r="BI8" s="49">
        <v>0</v>
      </c>
      <c r="BJ8" s="48">
        <v>30</v>
      </c>
      <c r="BK8" s="49">
        <v>90.9090909090909</v>
      </c>
      <c r="BL8" s="48">
        <v>33</v>
      </c>
    </row>
    <row r="9" spans="1:64" ht="15">
      <c r="A9" s="64" t="s">
        <v>217</v>
      </c>
      <c r="B9" s="64" t="s">
        <v>217</v>
      </c>
      <c r="C9" s="65" t="s">
        <v>2203</v>
      </c>
      <c r="D9" s="66">
        <v>3</v>
      </c>
      <c r="E9" s="67" t="s">
        <v>132</v>
      </c>
      <c r="F9" s="68">
        <v>32</v>
      </c>
      <c r="G9" s="65"/>
      <c r="H9" s="69"/>
      <c r="I9" s="70"/>
      <c r="J9" s="70"/>
      <c r="K9" s="34" t="s">
        <v>65</v>
      </c>
      <c r="L9" s="77">
        <v>9</v>
      </c>
      <c r="M9" s="77"/>
      <c r="N9" s="72"/>
      <c r="O9" s="79" t="s">
        <v>176</v>
      </c>
      <c r="P9" s="81">
        <v>43488.18819444445</v>
      </c>
      <c r="Q9" s="79" t="s">
        <v>339</v>
      </c>
      <c r="R9" s="82" t="s">
        <v>385</v>
      </c>
      <c r="S9" s="79" t="s">
        <v>397</v>
      </c>
      <c r="T9" s="79" t="s">
        <v>408</v>
      </c>
      <c r="U9" s="82" t="s">
        <v>427</v>
      </c>
      <c r="V9" s="82" t="s">
        <v>427</v>
      </c>
      <c r="W9" s="81">
        <v>43488.18819444445</v>
      </c>
      <c r="X9" s="82" t="s">
        <v>541</v>
      </c>
      <c r="Y9" s="79"/>
      <c r="Z9" s="79"/>
      <c r="AA9" s="85" t="s">
        <v>653</v>
      </c>
      <c r="AB9" s="79"/>
      <c r="AC9" s="79" t="b">
        <v>0</v>
      </c>
      <c r="AD9" s="79">
        <v>0</v>
      </c>
      <c r="AE9" s="85" t="s">
        <v>764</v>
      </c>
      <c r="AF9" s="79" t="b">
        <v>0</v>
      </c>
      <c r="AG9" s="79" t="s">
        <v>769</v>
      </c>
      <c r="AH9" s="79"/>
      <c r="AI9" s="85" t="s">
        <v>764</v>
      </c>
      <c r="AJ9" s="79" t="b">
        <v>0</v>
      </c>
      <c r="AK9" s="79">
        <v>0</v>
      </c>
      <c r="AL9" s="85" t="s">
        <v>764</v>
      </c>
      <c r="AM9" s="79" t="s">
        <v>777</v>
      </c>
      <c r="AN9" s="79" t="b">
        <v>0</v>
      </c>
      <c r="AO9" s="85" t="s">
        <v>653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5</v>
      </c>
      <c r="BK9" s="49">
        <v>100</v>
      </c>
      <c r="BL9" s="48">
        <v>5</v>
      </c>
    </row>
    <row r="10" spans="1:64" ht="15">
      <c r="A10" s="64" t="s">
        <v>218</v>
      </c>
      <c r="B10" s="64" t="s">
        <v>218</v>
      </c>
      <c r="C10" s="65" t="s">
        <v>2203</v>
      </c>
      <c r="D10" s="66">
        <v>3</v>
      </c>
      <c r="E10" s="67" t="s">
        <v>132</v>
      </c>
      <c r="F10" s="68">
        <v>32</v>
      </c>
      <c r="G10" s="65"/>
      <c r="H10" s="69"/>
      <c r="I10" s="70"/>
      <c r="J10" s="70"/>
      <c r="K10" s="34" t="s">
        <v>65</v>
      </c>
      <c r="L10" s="77">
        <v>10</v>
      </c>
      <c r="M10" s="77"/>
      <c r="N10" s="72"/>
      <c r="O10" s="79" t="s">
        <v>176</v>
      </c>
      <c r="P10" s="81">
        <v>43488.149375</v>
      </c>
      <c r="Q10" s="79" t="s">
        <v>340</v>
      </c>
      <c r="R10" s="79"/>
      <c r="S10" s="79"/>
      <c r="T10" s="79"/>
      <c r="U10" s="79"/>
      <c r="V10" s="82" t="s">
        <v>446</v>
      </c>
      <c r="W10" s="81">
        <v>43488.149375</v>
      </c>
      <c r="X10" s="82" t="s">
        <v>542</v>
      </c>
      <c r="Y10" s="79"/>
      <c r="Z10" s="79"/>
      <c r="AA10" s="85" t="s">
        <v>654</v>
      </c>
      <c r="AB10" s="79"/>
      <c r="AC10" s="79" t="b">
        <v>0</v>
      </c>
      <c r="AD10" s="79">
        <v>23</v>
      </c>
      <c r="AE10" s="85" t="s">
        <v>764</v>
      </c>
      <c r="AF10" s="79" t="b">
        <v>0</v>
      </c>
      <c r="AG10" s="79" t="s">
        <v>770</v>
      </c>
      <c r="AH10" s="79"/>
      <c r="AI10" s="85" t="s">
        <v>764</v>
      </c>
      <c r="AJ10" s="79" t="b">
        <v>0</v>
      </c>
      <c r="AK10" s="79">
        <v>48</v>
      </c>
      <c r="AL10" s="85" t="s">
        <v>764</v>
      </c>
      <c r="AM10" s="79" t="s">
        <v>778</v>
      </c>
      <c r="AN10" s="79" t="b">
        <v>0</v>
      </c>
      <c r="AO10" s="85" t="s">
        <v>654</v>
      </c>
      <c r="AP10" s="79" t="s">
        <v>786</v>
      </c>
      <c r="AQ10" s="79">
        <v>0</v>
      </c>
      <c r="AR10" s="79">
        <v>0</v>
      </c>
      <c r="AS10" s="79"/>
      <c r="AT10" s="79"/>
      <c r="AU10" s="79"/>
      <c r="AV10" s="79"/>
      <c r="AW10" s="79"/>
      <c r="AX10" s="79"/>
      <c r="AY10" s="79"/>
      <c r="AZ10" s="79"/>
      <c r="BA10">
        <v>1</v>
      </c>
      <c r="BB10" s="78" t="str">
        <f>REPLACE(INDEX(GroupVertices[Group],MATCH(Edges[[#This Row],[Vertex 1]],GroupVertices[Vertex],0)),1,1,"")</f>
        <v>19</v>
      </c>
      <c r="BC10" s="78" t="str">
        <f>REPLACE(INDEX(GroupVertices[Group],MATCH(Edges[[#This Row],[Vertex 2]],GroupVertices[Vertex],0)),1,1,"")</f>
        <v>19</v>
      </c>
      <c r="BD10" s="48">
        <v>0</v>
      </c>
      <c r="BE10" s="49">
        <v>0</v>
      </c>
      <c r="BF10" s="48">
        <v>0</v>
      </c>
      <c r="BG10" s="49">
        <v>0</v>
      </c>
      <c r="BH10" s="48">
        <v>0</v>
      </c>
      <c r="BI10" s="49">
        <v>0</v>
      </c>
      <c r="BJ10" s="48">
        <v>32</v>
      </c>
      <c r="BK10" s="49">
        <v>100</v>
      </c>
      <c r="BL10" s="48">
        <v>32</v>
      </c>
    </row>
    <row r="11" spans="1:64" ht="15">
      <c r="A11" s="64" t="s">
        <v>219</v>
      </c>
      <c r="B11" s="64" t="s">
        <v>218</v>
      </c>
      <c r="C11" s="65" t="s">
        <v>2203</v>
      </c>
      <c r="D11" s="66">
        <v>3</v>
      </c>
      <c r="E11" s="67" t="s">
        <v>132</v>
      </c>
      <c r="F11" s="68">
        <v>32</v>
      </c>
      <c r="G11" s="65"/>
      <c r="H11" s="69"/>
      <c r="I11" s="70"/>
      <c r="J11" s="70"/>
      <c r="K11" s="34" t="s">
        <v>65</v>
      </c>
      <c r="L11" s="77">
        <v>11</v>
      </c>
      <c r="M11" s="77"/>
      <c r="N11" s="72"/>
      <c r="O11" s="79" t="s">
        <v>332</v>
      </c>
      <c r="P11" s="81">
        <v>43488.18819444445</v>
      </c>
      <c r="Q11" s="79" t="s">
        <v>341</v>
      </c>
      <c r="R11" s="79"/>
      <c r="S11" s="79"/>
      <c r="T11" s="79"/>
      <c r="U11" s="79"/>
      <c r="V11" s="82" t="s">
        <v>447</v>
      </c>
      <c r="W11" s="81">
        <v>43488.18819444445</v>
      </c>
      <c r="X11" s="82" t="s">
        <v>543</v>
      </c>
      <c r="Y11" s="79"/>
      <c r="Z11" s="79"/>
      <c r="AA11" s="85" t="s">
        <v>655</v>
      </c>
      <c r="AB11" s="79"/>
      <c r="AC11" s="79" t="b">
        <v>0</v>
      </c>
      <c r="AD11" s="79">
        <v>0</v>
      </c>
      <c r="AE11" s="85" t="s">
        <v>764</v>
      </c>
      <c r="AF11" s="79" t="b">
        <v>0</v>
      </c>
      <c r="AG11" s="79" t="s">
        <v>770</v>
      </c>
      <c r="AH11" s="79"/>
      <c r="AI11" s="85" t="s">
        <v>764</v>
      </c>
      <c r="AJ11" s="79" t="b">
        <v>0</v>
      </c>
      <c r="AK11" s="79">
        <v>48</v>
      </c>
      <c r="AL11" s="85" t="s">
        <v>654</v>
      </c>
      <c r="AM11" s="79" t="s">
        <v>776</v>
      </c>
      <c r="AN11" s="79" t="b">
        <v>0</v>
      </c>
      <c r="AO11" s="85" t="s">
        <v>654</v>
      </c>
      <c r="AP11" s="79" t="s">
        <v>176</v>
      </c>
      <c r="AQ11" s="79">
        <v>0</v>
      </c>
      <c r="AR11" s="79">
        <v>0</v>
      </c>
      <c r="AS11" s="79"/>
      <c r="AT11" s="79"/>
      <c r="AU11" s="79"/>
      <c r="AV11" s="79"/>
      <c r="AW11" s="79"/>
      <c r="AX11" s="79"/>
      <c r="AY11" s="79"/>
      <c r="AZ11" s="79"/>
      <c r="BA11">
        <v>1</v>
      </c>
      <c r="BB11" s="78" t="str">
        <f>REPLACE(INDEX(GroupVertices[Group],MATCH(Edges[[#This Row],[Vertex 1]],GroupVertices[Vertex],0)),1,1,"")</f>
        <v>19</v>
      </c>
      <c r="BC11" s="78" t="str">
        <f>REPLACE(INDEX(GroupVertices[Group],MATCH(Edges[[#This Row],[Vertex 2]],GroupVertices[Vertex],0)),1,1,"")</f>
        <v>19</v>
      </c>
      <c r="BD11" s="48">
        <v>0</v>
      </c>
      <c r="BE11" s="49">
        <v>0</v>
      </c>
      <c r="BF11" s="48">
        <v>0</v>
      </c>
      <c r="BG11" s="49">
        <v>0</v>
      </c>
      <c r="BH11" s="48">
        <v>0</v>
      </c>
      <c r="BI11" s="49">
        <v>0</v>
      </c>
      <c r="BJ11" s="48">
        <v>26</v>
      </c>
      <c r="BK11" s="49">
        <v>100</v>
      </c>
      <c r="BL11" s="48">
        <v>26</v>
      </c>
    </row>
    <row r="12" spans="1:64" ht="15">
      <c r="A12" s="64" t="s">
        <v>220</v>
      </c>
      <c r="B12" s="64" t="s">
        <v>317</v>
      </c>
      <c r="C12" s="65" t="s">
        <v>2203</v>
      </c>
      <c r="D12" s="66">
        <v>3</v>
      </c>
      <c r="E12" s="67" t="s">
        <v>132</v>
      </c>
      <c r="F12" s="68">
        <v>32</v>
      </c>
      <c r="G12" s="65"/>
      <c r="H12" s="69"/>
      <c r="I12" s="70"/>
      <c r="J12" s="70"/>
      <c r="K12" s="34" t="s">
        <v>65</v>
      </c>
      <c r="L12" s="77">
        <v>12</v>
      </c>
      <c r="M12" s="77"/>
      <c r="N12" s="72"/>
      <c r="O12" s="79" t="s">
        <v>332</v>
      </c>
      <c r="P12" s="81">
        <v>43488.188252314816</v>
      </c>
      <c r="Q12" s="79" t="s">
        <v>337</v>
      </c>
      <c r="R12" s="79"/>
      <c r="S12" s="79"/>
      <c r="T12" s="79"/>
      <c r="U12" s="79"/>
      <c r="V12" s="82" t="s">
        <v>448</v>
      </c>
      <c r="W12" s="81">
        <v>43488.188252314816</v>
      </c>
      <c r="X12" s="82" t="s">
        <v>544</v>
      </c>
      <c r="Y12" s="79"/>
      <c r="Z12" s="79"/>
      <c r="AA12" s="85" t="s">
        <v>656</v>
      </c>
      <c r="AB12" s="79"/>
      <c r="AC12" s="79" t="b">
        <v>0</v>
      </c>
      <c r="AD12" s="79">
        <v>0</v>
      </c>
      <c r="AE12" s="85" t="s">
        <v>764</v>
      </c>
      <c r="AF12" s="79" t="b">
        <v>0</v>
      </c>
      <c r="AG12" s="79" t="s">
        <v>769</v>
      </c>
      <c r="AH12" s="79"/>
      <c r="AI12" s="85" t="s">
        <v>764</v>
      </c>
      <c r="AJ12" s="79" t="b">
        <v>0</v>
      </c>
      <c r="AK12" s="79">
        <v>9548</v>
      </c>
      <c r="AL12" s="85" t="s">
        <v>757</v>
      </c>
      <c r="AM12" s="79" t="s">
        <v>774</v>
      </c>
      <c r="AN12" s="79" t="b">
        <v>0</v>
      </c>
      <c r="AO12" s="85" t="s">
        <v>757</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4</v>
      </c>
      <c r="BF12" s="48">
        <v>1</v>
      </c>
      <c r="BG12" s="49">
        <v>4</v>
      </c>
      <c r="BH12" s="48">
        <v>0</v>
      </c>
      <c r="BI12" s="49">
        <v>0</v>
      </c>
      <c r="BJ12" s="48">
        <v>23</v>
      </c>
      <c r="BK12" s="49">
        <v>92</v>
      </c>
      <c r="BL12" s="48">
        <v>25</v>
      </c>
    </row>
    <row r="13" spans="1:64" ht="15">
      <c r="A13" s="64" t="s">
        <v>221</v>
      </c>
      <c r="B13" s="64" t="s">
        <v>317</v>
      </c>
      <c r="C13" s="65" t="s">
        <v>2203</v>
      </c>
      <c r="D13" s="66">
        <v>3</v>
      </c>
      <c r="E13" s="67" t="s">
        <v>132</v>
      </c>
      <c r="F13" s="68">
        <v>32</v>
      </c>
      <c r="G13" s="65"/>
      <c r="H13" s="69"/>
      <c r="I13" s="70"/>
      <c r="J13" s="70"/>
      <c r="K13" s="34" t="s">
        <v>65</v>
      </c>
      <c r="L13" s="77">
        <v>13</v>
      </c>
      <c r="M13" s="77"/>
      <c r="N13" s="72"/>
      <c r="O13" s="79" t="s">
        <v>332</v>
      </c>
      <c r="P13" s="81">
        <v>43488.188252314816</v>
      </c>
      <c r="Q13" s="79" t="s">
        <v>337</v>
      </c>
      <c r="R13" s="79"/>
      <c r="S13" s="79"/>
      <c r="T13" s="79"/>
      <c r="U13" s="79"/>
      <c r="V13" s="82" t="s">
        <v>449</v>
      </c>
      <c r="W13" s="81">
        <v>43488.188252314816</v>
      </c>
      <c r="X13" s="82" t="s">
        <v>545</v>
      </c>
      <c r="Y13" s="79"/>
      <c r="Z13" s="79"/>
      <c r="AA13" s="85" t="s">
        <v>657</v>
      </c>
      <c r="AB13" s="79"/>
      <c r="AC13" s="79" t="b">
        <v>0</v>
      </c>
      <c r="AD13" s="79">
        <v>0</v>
      </c>
      <c r="AE13" s="85" t="s">
        <v>764</v>
      </c>
      <c r="AF13" s="79" t="b">
        <v>0</v>
      </c>
      <c r="AG13" s="79" t="s">
        <v>769</v>
      </c>
      <c r="AH13" s="79"/>
      <c r="AI13" s="85" t="s">
        <v>764</v>
      </c>
      <c r="AJ13" s="79" t="b">
        <v>0</v>
      </c>
      <c r="AK13" s="79">
        <v>9548</v>
      </c>
      <c r="AL13" s="85" t="s">
        <v>757</v>
      </c>
      <c r="AM13" s="79" t="s">
        <v>776</v>
      </c>
      <c r="AN13" s="79" t="b">
        <v>0</v>
      </c>
      <c r="AO13" s="85" t="s">
        <v>757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4</v>
      </c>
      <c r="BF13" s="48">
        <v>1</v>
      </c>
      <c r="BG13" s="49">
        <v>4</v>
      </c>
      <c r="BH13" s="48">
        <v>0</v>
      </c>
      <c r="BI13" s="49">
        <v>0</v>
      </c>
      <c r="BJ13" s="48">
        <v>23</v>
      </c>
      <c r="BK13" s="49">
        <v>92</v>
      </c>
      <c r="BL13" s="48">
        <v>25</v>
      </c>
    </row>
    <row r="14" spans="1:64" ht="15">
      <c r="A14" s="64" t="s">
        <v>222</v>
      </c>
      <c r="B14" s="64" t="s">
        <v>317</v>
      </c>
      <c r="C14" s="65" t="s">
        <v>2203</v>
      </c>
      <c r="D14" s="66">
        <v>3</v>
      </c>
      <c r="E14" s="67" t="s">
        <v>132</v>
      </c>
      <c r="F14" s="68">
        <v>32</v>
      </c>
      <c r="G14" s="65"/>
      <c r="H14" s="69"/>
      <c r="I14" s="70"/>
      <c r="J14" s="70"/>
      <c r="K14" s="34" t="s">
        <v>65</v>
      </c>
      <c r="L14" s="77">
        <v>14</v>
      </c>
      <c r="M14" s="77"/>
      <c r="N14" s="72"/>
      <c r="O14" s="79" t="s">
        <v>332</v>
      </c>
      <c r="P14" s="81">
        <v>43488.188252314816</v>
      </c>
      <c r="Q14" s="79" t="s">
        <v>337</v>
      </c>
      <c r="R14" s="79"/>
      <c r="S14" s="79"/>
      <c r="T14" s="79"/>
      <c r="U14" s="79"/>
      <c r="V14" s="82" t="s">
        <v>450</v>
      </c>
      <c r="W14" s="81">
        <v>43488.188252314816</v>
      </c>
      <c r="X14" s="82" t="s">
        <v>546</v>
      </c>
      <c r="Y14" s="79"/>
      <c r="Z14" s="79"/>
      <c r="AA14" s="85" t="s">
        <v>658</v>
      </c>
      <c r="AB14" s="79"/>
      <c r="AC14" s="79" t="b">
        <v>0</v>
      </c>
      <c r="AD14" s="79">
        <v>0</v>
      </c>
      <c r="AE14" s="85" t="s">
        <v>764</v>
      </c>
      <c r="AF14" s="79" t="b">
        <v>0</v>
      </c>
      <c r="AG14" s="79" t="s">
        <v>769</v>
      </c>
      <c r="AH14" s="79"/>
      <c r="AI14" s="85" t="s">
        <v>764</v>
      </c>
      <c r="AJ14" s="79" t="b">
        <v>0</v>
      </c>
      <c r="AK14" s="79">
        <v>9548</v>
      </c>
      <c r="AL14" s="85" t="s">
        <v>757</v>
      </c>
      <c r="AM14" s="79" t="s">
        <v>774</v>
      </c>
      <c r="AN14" s="79" t="b">
        <v>0</v>
      </c>
      <c r="AO14" s="85" t="s">
        <v>757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4</v>
      </c>
      <c r="BF14" s="48">
        <v>1</v>
      </c>
      <c r="BG14" s="49">
        <v>4</v>
      </c>
      <c r="BH14" s="48">
        <v>0</v>
      </c>
      <c r="BI14" s="49">
        <v>0</v>
      </c>
      <c r="BJ14" s="48">
        <v>23</v>
      </c>
      <c r="BK14" s="49">
        <v>92</v>
      </c>
      <c r="BL14" s="48">
        <v>25</v>
      </c>
    </row>
    <row r="15" spans="1:64" ht="15">
      <c r="A15" s="64" t="s">
        <v>223</v>
      </c>
      <c r="B15" s="64" t="s">
        <v>317</v>
      </c>
      <c r="C15" s="65" t="s">
        <v>2203</v>
      </c>
      <c r="D15" s="66">
        <v>3</v>
      </c>
      <c r="E15" s="67" t="s">
        <v>132</v>
      </c>
      <c r="F15" s="68">
        <v>32</v>
      </c>
      <c r="G15" s="65"/>
      <c r="H15" s="69"/>
      <c r="I15" s="70"/>
      <c r="J15" s="70"/>
      <c r="K15" s="34" t="s">
        <v>65</v>
      </c>
      <c r="L15" s="77">
        <v>15</v>
      </c>
      <c r="M15" s="77"/>
      <c r="N15" s="72"/>
      <c r="O15" s="79" t="s">
        <v>332</v>
      </c>
      <c r="P15" s="81">
        <v>43488.18828703704</v>
      </c>
      <c r="Q15" s="79" t="s">
        <v>337</v>
      </c>
      <c r="R15" s="79"/>
      <c r="S15" s="79"/>
      <c r="T15" s="79"/>
      <c r="U15" s="79"/>
      <c r="V15" s="82" t="s">
        <v>451</v>
      </c>
      <c r="W15" s="81">
        <v>43488.18828703704</v>
      </c>
      <c r="X15" s="82" t="s">
        <v>547</v>
      </c>
      <c r="Y15" s="79"/>
      <c r="Z15" s="79"/>
      <c r="AA15" s="85" t="s">
        <v>659</v>
      </c>
      <c r="AB15" s="79"/>
      <c r="AC15" s="79" t="b">
        <v>0</v>
      </c>
      <c r="AD15" s="79">
        <v>0</v>
      </c>
      <c r="AE15" s="85" t="s">
        <v>764</v>
      </c>
      <c r="AF15" s="79" t="b">
        <v>0</v>
      </c>
      <c r="AG15" s="79" t="s">
        <v>769</v>
      </c>
      <c r="AH15" s="79"/>
      <c r="AI15" s="85" t="s">
        <v>764</v>
      </c>
      <c r="AJ15" s="79" t="b">
        <v>0</v>
      </c>
      <c r="AK15" s="79">
        <v>9548</v>
      </c>
      <c r="AL15" s="85" t="s">
        <v>757</v>
      </c>
      <c r="AM15" s="79" t="s">
        <v>774</v>
      </c>
      <c r="AN15" s="79" t="b">
        <v>0</v>
      </c>
      <c r="AO15" s="85" t="s">
        <v>757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4</v>
      </c>
      <c r="BF15" s="48">
        <v>1</v>
      </c>
      <c r="BG15" s="49">
        <v>4</v>
      </c>
      <c r="BH15" s="48">
        <v>0</v>
      </c>
      <c r="BI15" s="49">
        <v>0</v>
      </c>
      <c r="BJ15" s="48">
        <v>23</v>
      </c>
      <c r="BK15" s="49">
        <v>92</v>
      </c>
      <c r="BL15" s="48">
        <v>25</v>
      </c>
    </row>
    <row r="16" spans="1:64" ht="15">
      <c r="A16" s="64" t="s">
        <v>224</v>
      </c>
      <c r="B16" s="64" t="s">
        <v>224</v>
      </c>
      <c r="C16" s="65" t="s">
        <v>2203</v>
      </c>
      <c r="D16" s="66">
        <v>3</v>
      </c>
      <c r="E16" s="67" t="s">
        <v>132</v>
      </c>
      <c r="F16" s="68">
        <v>32</v>
      </c>
      <c r="G16" s="65"/>
      <c r="H16" s="69"/>
      <c r="I16" s="70"/>
      <c r="J16" s="70"/>
      <c r="K16" s="34" t="s">
        <v>65</v>
      </c>
      <c r="L16" s="77">
        <v>16</v>
      </c>
      <c r="M16" s="77"/>
      <c r="N16" s="72"/>
      <c r="O16" s="79" t="s">
        <v>176</v>
      </c>
      <c r="P16" s="81">
        <v>43488.18828703704</v>
      </c>
      <c r="Q16" s="79" t="s">
        <v>342</v>
      </c>
      <c r="R16" s="79" t="s">
        <v>386</v>
      </c>
      <c r="S16" s="79" t="s">
        <v>398</v>
      </c>
      <c r="T16" s="79" t="s">
        <v>409</v>
      </c>
      <c r="U16" s="82" t="s">
        <v>428</v>
      </c>
      <c r="V16" s="82" t="s">
        <v>428</v>
      </c>
      <c r="W16" s="81">
        <v>43488.18828703704</v>
      </c>
      <c r="X16" s="82" t="s">
        <v>548</v>
      </c>
      <c r="Y16" s="79"/>
      <c r="Z16" s="79"/>
      <c r="AA16" s="85" t="s">
        <v>660</v>
      </c>
      <c r="AB16" s="79"/>
      <c r="AC16" s="79" t="b">
        <v>0</v>
      </c>
      <c r="AD16" s="79">
        <v>0</v>
      </c>
      <c r="AE16" s="85" t="s">
        <v>764</v>
      </c>
      <c r="AF16" s="79" t="b">
        <v>0</v>
      </c>
      <c r="AG16" s="79" t="s">
        <v>769</v>
      </c>
      <c r="AH16" s="79"/>
      <c r="AI16" s="85" t="s">
        <v>764</v>
      </c>
      <c r="AJ16" s="79" t="b">
        <v>0</v>
      </c>
      <c r="AK16" s="79">
        <v>0</v>
      </c>
      <c r="AL16" s="85" t="s">
        <v>764</v>
      </c>
      <c r="AM16" s="79" t="s">
        <v>779</v>
      </c>
      <c r="AN16" s="79" t="b">
        <v>0</v>
      </c>
      <c r="AO16" s="85" t="s">
        <v>660</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2</v>
      </c>
      <c r="BE16" s="49">
        <v>9.523809523809524</v>
      </c>
      <c r="BF16" s="48">
        <v>0</v>
      </c>
      <c r="BG16" s="49">
        <v>0</v>
      </c>
      <c r="BH16" s="48">
        <v>0</v>
      </c>
      <c r="BI16" s="49">
        <v>0</v>
      </c>
      <c r="BJ16" s="48">
        <v>19</v>
      </c>
      <c r="BK16" s="49">
        <v>90.47619047619048</v>
      </c>
      <c r="BL16" s="48">
        <v>21</v>
      </c>
    </row>
    <row r="17" spans="1:64" ht="15">
      <c r="A17" s="64" t="s">
        <v>225</v>
      </c>
      <c r="B17" s="64" t="s">
        <v>317</v>
      </c>
      <c r="C17" s="65" t="s">
        <v>2203</v>
      </c>
      <c r="D17" s="66">
        <v>3</v>
      </c>
      <c r="E17" s="67" t="s">
        <v>132</v>
      </c>
      <c r="F17" s="68">
        <v>32</v>
      </c>
      <c r="G17" s="65"/>
      <c r="H17" s="69"/>
      <c r="I17" s="70"/>
      <c r="J17" s="70"/>
      <c r="K17" s="34" t="s">
        <v>65</v>
      </c>
      <c r="L17" s="77">
        <v>17</v>
      </c>
      <c r="M17" s="77"/>
      <c r="N17" s="72"/>
      <c r="O17" s="79" t="s">
        <v>332</v>
      </c>
      <c r="P17" s="81">
        <v>43488.18829861111</v>
      </c>
      <c r="Q17" s="79" t="s">
        <v>337</v>
      </c>
      <c r="R17" s="79"/>
      <c r="S17" s="79"/>
      <c r="T17" s="79"/>
      <c r="U17" s="79"/>
      <c r="V17" s="82" t="s">
        <v>452</v>
      </c>
      <c r="W17" s="81">
        <v>43488.18829861111</v>
      </c>
      <c r="X17" s="82" t="s">
        <v>549</v>
      </c>
      <c r="Y17" s="79"/>
      <c r="Z17" s="79"/>
      <c r="AA17" s="85" t="s">
        <v>661</v>
      </c>
      <c r="AB17" s="79"/>
      <c r="AC17" s="79" t="b">
        <v>0</v>
      </c>
      <c r="AD17" s="79">
        <v>0</v>
      </c>
      <c r="AE17" s="85" t="s">
        <v>764</v>
      </c>
      <c r="AF17" s="79" t="b">
        <v>0</v>
      </c>
      <c r="AG17" s="79" t="s">
        <v>769</v>
      </c>
      <c r="AH17" s="79"/>
      <c r="AI17" s="85" t="s">
        <v>764</v>
      </c>
      <c r="AJ17" s="79" t="b">
        <v>0</v>
      </c>
      <c r="AK17" s="79">
        <v>9548</v>
      </c>
      <c r="AL17" s="85" t="s">
        <v>757</v>
      </c>
      <c r="AM17" s="79" t="s">
        <v>774</v>
      </c>
      <c r="AN17" s="79" t="b">
        <v>0</v>
      </c>
      <c r="AO17" s="85" t="s">
        <v>757</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4</v>
      </c>
      <c r="BF17" s="48">
        <v>1</v>
      </c>
      <c r="BG17" s="49">
        <v>4</v>
      </c>
      <c r="BH17" s="48">
        <v>0</v>
      </c>
      <c r="BI17" s="49">
        <v>0</v>
      </c>
      <c r="BJ17" s="48">
        <v>23</v>
      </c>
      <c r="BK17" s="49">
        <v>92</v>
      </c>
      <c r="BL17" s="48">
        <v>25</v>
      </c>
    </row>
    <row r="18" spans="1:64" ht="15">
      <c r="A18" s="64" t="s">
        <v>226</v>
      </c>
      <c r="B18" s="64" t="s">
        <v>323</v>
      </c>
      <c r="C18" s="65" t="s">
        <v>2203</v>
      </c>
      <c r="D18" s="66">
        <v>3</v>
      </c>
      <c r="E18" s="67" t="s">
        <v>132</v>
      </c>
      <c r="F18" s="68">
        <v>32</v>
      </c>
      <c r="G18" s="65"/>
      <c r="H18" s="69"/>
      <c r="I18" s="70"/>
      <c r="J18" s="70"/>
      <c r="K18" s="34" t="s">
        <v>65</v>
      </c>
      <c r="L18" s="77">
        <v>18</v>
      </c>
      <c r="M18" s="77"/>
      <c r="N18" s="72"/>
      <c r="O18" s="79" t="s">
        <v>332</v>
      </c>
      <c r="P18" s="81">
        <v>43436.880949074075</v>
      </c>
      <c r="Q18" s="79" t="s">
        <v>343</v>
      </c>
      <c r="R18" s="82" t="s">
        <v>387</v>
      </c>
      <c r="S18" s="79" t="s">
        <v>399</v>
      </c>
      <c r="T18" s="79" t="s">
        <v>410</v>
      </c>
      <c r="U18" s="82" t="s">
        <v>429</v>
      </c>
      <c r="V18" s="82" t="s">
        <v>429</v>
      </c>
      <c r="W18" s="81">
        <v>43436.880949074075</v>
      </c>
      <c r="X18" s="82" t="s">
        <v>550</v>
      </c>
      <c r="Y18" s="79"/>
      <c r="Z18" s="79"/>
      <c r="AA18" s="85" t="s">
        <v>662</v>
      </c>
      <c r="AB18" s="79"/>
      <c r="AC18" s="79" t="b">
        <v>0</v>
      </c>
      <c r="AD18" s="79">
        <v>6</v>
      </c>
      <c r="AE18" s="85" t="s">
        <v>764</v>
      </c>
      <c r="AF18" s="79" t="b">
        <v>0</v>
      </c>
      <c r="AG18" s="79" t="s">
        <v>769</v>
      </c>
      <c r="AH18" s="79"/>
      <c r="AI18" s="85" t="s">
        <v>764</v>
      </c>
      <c r="AJ18" s="79" t="b">
        <v>0</v>
      </c>
      <c r="AK18" s="79">
        <v>14</v>
      </c>
      <c r="AL18" s="85" t="s">
        <v>764</v>
      </c>
      <c r="AM18" s="79" t="s">
        <v>775</v>
      </c>
      <c r="AN18" s="79" t="b">
        <v>0</v>
      </c>
      <c r="AO18" s="85" t="s">
        <v>662</v>
      </c>
      <c r="AP18" s="79" t="s">
        <v>786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v>3</v>
      </c>
      <c r="BE18" s="49">
        <v>13.043478260869565</v>
      </c>
      <c r="BF18" s="48">
        <v>0</v>
      </c>
      <c r="BG18" s="49">
        <v>0</v>
      </c>
      <c r="BH18" s="48">
        <v>0</v>
      </c>
      <c r="BI18" s="49">
        <v>0</v>
      </c>
      <c r="BJ18" s="48">
        <v>20</v>
      </c>
      <c r="BK18" s="49">
        <v>86.95652173913044</v>
      </c>
      <c r="BL18" s="48">
        <v>23</v>
      </c>
    </row>
    <row r="19" spans="1:64" ht="15">
      <c r="A19" s="64" t="s">
        <v>227</v>
      </c>
      <c r="B19" s="64" t="s">
        <v>323</v>
      </c>
      <c r="C19" s="65" t="s">
        <v>2203</v>
      </c>
      <c r="D19" s="66">
        <v>3</v>
      </c>
      <c r="E19" s="67" t="s">
        <v>132</v>
      </c>
      <c r="F19" s="68">
        <v>32</v>
      </c>
      <c r="G19" s="65"/>
      <c r="H19" s="69"/>
      <c r="I19" s="70"/>
      <c r="J19" s="70"/>
      <c r="K19" s="34" t="s">
        <v>65</v>
      </c>
      <c r="L19" s="77">
        <v>19</v>
      </c>
      <c r="M19" s="77"/>
      <c r="N19" s="72"/>
      <c r="O19" s="79" t="s">
        <v>332</v>
      </c>
      <c r="P19" s="81">
        <v>43488.18824074074</v>
      </c>
      <c r="Q19" s="79" t="s">
        <v>344</v>
      </c>
      <c r="R19" s="79"/>
      <c r="S19" s="79"/>
      <c r="T19" s="79" t="s">
        <v>411</v>
      </c>
      <c r="U19" s="79"/>
      <c r="V19" s="82" t="s">
        <v>453</v>
      </c>
      <c r="W19" s="81">
        <v>43488.18824074074</v>
      </c>
      <c r="X19" s="82" t="s">
        <v>551</v>
      </c>
      <c r="Y19" s="79"/>
      <c r="Z19" s="79"/>
      <c r="AA19" s="85" t="s">
        <v>663</v>
      </c>
      <c r="AB19" s="79"/>
      <c r="AC19" s="79" t="b">
        <v>0</v>
      </c>
      <c r="AD19" s="79">
        <v>0</v>
      </c>
      <c r="AE19" s="85" t="s">
        <v>764</v>
      </c>
      <c r="AF19" s="79" t="b">
        <v>0</v>
      </c>
      <c r="AG19" s="79" t="s">
        <v>769</v>
      </c>
      <c r="AH19" s="79"/>
      <c r="AI19" s="85" t="s">
        <v>764</v>
      </c>
      <c r="AJ19" s="79" t="b">
        <v>0</v>
      </c>
      <c r="AK19" s="79">
        <v>14</v>
      </c>
      <c r="AL19" s="85" t="s">
        <v>662</v>
      </c>
      <c r="AM19" s="79" t="s">
        <v>776</v>
      </c>
      <c r="AN19" s="79" t="b">
        <v>0</v>
      </c>
      <c r="AO19" s="85" t="s">
        <v>662</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c r="BE19" s="49"/>
      <c r="BF19" s="48"/>
      <c r="BG19" s="49"/>
      <c r="BH19" s="48"/>
      <c r="BI19" s="49"/>
      <c r="BJ19" s="48"/>
      <c r="BK19" s="49"/>
      <c r="BL19" s="48"/>
    </row>
    <row r="20" spans="1:64" ht="15">
      <c r="A20" s="64" t="s">
        <v>226</v>
      </c>
      <c r="B20" s="64" t="s">
        <v>226</v>
      </c>
      <c r="C20" s="65" t="s">
        <v>2203</v>
      </c>
      <c r="D20" s="66">
        <v>3</v>
      </c>
      <c r="E20" s="67" t="s">
        <v>132</v>
      </c>
      <c r="F20" s="68">
        <v>32</v>
      </c>
      <c r="G20" s="65"/>
      <c r="H20" s="69"/>
      <c r="I20" s="70"/>
      <c r="J20" s="70"/>
      <c r="K20" s="34" t="s">
        <v>65</v>
      </c>
      <c r="L20" s="77">
        <v>20</v>
      </c>
      <c r="M20" s="77"/>
      <c r="N20" s="72"/>
      <c r="O20" s="79" t="s">
        <v>176</v>
      </c>
      <c r="P20" s="81">
        <v>43446.95670138889</v>
      </c>
      <c r="Q20" s="79" t="s">
        <v>345</v>
      </c>
      <c r="R20" s="82" t="s">
        <v>387</v>
      </c>
      <c r="S20" s="79" t="s">
        <v>399</v>
      </c>
      <c r="T20" s="79" t="s">
        <v>412</v>
      </c>
      <c r="U20" s="82" t="s">
        <v>430</v>
      </c>
      <c r="V20" s="82" t="s">
        <v>430</v>
      </c>
      <c r="W20" s="81">
        <v>43446.95670138889</v>
      </c>
      <c r="X20" s="82" t="s">
        <v>552</v>
      </c>
      <c r="Y20" s="79"/>
      <c r="Z20" s="79"/>
      <c r="AA20" s="85" t="s">
        <v>664</v>
      </c>
      <c r="AB20" s="79"/>
      <c r="AC20" s="79" t="b">
        <v>0</v>
      </c>
      <c r="AD20" s="79">
        <v>1</v>
      </c>
      <c r="AE20" s="85" t="s">
        <v>764</v>
      </c>
      <c r="AF20" s="79" t="b">
        <v>0</v>
      </c>
      <c r="AG20" s="79" t="s">
        <v>769</v>
      </c>
      <c r="AH20" s="79"/>
      <c r="AI20" s="85" t="s">
        <v>764</v>
      </c>
      <c r="AJ20" s="79" t="b">
        <v>0</v>
      </c>
      <c r="AK20" s="79">
        <v>7</v>
      </c>
      <c r="AL20" s="85" t="s">
        <v>764</v>
      </c>
      <c r="AM20" s="79" t="s">
        <v>775</v>
      </c>
      <c r="AN20" s="79" t="b">
        <v>0</v>
      </c>
      <c r="AO20" s="85" t="s">
        <v>664</v>
      </c>
      <c r="AP20" s="79" t="s">
        <v>786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4</v>
      </c>
      <c r="BE20" s="49">
        <v>11.11111111111111</v>
      </c>
      <c r="BF20" s="48">
        <v>0</v>
      </c>
      <c r="BG20" s="49">
        <v>0</v>
      </c>
      <c r="BH20" s="48">
        <v>0</v>
      </c>
      <c r="BI20" s="49">
        <v>0</v>
      </c>
      <c r="BJ20" s="48">
        <v>32</v>
      </c>
      <c r="BK20" s="49">
        <v>88.88888888888889</v>
      </c>
      <c r="BL20" s="48">
        <v>36</v>
      </c>
    </row>
    <row r="21" spans="1:64" ht="15">
      <c r="A21" s="64" t="s">
        <v>227</v>
      </c>
      <c r="B21" s="64" t="s">
        <v>226</v>
      </c>
      <c r="C21" s="65" t="s">
        <v>2204</v>
      </c>
      <c r="D21" s="66">
        <v>3</v>
      </c>
      <c r="E21" s="67" t="s">
        <v>136</v>
      </c>
      <c r="F21" s="68">
        <v>6</v>
      </c>
      <c r="G21" s="65"/>
      <c r="H21" s="69"/>
      <c r="I21" s="70"/>
      <c r="J21" s="70"/>
      <c r="K21" s="34" t="s">
        <v>65</v>
      </c>
      <c r="L21" s="77">
        <v>21</v>
      </c>
      <c r="M21" s="77"/>
      <c r="N21" s="72"/>
      <c r="O21" s="79" t="s">
        <v>332</v>
      </c>
      <c r="P21" s="81">
        <v>43488.18824074074</v>
      </c>
      <c r="Q21" s="79" t="s">
        <v>344</v>
      </c>
      <c r="R21" s="79"/>
      <c r="S21" s="79"/>
      <c r="T21" s="79" t="s">
        <v>411</v>
      </c>
      <c r="U21" s="79"/>
      <c r="V21" s="82" t="s">
        <v>453</v>
      </c>
      <c r="W21" s="81">
        <v>43488.18824074074</v>
      </c>
      <c r="X21" s="82" t="s">
        <v>551</v>
      </c>
      <c r="Y21" s="79"/>
      <c r="Z21" s="79"/>
      <c r="AA21" s="85" t="s">
        <v>663</v>
      </c>
      <c r="AB21" s="79"/>
      <c r="AC21" s="79" t="b">
        <v>0</v>
      </c>
      <c r="AD21" s="79">
        <v>0</v>
      </c>
      <c r="AE21" s="85" t="s">
        <v>764</v>
      </c>
      <c r="AF21" s="79" t="b">
        <v>0</v>
      </c>
      <c r="AG21" s="79" t="s">
        <v>769</v>
      </c>
      <c r="AH21" s="79"/>
      <c r="AI21" s="85" t="s">
        <v>764</v>
      </c>
      <c r="AJ21" s="79" t="b">
        <v>0</v>
      </c>
      <c r="AK21" s="79">
        <v>14</v>
      </c>
      <c r="AL21" s="85" t="s">
        <v>662</v>
      </c>
      <c r="AM21" s="79" t="s">
        <v>776</v>
      </c>
      <c r="AN21" s="79" t="b">
        <v>0</v>
      </c>
      <c r="AO21" s="85" t="s">
        <v>662</v>
      </c>
      <c r="AP21" s="79" t="s">
        <v>176</v>
      </c>
      <c r="AQ21" s="79">
        <v>0</v>
      </c>
      <c r="AR21" s="79">
        <v>0</v>
      </c>
      <c r="AS21" s="79"/>
      <c r="AT21" s="79"/>
      <c r="AU21" s="79"/>
      <c r="AV21" s="79"/>
      <c r="AW21" s="79"/>
      <c r="AX21" s="79"/>
      <c r="AY21" s="79"/>
      <c r="AZ21" s="79"/>
      <c r="BA21">
        <v>2</v>
      </c>
      <c r="BB21" s="78" t="str">
        <f>REPLACE(INDEX(GroupVertices[Group],MATCH(Edges[[#This Row],[Vertex 1]],GroupVertices[Vertex],0)),1,1,"")</f>
        <v>8</v>
      </c>
      <c r="BC21" s="78" t="str">
        <f>REPLACE(INDEX(GroupVertices[Group],MATCH(Edges[[#This Row],[Vertex 2]],GroupVertices[Vertex],0)),1,1,"")</f>
        <v>8</v>
      </c>
      <c r="BD21" s="48">
        <v>1</v>
      </c>
      <c r="BE21" s="49">
        <v>6.25</v>
      </c>
      <c r="BF21" s="48">
        <v>0</v>
      </c>
      <c r="BG21" s="49">
        <v>0</v>
      </c>
      <c r="BH21" s="48">
        <v>0</v>
      </c>
      <c r="BI21" s="49">
        <v>0</v>
      </c>
      <c r="BJ21" s="48">
        <v>15</v>
      </c>
      <c r="BK21" s="49">
        <v>93.75</v>
      </c>
      <c r="BL21" s="48">
        <v>16</v>
      </c>
    </row>
    <row r="22" spans="1:64" ht="15">
      <c r="A22" s="64" t="s">
        <v>227</v>
      </c>
      <c r="B22" s="64" t="s">
        <v>226</v>
      </c>
      <c r="C22" s="65" t="s">
        <v>2204</v>
      </c>
      <c r="D22" s="66">
        <v>3</v>
      </c>
      <c r="E22" s="67" t="s">
        <v>136</v>
      </c>
      <c r="F22" s="68">
        <v>6</v>
      </c>
      <c r="G22" s="65"/>
      <c r="H22" s="69"/>
      <c r="I22" s="70"/>
      <c r="J22" s="70"/>
      <c r="K22" s="34" t="s">
        <v>65</v>
      </c>
      <c r="L22" s="77">
        <v>22</v>
      </c>
      <c r="M22" s="77"/>
      <c r="N22" s="72"/>
      <c r="O22" s="79" t="s">
        <v>332</v>
      </c>
      <c r="P22" s="81">
        <v>43488.188310185185</v>
      </c>
      <c r="Q22" s="79" t="s">
        <v>346</v>
      </c>
      <c r="R22" s="79"/>
      <c r="S22" s="79"/>
      <c r="T22" s="79" t="s">
        <v>413</v>
      </c>
      <c r="U22" s="79"/>
      <c r="V22" s="82" t="s">
        <v>453</v>
      </c>
      <c r="W22" s="81">
        <v>43488.188310185185</v>
      </c>
      <c r="X22" s="82" t="s">
        <v>553</v>
      </c>
      <c r="Y22" s="79"/>
      <c r="Z22" s="79"/>
      <c r="AA22" s="85" t="s">
        <v>665</v>
      </c>
      <c r="AB22" s="79"/>
      <c r="AC22" s="79" t="b">
        <v>0</v>
      </c>
      <c r="AD22" s="79">
        <v>0</v>
      </c>
      <c r="AE22" s="85" t="s">
        <v>764</v>
      </c>
      <c r="AF22" s="79" t="b">
        <v>0</v>
      </c>
      <c r="AG22" s="79" t="s">
        <v>769</v>
      </c>
      <c r="AH22" s="79"/>
      <c r="AI22" s="85" t="s">
        <v>764</v>
      </c>
      <c r="AJ22" s="79" t="b">
        <v>0</v>
      </c>
      <c r="AK22" s="79">
        <v>7</v>
      </c>
      <c r="AL22" s="85" t="s">
        <v>664</v>
      </c>
      <c r="AM22" s="79" t="s">
        <v>776</v>
      </c>
      <c r="AN22" s="79" t="b">
        <v>0</v>
      </c>
      <c r="AO22" s="85" t="s">
        <v>664</v>
      </c>
      <c r="AP22" s="79" t="s">
        <v>176</v>
      </c>
      <c r="AQ22" s="79">
        <v>0</v>
      </c>
      <c r="AR22" s="79">
        <v>0</v>
      </c>
      <c r="AS22" s="79"/>
      <c r="AT22" s="79"/>
      <c r="AU22" s="79"/>
      <c r="AV22" s="79"/>
      <c r="AW22" s="79"/>
      <c r="AX22" s="79"/>
      <c r="AY22" s="79"/>
      <c r="AZ22" s="79"/>
      <c r="BA22">
        <v>2</v>
      </c>
      <c r="BB22" s="78" t="str">
        <f>REPLACE(INDEX(GroupVertices[Group],MATCH(Edges[[#This Row],[Vertex 1]],GroupVertices[Vertex],0)),1,1,"")</f>
        <v>8</v>
      </c>
      <c r="BC22" s="78" t="str">
        <f>REPLACE(INDEX(GroupVertices[Group],MATCH(Edges[[#This Row],[Vertex 2]],GroupVertices[Vertex],0)),1,1,"")</f>
        <v>8</v>
      </c>
      <c r="BD22" s="48">
        <v>1</v>
      </c>
      <c r="BE22" s="49">
        <v>5</v>
      </c>
      <c r="BF22" s="48">
        <v>0</v>
      </c>
      <c r="BG22" s="49">
        <v>0</v>
      </c>
      <c r="BH22" s="48">
        <v>0</v>
      </c>
      <c r="BI22" s="49">
        <v>0</v>
      </c>
      <c r="BJ22" s="48">
        <v>19</v>
      </c>
      <c r="BK22" s="49">
        <v>95</v>
      </c>
      <c r="BL22" s="48">
        <v>20</v>
      </c>
    </row>
    <row r="23" spans="1:64" ht="15">
      <c r="A23" s="64" t="s">
        <v>228</v>
      </c>
      <c r="B23" s="64" t="s">
        <v>317</v>
      </c>
      <c r="C23" s="65" t="s">
        <v>2203</v>
      </c>
      <c r="D23" s="66">
        <v>3</v>
      </c>
      <c r="E23" s="67" t="s">
        <v>132</v>
      </c>
      <c r="F23" s="68">
        <v>32</v>
      </c>
      <c r="G23" s="65"/>
      <c r="H23" s="69"/>
      <c r="I23" s="70"/>
      <c r="J23" s="70"/>
      <c r="K23" s="34" t="s">
        <v>65</v>
      </c>
      <c r="L23" s="77">
        <v>23</v>
      </c>
      <c r="M23" s="77"/>
      <c r="N23" s="72"/>
      <c r="O23" s="79" t="s">
        <v>332</v>
      </c>
      <c r="P23" s="81">
        <v>43488.188310185185</v>
      </c>
      <c r="Q23" s="79" t="s">
        <v>337</v>
      </c>
      <c r="R23" s="79"/>
      <c r="S23" s="79"/>
      <c r="T23" s="79"/>
      <c r="U23" s="79"/>
      <c r="V23" s="82" t="s">
        <v>454</v>
      </c>
      <c r="W23" s="81">
        <v>43488.188310185185</v>
      </c>
      <c r="X23" s="82" t="s">
        <v>554</v>
      </c>
      <c r="Y23" s="79"/>
      <c r="Z23" s="79"/>
      <c r="AA23" s="85" t="s">
        <v>666</v>
      </c>
      <c r="AB23" s="79"/>
      <c r="AC23" s="79" t="b">
        <v>0</v>
      </c>
      <c r="AD23" s="79">
        <v>0</v>
      </c>
      <c r="AE23" s="85" t="s">
        <v>764</v>
      </c>
      <c r="AF23" s="79" t="b">
        <v>0</v>
      </c>
      <c r="AG23" s="79" t="s">
        <v>769</v>
      </c>
      <c r="AH23" s="79"/>
      <c r="AI23" s="85" t="s">
        <v>764</v>
      </c>
      <c r="AJ23" s="79" t="b">
        <v>0</v>
      </c>
      <c r="AK23" s="79">
        <v>9548</v>
      </c>
      <c r="AL23" s="85" t="s">
        <v>757</v>
      </c>
      <c r="AM23" s="79" t="s">
        <v>774</v>
      </c>
      <c r="AN23" s="79" t="b">
        <v>0</v>
      </c>
      <c r="AO23" s="85" t="s">
        <v>757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4</v>
      </c>
      <c r="BF23" s="48">
        <v>1</v>
      </c>
      <c r="BG23" s="49">
        <v>4</v>
      </c>
      <c r="BH23" s="48">
        <v>0</v>
      </c>
      <c r="BI23" s="49">
        <v>0</v>
      </c>
      <c r="BJ23" s="48">
        <v>23</v>
      </c>
      <c r="BK23" s="49">
        <v>92</v>
      </c>
      <c r="BL23" s="48">
        <v>25</v>
      </c>
    </row>
    <row r="24" spans="1:64" ht="15">
      <c r="A24" s="64" t="s">
        <v>229</v>
      </c>
      <c r="B24" s="64" t="s">
        <v>278</v>
      </c>
      <c r="C24" s="65" t="s">
        <v>2203</v>
      </c>
      <c r="D24" s="66">
        <v>3</v>
      </c>
      <c r="E24" s="67" t="s">
        <v>132</v>
      </c>
      <c r="F24" s="68">
        <v>32</v>
      </c>
      <c r="G24" s="65"/>
      <c r="H24" s="69"/>
      <c r="I24" s="70"/>
      <c r="J24" s="70"/>
      <c r="K24" s="34" t="s">
        <v>65</v>
      </c>
      <c r="L24" s="77">
        <v>24</v>
      </c>
      <c r="M24" s="77"/>
      <c r="N24" s="72"/>
      <c r="O24" s="79" t="s">
        <v>332</v>
      </c>
      <c r="P24" s="81">
        <v>43488.18832175926</v>
      </c>
      <c r="Q24" s="79" t="s">
        <v>347</v>
      </c>
      <c r="R24" s="79"/>
      <c r="S24" s="79"/>
      <c r="T24" s="79" t="s">
        <v>414</v>
      </c>
      <c r="U24" s="79"/>
      <c r="V24" s="82" t="s">
        <v>455</v>
      </c>
      <c r="W24" s="81">
        <v>43488.18832175926</v>
      </c>
      <c r="X24" s="82" t="s">
        <v>555</v>
      </c>
      <c r="Y24" s="79"/>
      <c r="Z24" s="79"/>
      <c r="AA24" s="85" t="s">
        <v>667</v>
      </c>
      <c r="AB24" s="79"/>
      <c r="AC24" s="79" t="b">
        <v>0</v>
      </c>
      <c r="AD24" s="79">
        <v>0</v>
      </c>
      <c r="AE24" s="85" t="s">
        <v>764</v>
      </c>
      <c r="AF24" s="79" t="b">
        <v>0</v>
      </c>
      <c r="AG24" s="79" t="s">
        <v>771</v>
      </c>
      <c r="AH24" s="79"/>
      <c r="AI24" s="85" t="s">
        <v>764</v>
      </c>
      <c r="AJ24" s="79" t="b">
        <v>0</v>
      </c>
      <c r="AK24" s="79">
        <v>12660</v>
      </c>
      <c r="AL24" s="85" t="s">
        <v>716</v>
      </c>
      <c r="AM24" s="79" t="s">
        <v>774</v>
      </c>
      <c r="AN24" s="79" t="b">
        <v>0</v>
      </c>
      <c r="AO24" s="85" t="s">
        <v>716</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v>0</v>
      </c>
      <c r="BE24" s="49">
        <v>0</v>
      </c>
      <c r="BF24" s="48">
        <v>0</v>
      </c>
      <c r="BG24" s="49">
        <v>0</v>
      </c>
      <c r="BH24" s="48">
        <v>0</v>
      </c>
      <c r="BI24" s="49">
        <v>0</v>
      </c>
      <c r="BJ24" s="48">
        <v>32</v>
      </c>
      <c r="BK24" s="49">
        <v>100</v>
      </c>
      <c r="BL24" s="48">
        <v>32</v>
      </c>
    </row>
    <row r="25" spans="1:64" ht="15">
      <c r="A25" s="64" t="s">
        <v>230</v>
      </c>
      <c r="B25" s="64" t="s">
        <v>317</v>
      </c>
      <c r="C25" s="65" t="s">
        <v>2203</v>
      </c>
      <c r="D25" s="66">
        <v>3</v>
      </c>
      <c r="E25" s="67" t="s">
        <v>132</v>
      </c>
      <c r="F25" s="68">
        <v>32</v>
      </c>
      <c r="G25" s="65"/>
      <c r="H25" s="69"/>
      <c r="I25" s="70"/>
      <c r="J25" s="70"/>
      <c r="K25" s="34" t="s">
        <v>65</v>
      </c>
      <c r="L25" s="77">
        <v>25</v>
      </c>
      <c r="M25" s="77"/>
      <c r="N25" s="72"/>
      <c r="O25" s="79" t="s">
        <v>332</v>
      </c>
      <c r="P25" s="81">
        <v>43488.188368055555</v>
      </c>
      <c r="Q25" s="79" t="s">
        <v>337</v>
      </c>
      <c r="R25" s="79"/>
      <c r="S25" s="79"/>
      <c r="T25" s="79"/>
      <c r="U25" s="79"/>
      <c r="V25" s="82" t="s">
        <v>456</v>
      </c>
      <c r="W25" s="81">
        <v>43488.188368055555</v>
      </c>
      <c r="X25" s="82" t="s">
        <v>556</v>
      </c>
      <c r="Y25" s="79"/>
      <c r="Z25" s="79"/>
      <c r="AA25" s="85" t="s">
        <v>668</v>
      </c>
      <c r="AB25" s="79"/>
      <c r="AC25" s="79" t="b">
        <v>0</v>
      </c>
      <c r="AD25" s="79">
        <v>0</v>
      </c>
      <c r="AE25" s="85" t="s">
        <v>764</v>
      </c>
      <c r="AF25" s="79" t="b">
        <v>0</v>
      </c>
      <c r="AG25" s="79" t="s">
        <v>769</v>
      </c>
      <c r="AH25" s="79"/>
      <c r="AI25" s="85" t="s">
        <v>764</v>
      </c>
      <c r="AJ25" s="79" t="b">
        <v>0</v>
      </c>
      <c r="AK25" s="79">
        <v>9548</v>
      </c>
      <c r="AL25" s="85" t="s">
        <v>757</v>
      </c>
      <c r="AM25" s="79" t="s">
        <v>774</v>
      </c>
      <c r="AN25" s="79" t="b">
        <v>0</v>
      </c>
      <c r="AO25" s="85" t="s">
        <v>757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4</v>
      </c>
      <c r="BF25" s="48">
        <v>1</v>
      </c>
      <c r="BG25" s="49">
        <v>4</v>
      </c>
      <c r="BH25" s="48">
        <v>0</v>
      </c>
      <c r="BI25" s="49">
        <v>0</v>
      </c>
      <c r="BJ25" s="48">
        <v>23</v>
      </c>
      <c r="BK25" s="49">
        <v>92</v>
      </c>
      <c r="BL25" s="48">
        <v>25</v>
      </c>
    </row>
    <row r="26" spans="1:64" ht="15">
      <c r="A26" s="64" t="s">
        <v>231</v>
      </c>
      <c r="B26" s="64" t="s">
        <v>317</v>
      </c>
      <c r="C26" s="65" t="s">
        <v>2203</v>
      </c>
      <c r="D26" s="66">
        <v>3</v>
      </c>
      <c r="E26" s="67" t="s">
        <v>132</v>
      </c>
      <c r="F26" s="68">
        <v>32</v>
      </c>
      <c r="G26" s="65"/>
      <c r="H26" s="69"/>
      <c r="I26" s="70"/>
      <c r="J26" s="70"/>
      <c r="K26" s="34" t="s">
        <v>65</v>
      </c>
      <c r="L26" s="77">
        <v>26</v>
      </c>
      <c r="M26" s="77"/>
      <c r="N26" s="72"/>
      <c r="O26" s="79" t="s">
        <v>332</v>
      </c>
      <c r="P26" s="81">
        <v>43488.18840277778</v>
      </c>
      <c r="Q26" s="79" t="s">
        <v>337</v>
      </c>
      <c r="R26" s="79"/>
      <c r="S26" s="79"/>
      <c r="T26" s="79"/>
      <c r="U26" s="79"/>
      <c r="V26" s="82" t="s">
        <v>457</v>
      </c>
      <c r="W26" s="81">
        <v>43488.18840277778</v>
      </c>
      <c r="X26" s="82" t="s">
        <v>557</v>
      </c>
      <c r="Y26" s="79"/>
      <c r="Z26" s="79"/>
      <c r="AA26" s="85" t="s">
        <v>669</v>
      </c>
      <c r="AB26" s="79"/>
      <c r="AC26" s="79" t="b">
        <v>0</v>
      </c>
      <c r="AD26" s="79">
        <v>0</v>
      </c>
      <c r="AE26" s="85" t="s">
        <v>764</v>
      </c>
      <c r="AF26" s="79" t="b">
        <v>0</v>
      </c>
      <c r="AG26" s="79" t="s">
        <v>769</v>
      </c>
      <c r="AH26" s="79"/>
      <c r="AI26" s="85" t="s">
        <v>764</v>
      </c>
      <c r="AJ26" s="79" t="b">
        <v>0</v>
      </c>
      <c r="AK26" s="79">
        <v>9548</v>
      </c>
      <c r="AL26" s="85" t="s">
        <v>757</v>
      </c>
      <c r="AM26" s="79" t="s">
        <v>774</v>
      </c>
      <c r="AN26" s="79" t="b">
        <v>0</v>
      </c>
      <c r="AO26" s="85" t="s">
        <v>757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4</v>
      </c>
      <c r="BF26" s="48">
        <v>1</v>
      </c>
      <c r="BG26" s="49">
        <v>4</v>
      </c>
      <c r="BH26" s="48">
        <v>0</v>
      </c>
      <c r="BI26" s="49">
        <v>0</v>
      </c>
      <c r="BJ26" s="48">
        <v>23</v>
      </c>
      <c r="BK26" s="49">
        <v>92</v>
      </c>
      <c r="BL26" s="48">
        <v>25</v>
      </c>
    </row>
    <row r="27" spans="1:64" ht="15">
      <c r="A27" s="64" t="s">
        <v>232</v>
      </c>
      <c r="B27" s="64" t="s">
        <v>317</v>
      </c>
      <c r="C27" s="65" t="s">
        <v>2203</v>
      </c>
      <c r="D27" s="66">
        <v>3</v>
      </c>
      <c r="E27" s="67" t="s">
        <v>132</v>
      </c>
      <c r="F27" s="68">
        <v>32</v>
      </c>
      <c r="G27" s="65"/>
      <c r="H27" s="69"/>
      <c r="I27" s="70"/>
      <c r="J27" s="70"/>
      <c r="K27" s="34" t="s">
        <v>65</v>
      </c>
      <c r="L27" s="77">
        <v>27</v>
      </c>
      <c r="M27" s="77"/>
      <c r="N27" s="72"/>
      <c r="O27" s="79" t="s">
        <v>332</v>
      </c>
      <c r="P27" s="81">
        <v>43488.18848379629</v>
      </c>
      <c r="Q27" s="79" t="s">
        <v>337</v>
      </c>
      <c r="R27" s="79"/>
      <c r="S27" s="79"/>
      <c r="T27" s="79"/>
      <c r="U27" s="79"/>
      <c r="V27" s="82" t="s">
        <v>458</v>
      </c>
      <c r="W27" s="81">
        <v>43488.18848379629</v>
      </c>
      <c r="X27" s="82" t="s">
        <v>558</v>
      </c>
      <c r="Y27" s="79"/>
      <c r="Z27" s="79"/>
      <c r="AA27" s="85" t="s">
        <v>670</v>
      </c>
      <c r="AB27" s="79"/>
      <c r="AC27" s="79" t="b">
        <v>0</v>
      </c>
      <c r="AD27" s="79">
        <v>0</v>
      </c>
      <c r="AE27" s="85" t="s">
        <v>764</v>
      </c>
      <c r="AF27" s="79" t="b">
        <v>0</v>
      </c>
      <c r="AG27" s="79" t="s">
        <v>769</v>
      </c>
      <c r="AH27" s="79"/>
      <c r="AI27" s="85" t="s">
        <v>764</v>
      </c>
      <c r="AJ27" s="79" t="b">
        <v>0</v>
      </c>
      <c r="AK27" s="79">
        <v>9548</v>
      </c>
      <c r="AL27" s="85" t="s">
        <v>757</v>
      </c>
      <c r="AM27" s="79" t="s">
        <v>774</v>
      </c>
      <c r="AN27" s="79" t="b">
        <v>0</v>
      </c>
      <c r="AO27" s="85" t="s">
        <v>757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4</v>
      </c>
      <c r="BF27" s="48">
        <v>1</v>
      </c>
      <c r="BG27" s="49">
        <v>4</v>
      </c>
      <c r="BH27" s="48">
        <v>0</v>
      </c>
      <c r="BI27" s="49">
        <v>0</v>
      </c>
      <c r="BJ27" s="48">
        <v>23</v>
      </c>
      <c r="BK27" s="49">
        <v>92</v>
      </c>
      <c r="BL27" s="48">
        <v>25</v>
      </c>
    </row>
    <row r="28" spans="1:64" ht="15">
      <c r="A28" s="64" t="s">
        <v>233</v>
      </c>
      <c r="B28" s="64" t="s">
        <v>317</v>
      </c>
      <c r="C28" s="65" t="s">
        <v>2203</v>
      </c>
      <c r="D28" s="66">
        <v>3</v>
      </c>
      <c r="E28" s="67" t="s">
        <v>132</v>
      </c>
      <c r="F28" s="68">
        <v>32</v>
      </c>
      <c r="G28" s="65"/>
      <c r="H28" s="69"/>
      <c r="I28" s="70"/>
      <c r="J28" s="70"/>
      <c r="K28" s="34" t="s">
        <v>65</v>
      </c>
      <c r="L28" s="77">
        <v>28</v>
      </c>
      <c r="M28" s="77"/>
      <c r="N28" s="72"/>
      <c r="O28" s="79" t="s">
        <v>332</v>
      </c>
      <c r="P28" s="81">
        <v>43488.18849537037</v>
      </c>
      <c r="Q28" s="79" t="s">
        <v>337</v>
      </c>
      <c r="R28" s="79"/>
      <c r="S28" s="79"/>
      <c r="T28" s="79"/>
      <c r="U28" s="79"/>
      <c r="V28" s="82" t="s">
        <v>459</v>
      </c>
      <c r="W28" s="81">
        <v>43488.18849537037</v>
      </c>
      <c r="X28" s="82" t="s">
        <v>559</v>
      </c>
      <c r="Y28" s="79"/>
      <c r="Z28" s="79"/>
      <c r="AA28" s="85" t="s">
        <v>671</v>
      </c>
      <c r="AB28" s="79"/>
      <c r="AC28" s="79" t="b">
        <v>0</v>
      </c>
      <c r="AD28" s="79">
        <v>0</v>
      </c>
      <c r="AE28" s="85" t="s">
        <v>764</v>
      </c>
      <c r="AF28" s="79" t="b">
        <v>0</v>
      </c>
      <c r="AG28" s="79" t="s">
        <v>769</v>
      </c>
      <c r="AH28" s="79"/>
      <c r="AI28" s="85" t="s">
        <v>764</v>
      </c>
      <c r="AJ28" s="79" t="b">
        <v>0</v>
      </c>
      <c r="AK28" s="79">
        <v>9548</v>
      </c>
      <c r="AL28" s="85" t="s">
        <v>757</v>
      </c>
      <c r="AM28" s="79" t="s">
        <v>774</v>
      </c>
      <c r="AN28" s="79" t="b">
        <v>0</v>
      </c>
      <c r="AO28" s="85" t="s">
        <v>757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4</v>
      </c>
      <c r="BF28" s="48">
        <v>1</v>
      </c>
      <c r="BG28" s="49">
        <v>4</v>
      </c>
      <c r="BH28" s="48">
        <v>0</v>
      </c>
      <c r="BI28" s="49">
        <v>0</v>
      </c>
      <c r="BJ28" s="48">
        <v>23</v>
      </c>
      <c r="BK28" s="49">
        <v>92</v>
      </c>
      <c r="BL28" s="48">
        <v>25</v>
      </c>
    </row>
    <row r="29" spans="1:64" ht="15">
      <c r="A29" s="64" t="s">
        <v>234</v>
      </c>
      <c r="B29" s="64" t="s">
        <v>234</v>
      </c>
      <c r="C29" s="65" t="s">
        <v>2203</v>
      </c>
      <c r="D29" s="66">
        <v>3</v>
      </c>
      <c r="E29" s="67" t="s">
        <v>132</v>
      </c>
      <c r="F29" s="68">
        <v>32</v>
      </c>
      <c r="G29" s="65"/>
      <c r="H29" s="69"/>
      <c r="I29" s="70"/>
      <c r="J29" s="70"/>
      <c r="K29" s="34" t="s">
        <v>65</v>
      </c>
      <c r="L29" s="77">
        <v>29</v>
      </c>
      <c r="M29" s="77"/>
      <c r="N29" s="72"/>
      <c r="O29" s="79" t="s">
        <v>176</v>
      </c>
      <c r="P29" s="81">
        <v>43483.37847222222</v>
      </c>
      <c r="Q29" s="79" t="s">
        <v>348</v>
      </c>
      <c r="R29" s="79"/>
      <c r="S29" s="79"/>
      <c r="T29" s="79"/>
      <c r="U29" s="82" t="s">
        <v>431</v>
      </c>
      <c r="V29" s="82" t="s">
        <v>431</v>
      </c>
      <c r="W29" s="81">
        <v>43483.37847222222</v>
      </c>
      <c r="X29" s="82" t="s">
        <v>560</v>
      </c>
      <c r="Y29" s="79"/>
      <c r="Z29" s="79"/>
      <c r="AA29" s="85" t="s">
        <v>672</v>
      </c>
      <c r="AB29" s="79"/>
      <c r="AC29" s="79" t="b">
        <v>0</v>
      </c>
      <c r="AD29" s="79">
        <v>975</v>
      </c>
      <c r="AE29" s="85" t="s">
        <v>764</v>
      </c>
      <c r="AF29" s="79" t="b">
        <v>0</v>
      </c>
      <c r="AG29" s="79" t="s">
        <v>770</v>
      </c>
      <c r="AH29" s="79"/>
      <c r="AI29" s="85" t="s">
        <v>764</v>
      </c>
      <c r="AJ29" s="79" t="b">
        <v>0</v>
      </c>
      <c r="AK29" s="79">
        <v>943</v>
      </c>
      <c r="AL29" s="85" t="s">
        <v>764</v>
      </c>
      <c r="AM29" s="79" t="s">
        <v>774</v>
      </c>
      <c r="AN29" s="79" t="b">
        <v>0</v>
      </c>
      <c r="AO29" s="85" t="s">
        <v>672</v>
      </c>
      <c r="AP29" s="79" t="s">
        <v>786</v>
      </c>
      <c r="AQ29" s="79">
        <v>0</v>
      </c>
      <c r="AR29" s="79">
        <v>0</v>
      </c>
      <c r="AS29" s="79"/>
      <c r="AT29" s="79"/>
      <c r="AU29" s="79"/>
      <c r="AV29" s="79"/>
      <c r="AW29" s="79"/>
      <c r="AX29" s="79"/>
      <c r="AY29" s="79"/>
      <c r="AZ29" s="79"/>
      <c r="BA29">
        <v>1</v>
      </c>
      <c r="BB29" s="78" t="str">
        <f>REPLACE(INDEX(GroupVertices[Group],MATCH(Edges[[#This Row],[Vertex 1]],GroupVertices[Vertex],0)),1,1,"")</f>
        <v>18</v>
      </c>
      <c r="BC29" s="78" t="str">
        <f>REPLACE(INDEX(GroupVertices[Group],MATCH(Edges[[#This Row],[Vertex 2]],GroupVertices[Vertex],0)),1,1,"")</f>
        <v>18</v>
      </c>
      <c r="BD29" s="48">
        <v>0</v>
      </c>
      <c r="BE29" s="49">
        <v>0</v>
      </c>
      <c r="BF29" s="48">
        <v>0</v>
      </c>
      <c r="BG29" s="49">
        <v>0</v>
      </c>
      <c r="BH29" s="48">
        <v>0</v>
      </c>
      <c r="BI29" s="49">
        <v>0</v>
      </c>
      <c r="BJ29" s="48">
        <v>46</v>
      </c>
      <c r="BK29" s="49">
        <v>100</v>
      </c>
      <c r="BL29" s="48">
        <v>46</v>
      </c>
    </row>
    <row r="30" spans="1:64" ht="15">
      <c r="A30" s="64" t="s">
        <v>235</v>
      </c>
      <c r="B30" s="64" t="s">
        <v>234</v>
      </c>
      <c r="C30" s="65" t="s">
        <v>2203</v>
      </c>
      <c r="D30" s="66">
        <v>3</v>
      </c>
      <c r="E30" s="67" t="s">
        <v>132</v>
      </c>
      <c r="F30" s="68">
        <v>32</v>
      </c>
      <c r="G30" s="65"/>
      <c r="H30" s="69"/>
      <c r="I30" s="70"/>
      <c r="J30" s="70"/>
      <c r="K30" s="34" t="s">
        <v>65</v>
      </c>
      <c r="L30" s="77">
        <v>30</v>
      </c>
      <c r="M30" s="77"/>
      <c r="N30" s="72"/>
      <c r="O30" s="79" t="s">
        <v>332</v>
      </c>
      <c r="P30" s="81">
        <v>43488.18849537037</v>
      </c>
      <c r="Q30" s="79" t="s">
        <v>349</v>
      </c>
      <c r="R30" s="79"/>
      <c r="S30" s="79"/>
      <c r="T30" s="79"/>
      <c r="U30" s="79"/>
      <c r="V30" s="82" t="s">
        <v>460</v>
      </c>
      <c r="W30" s="81">
        <v>43488.18849537037</v>
      </c>
      <c r="X30" s="82" t="s">
        <v>561</v>
      </c>
      <c r="Y30" s="79"/>
      <c r="Z30" s="79"/>
      <c r="AA30" s="85" t="s">
        <v>673</v>
      </c>
      <c r="AB30" s="79"/>
      <c r="AC30" s="79" t="b">
        <v>0</v>
      </c>
      <c r="AD30" s="79">
        <v>0</v>
      </c>
      <c r="AE30" s="85" t="s">
        <v>764</v>
      </c>
      <c r="AF30" s="79" t="b">
        <v>0</v>
      </c>
      <c r="AG30" s="79" t="s">
        <v>770</v>
      </c>
      <c r="AH30" s="79"/>
      <c r="AI30" s="85" t="s">
        <v>764</v>
      </c>
      <c r="AJ30" s="79" t="b">
        <v>0</v>
      </c>
      <c r="AK30" s="79">
        <v>943</v>
      </c>
      <c r="AL30" s="85" t="s">
        <v>672</v>
      </c>
      <c r="AM30" s="79" t="s">
        <v>776</v>
      </c>
      <c r="AN30" s="79" t="b">
        <v>0</v>
      </c>
      <c r="AO30" s="85" t="s">
        <v>672</v>
      </c>
      <c r="AP30" s="79" t="s">
        <v>176</v>
      </c>
      <c r="AQ30" s="79">
        <v>0</v>
      </c>
      <c r="AR30" s="79">
        <v>0</v>
      </c>
      <c r="AS30" s="79"/>
      <c r="AT30" s="79"/>
      <c r="AU30" s="79"/>
      <c r="AV30" s="79"/>
      <c r="AW30" s="79"/>
      <c r="AX30" s="79"/>
      <c r="AY30" s="79"/>
      <c r="AZ30" s="79"/>
      <c r="BA30">
        <v>1</v>
      </c>
      <c r="BB30" s="78" t="str">
        <f>REPLACE(INDEX(GroupVertices[Group],MATCH(Edges[[#This Row],[Vertex 1]],GroupVertices[Vertex],0)),1,1,"")</f>
        <v>18</v>
      </c>
      <c r="BC30" s="78" t="str">
        <f>REPLACE(INDEX(GroupVertices[Group],MATCH(Edges[[#This Row],[Vertex 2]],GroupVertices[Vertex],0)),1,1,"")</f>
        <v>18</v>
      </c>
      <c r="BD30" s="48">
        <v>0</v>
      </c>
      <c r="BE30" s="49">
        <v>0</v>
      </c>
      <c r="BF30" s="48">
        <v>0</v>
      </c>
      <c r="BG30" s="49">
        <v>0</v>
      </c>
      <c r="BH30" s="48">
        <v>0</v>
      </c>
      <c r="BI30" s="49">
        <v>0</v>
      </c>
      <c r="BJ30" s="48">
        <v>21</v>
      </c>
      <c r="BK30" s="49">
        <v>100</v>
      </c>
      <c r="BL30" s="48">
        <v>21</v>
      </c>
    </row>
    <row r="31" spans="1:64" ht="15">
      <c r="A31" s="64" t="s">
        <v>236</v>
      </c>
      <c r="B31" s="64" t="s">
        <v>236</v>
      </c>
      <c r="C31" s="65" t="s">
        <v>2203</v>
      </c>
      <c r="D31" s="66">
        <v>3</v>
      </c>
      <c r="E31" s="67" t="s">
        <v>132</v>
      </c>
      <c r="F31" s="68">
        <v>32</v>
      </c>
      <c r="G31" s="65"/>
      <c r="H31" s="69"/>
      <c r="I31" s="70"/>
      <c r="J31" s="70"/>
      <c r="K31" s="34" t="s">
        <v>65</v>
      </c>
      <c r="L31" s="77">
        <v>31</v>
      </c>
      <c r="M31" s="77"/>
      <c r="N31" s="72"/>
      <c r="O31" s="79" t="s">
        <v>176</v>
      </c>
      <c r="P31" s="81">
        <v>43488.104212962964</v>
      </c>
      <c r="Q31" s="79" t="s">
        <v>350</v>
      </c>
      <c r="R31" s="82" t="s">
        <v>388</v>
      </c>
      <c r="S31" s="79" t="s">
        <v>396</v>
      </c>
      <c r="T31" s="79" t="s">
        <v>407</v>
      </c>
      <c r="U31" s="79"/>
      <c r="V31" s="82" t="s">
        <v>461</v>
      </c>
      <c r="W31" s="81">
        <v>43488.104212962964</v>
      </c>
      <c r="X31" s="82" t="s">
        <v>562</v>
      </c>
      <c r="Y31" s="79"/>
      <c r="Z31" s="79"/>
      <c r="AA31" s="85" t="s">
        <v>674</v>
      </c>
      <c r="AB31" s="79"/>
      <c r="AC31" s="79" t="b">
        <v>0</v>
      </c>
      <c r="AD31" s="79">
        <v>0</v>
      </c>
      <c r="AE31" s="85" t="s">
        <v>764</v>
      </c>
      <c r="AF31" s="79" t="b">
        <v>0</v>
      </c>
      <c r="AG31" s="79" t="s">
        <v>769</v>
      </c>
      <c r="AH31" s="79"/>
      <c r="AI31" s="85" t="s">
        <v>764</v>
      </c>
      <c r="AJ31" s="79" t="b">
        <v>0</v>
      </c>
      <c r="AK31" s="79">
        <v>1</v>
      </c>
      <c r="AL31" s="85" t="s">
        <v>764</v>
      </c>
      <c r="AM31" s="79" t="s">
        <v>775</v>
      </c>
      <c r="AN31" s="79" t="b">
        <v>0</v>
      </c>
      <c r="AO31" s="85" t="s">
        <v>674</v>
      </c>
      <c r="AP31" s="79" t="s">
        <v>786</v>
      </c>
      <c r="AQ31" s="79">
        <v>0</v>
      </c>
      <c r="AR31" s="79">
        <v>0</v>
      </c>
      <c r="AS31" s="79"/>
      <c r="AT31" s="79"/>
      <c r="AU31" s="79"/>
      <c r="AV31" s="79"/>
      <c r="AW31" s="79"/>
      <c r="AX31" s="79"/>
      <c r="AY31" s="79"/>
      <c r="AZ31" s="79"/>
      <c r="BA31">
        <v>1</v>
      </c>
      <c r="BB31" s="78" t="str">
        <f>REPLACE(INDEX(GroupVertices[Group],MATCH(Edges[[#This Row],[Vertex 1]],GroupVertices[Vertex],0)),1,1,"")</f>
        <v>17</v>
      </c>
      <c r="BC31" s="78" t="str">
        <f>REPLACE(INDEX(GroupVertices[Group],MATCH(Edges[[#This Row],[Vertex 2]],GroupVertices[Vertex],0)),1,1,"")</f>
        <v>17</v>
      </c>
      <c r="BD31" s="48">
        <v>2</v>
      </c>
      <c r="BE31" s="49">
        <v>14.285714285714286</v>
      </c>
      <c r="BF31" s="48">
        <v>0</v>
      </c>
      <c r="BG31" s="49">
        <v>0</v>
      </c>
      <c r="BH31" s="48">
        <v>0</v>
      </c>
      <c r="BI31" s="49">
        <v>0</v>
      </c>
      <c r="BJ31" s="48">
        <v>12</v>
      </c>
      <c r="BK31" s="49">
        <v>85.71428571428571</v>
      </c>
      <c r="BL31" s="48">
        <v>14</v>
      </c>
    </row>
    <row r="32" spans="1:64" ht="15">
      <c r="A32" s="64" t="s">
        <v>237</v>
      </c>
      <c r="B32" s="64" t="s">
        <v>236</v>
      </c>
      <c r="C32" s="65" t="s">
        <v>2203</v>
      </c>
      <c r="D32" s="66">
        <v>3</v>
      </c>
      <c r="E32" s="67" t="s">
        <v>132</v>
      </c>
      <c r="F32" s="68">
        <v>32</v>
      </c>
      <c r="G32" s="65"/>
      <c r="H32" s="69"/>
      <c r="I32" s="70"/>
      <c r="J32" s="70"/>
      <c r="K32" s="34" t="s">
        <v>65</v>
      </c>
      <c r="L32" s="77">
        <v>32</v>
      </c>
      <c r="M32" s="77"/>
      <c r="N32" s="72"/>
      <c r="O32" s="79" t="s">
        <v>332</v>
      </c>
      <c r="P32" s="81">
        <v>43488.18849537037</v>
      </c>
      <c r="Q32" s="79" t="s">
        <v>351</v>
      </c>
      <c r="R32" s="79"/>
      <c r="S32" s="79"/>
      <c r="T32" s="79" t="s">
        <v>407</v>
      </c>
      <c r="U32" s="79"/>
      <c r="V32" s="82" t="s">
        <v>462</v>
      </c>
      <c r="W32" s="81">
        <v>43488.18849537037</v>
      </c>
      <c r="X32" s="82" t="s">
        <v>563</v>
      </c>
      <c r="Y32" s="79"/>
      <c r="Z32" s="79"/>
      <c r="AA32" s="85" t="s">
        <v>675</v>
      </c>
      <c r="AB32" s="79"/>
      <c r="AC32" s="79" t="b">
        <v>0</v>
      </c>
      <c r="AD32" s="79">
        <v>0</v>
      </c>
      <c r="AE32" s="85" t="s">
        <v>764</v>
      </c>
      <c r="AF32" s="79" t="b">
        <v>0</v>
      </c>
      <c r="AG32" s="79" t="s">
        <v>769</v>
      </c>
      <c r="AH32" s="79"/>
      <c r="AI32" s="85" t="s">
        <v>764</v>
      </c>
      <c r="AJ32" s="79" t="b">
        <v>0</v>
      </c>
      <c r="AK32" s="79">
        <v>1</v>
      </c>
      <c r="AL32" s="85" t="s">
        <v>674</v>
      </c>
      <c r="AM32" s="79" t="s">
        <v>774</v>
      </c>
      <c r="AN32" s="79" t="b">
        <v>0</v>
      </c>
      <c r="AO32" s="85" t="s">
        <v>674</v>
      </c>
      <c r="AP32" s="79" t="s">
        <v>176</v>
      </c>
      <c r="AQ32" s="79">
        <v>0</v>
      </c>
      <c r="AR32" s="79">
        <v>0</v>
      </c>
      <c r="AS32" s="79"/>
      <c r="AT32" s="79"/>
      <c r="AU32" s="79"/>
      <c r="AV32" s="79"/>
      <c r="AW32" s="79"/>
      <c r="AX32" s="79"/>
      <c r="AY32" s="79"/>
      <c r="AZ32" s="79"/>
      <c r="BA32">
        <v>1</v>
      </c>
      <c r="BB32" s="78" t="str">
        <f>REPLACE(INDEX(GroupVertices[Group],MATCH(Edges[[#This Row],[Vertex 1]],GroupVertices[Vertex],0)),1,1,"")</f>
        <v>17</v>
      </c>
      <c r="BC32" s="78" t="str">
        <f>REPLACE(INDEX(GroupVertices[Group],MATCH(Edges[[#This Row],[Vertex 2]],GroupVertices[Vertex],0)),1,1,"")</f>
        <v>17</v>
      </c>
      <c r="BD32" s="48">
        <v>2</v>
      </c>
      <c r="BE32" s="49">
        <v>12.5</v>
      </c>
      <c r="BF32" s="48">
        <v>0</v>
      </c>
      <c r="BG32" s="49">
        <v>0</v>
      </c>
      <c r="BH32" s="48">
        <v>0</v>
      </c>
      <c r="BI32" s="49">
        <v>0</v>
      </c>
      <c r="BJ32" s="48">
        <v>14</v>
      </c>
      <c r="BK32" s="49">
        <v>87.5</v>
      </c>
      <c r="BL32" s="48">
        <v>16</v>
      </c>
    </row>
    <row r="33" spans="1:64" ht="15">
      <c r="A33" s="64" t="s">
        <v>238</v>
      </c>
      <c r="B33" s="64" t="s">
        <v>317</v>
      </c>
      <c r="C33" s="65" t="s">
        <v>2203</v>
      </c>
      <c r="D33" s="66">
        <v>3</v>
      </c>
      <c r="E33" s="67" t="s">
        <v>132</v>
      </c>
      <c r="F33" s="68">
        <v>32</v>
      </c>
      <c r="G33" s="65"/>
      <c r="H33" s="69"/>
      <c r="I33" s="70"/>
      <c r="J33" s="70"/>
      <c r="K33" s="34" t="s">
        <v>65</v>
      </c>
      <c r="L33" s="77">
        <v>33</v>
      </c>
      <c r="M33" s="77"/>
      <c r="N33" s="72"/>
      <c r="O33" s="79" t="s">
        <v>332</v>
      </c>
      <c r="P33" s="81">
        <v>43488.18853009259</v>
      </c>
      <c r="Q33" s="79" t="s">
        <v>337</v>
      </c>
      <c r="R33" s="79"/>
      <c r="S33" s="79"/>
      <c r="T33" s="79"/>
      <c r="U33" s="79"/>
      <c r="V33" s="82" t="s">
        <v>463</v>
      </c>
      <c r="W33" s="81">
        <v>43488.18853009259</v>
      </c>
      <c r="X33" s="82" t="s">
        <v>564</v>
      </c>
      <c r="Y33" s="79"/>
      <c r="Z33" s="79"/>
      <c r="AA33" s="85" t="s">
        <v>676</v>
      </c>
      <c r="AB33" s="79"/>
      <c r="AC33" s="79" t="b">
        <v>0</v>
      </c>
      <c r="AD33" s="79">
        <v>0</v>
      </c>
      <c r="AE33" s="85" t="s">
        <v>764</v>
      </c>
      <c r="AF33" s="79" t="b">
        <v>0</v>
      </c>
      <c r="AG33" s="79" t="s">
        <v>769</v>
      </c>
      <c r="AH33" s="79"/>
      <c r="AI33" s="85" t="s">
        <v>764</v>
      </c>
      <c r="AJ33" s="79" t="b">
        <v>0</v>
      </c>
      <c r="AK33" s="79">
        <v>9548</v>
      </c>
      <c r="AL33" s="85" t="s">
        <v>757</v>
      </c>
      <c r="AM33" s="79" t="s">
        <v>774</v>
      </c>
      <c r="AN33" s="79" t="b">
        <v>0</v>
      </c>
      <c r="AO33" s="85" t="s">
        <v>757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4</v>
      </c>
      <c r="BF33" s="48">
        <v>1</v>
      </c>
      <c r="BG33" s="49">
        <v>4</v>
      </c>
      <c r="BH33" s="48">
        <v>0</v>
      </c>
      <c r="BI33" s="49">
        <v>0</v>
      </c>
      <c r="BJ33" s="48">
        <v>23</v>
      </c>
      <c r="BK33" s="49">
        <v>92</v>
      </c>
      <c r="BL33" s="48">
        <v>25</v>
      </c>
    </row>
    <row r="34" spans="1:64" ht="15">
      <c r="A34" s="64" t="s">
        <v>239</v>
      </c>
      <c r="B34" s="64" t="s">
        <v>258</v>
      </c>
      <c r="C34" s="65" t="s">
        <v>2203</v>
      </c>
      <c r="D34" s="66">
        <v>3</v>
      </c>
      <c r="E34" s="67" t="s">
        <v>132</v>
      </c>
      <c r="F34" s="68">
        <v>32</v>
      </c>
      <c r="G34" s="65"/>
      <c r="H34" s="69"/>
      <c r="I34" s="70"/>
      <c r="J34" s="70"/>
      <c r="K34" s="34" t="s">
        <v>65</v>
      </c>
      <c r="L34" s="77">
        <v>34</v>
      </c>
      <c r="M34" s="77"/>
      <c r="N34" s="72"/>
      <c r="O34" s="79" t="s">
        <v>332</v>
      </c>
      <c r="P34" s="81">
        <v>43488.188564814816</v>
      </c>
      <c r="Q34" s="79" t="s">
        <v>352</v>
      </c>
      <c r="R34" s="79"/>
      <c r="S34" s="79"/>
      <c r="T34" s="79"/>
      <c r="U34" s="79"/>
      <c r="V34" s="82" t="s">
        <v>464</v>
      </c>
      <c r="W34" s="81">
        <v>43488.188564814816</v>
      </c>
      <c r="X34" s="82" t="s">
        <v>565</v>
      </c>
      <c r="Y34" s="79"/>
      <c r="Z34" s="79"/>
      <c r="AA34" s="85" t="s">
        <v>677</v>
      </c>
      <c r="AB34" s="79"/>
      <c r="AC34" s="79" t="b">
        <v>0</v>
      </c>
      <c r="AD34" s="79">
        <v>0</v>
      </c>
      <c r="AE34" s="85" t="s">
        <v>764</v>
      </c>
      <c r="AF34" s="79" t="b">
        <v>0</v>
      </c>
      <c r="AG34" s="79" t="s">
        <v>770</v>
      </c>
      <c r="AH34" s="79"/>
      <c r="AI34" s="85" t="s">
        <v>764</v>
      </c>
      <c r="AJ34" s="79" t="b">
        <v>0</v>
      </c>
      <c r="AK34" s="79">
        <v>2</v>
      </c>
      <c r="AL34" s="85" t="s">
        <v>696</v>
      </c>
      <c r="AM34" s="79" t="s">
        <v>776</v>
      </c>
      <c r="AN34" s="79" t="b">
        <v>0</v>
      </c>
      <c r="AO34" s="85" t="s">
        <v>696</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0</v>
      </c>
      <c r="BE34" s="49">
        <v>0</v>
      </c>
      <c r="BF34" s="48">
        <v>0</v>
      </c>
      <c r="BG34" s="49">
        <v>0</v>
      </c>
      <c r="BH34" s="48">
        <v>0</v>
      </c>
      <c r="BI34" s="49">
        <v>0</v>
      </c>
      <c r="BJ34" s="48">
        <v>25</v>
      </c>
      <c r="BK34" s="49">
        <v>100</v>
      </c>
      <c r="BL34" s="48">
        <v>25</v>
      </c>
    </row>
    <row r="35" spans="1:64" ht="15">
      <c r="A35" s="64" t="s">
        <v>240</v>
      </c>
      <c r="B35" s="64" t="s">
        <v>317</v>
      </c>
      <c r="C35" s="65" t="s">
        <v>2203</v>
      </c>
      <c r="D35" s="66">
        <v>3</v>
      </c>
      <c r="E35" s="67" t="s">
        <v>132</v>
      </c>
      <c r="F35" s="68">
        <v>32</v>
      </c>
      <c r="G35" s="65"/>
      <c r="H35" s="69"/>
      <c r="I35" s="70"/>
      <c r="J35" s="70"/>
      <c r="K35" s="34" t="s">
        <v>65</v>
      </c>
      <c r="L35" s="77">
        <v>35</v>
      </c>
      <c r="M35" s="77"/>
      <c r="N35" s="72"/>
      <c r="O35" s="79" t="s">
        <v>332</v>
      </c>
      <c r="P35" s="81">
        <v>43488.18864583333</v>
      </c>
      <c r="Q35" s="79" t="s">
        <v>337</v>
      </c>
      <c r="R35" s="79"/>
      <c r="S35" s="79"/>
      <c r="T35" s="79"/>
      <c r="U35" s="79"/>
      <c r="V35" s="82" t="s">
        <v>465</v>
      </c>
      <c r="W35" s="81">
        <v>43488.18864583333</v>
      </c>
      <c r="X35" s="82" t="s">
        <v>566</v>
      </c>
      <c r="Y35" s="79"/>
      <c r="Z35" s="79"/>
      <c r="AA35" s="85" t="s">
        <v>678</v>
      </c>
      <c r="AB35" s="79"/>
      <c r="AC35" s="79" t="b">
        <v>0</v>
      </c>
      <c r="AD35" s="79">
        <v>0</v>
      </c>
      <c r="AE35" s="85" t="s">
        <v>764</v>
      </c>
      <c r="AF35" s="79" t="b">
        <v>0</v>
      </c>
      <c r="AG35" s="79" t="s">
        <v>769</v>
      </c>
      <c r="AH35" s="79"/>
      <c r="AI35" s="85" t="s">
        <v>764</v>
      </c>
      <c r="AJ35" s="79" t="b">
        <v>0</v>
      </c>
      <c r="AK35" s="79">
        <v>9548</v>
      </c>
      <c r="AL35" s="85" t="s">
        <v>757</v>
      </c>
      <c r="AM35" s="79" t="s">
        <v>774</v>
      </c>
      <c r="AN35" s="79" t="b">
        <v>0</v>
      </c>
      <c r="AO35" s="85" t="s">
        <v>757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4</v>
      </c>
      <c r="BF35" s="48">
        <v>1</v>
      </c>
      <c r="BG35" s="49">
        <v>4</v>
      </c>
      <c r="BH35" s="48">
        <v>0</v>
      </c>
      <c r="BI35" s="49">
        <v>0</v>
      </c>
      <c r="BJ35" s="48">
        <v>23</v>
      </c>
      <c r="BK35" s="49">
        <v>92</v>
      </c>
      <c r="BL35" s="48">
        <v>25</v>
      </c>
    </row>
    <row r="36" spans="1:64" ht="15">
      <c r="A36" s="64" t="s">
        <v>241</v>
      </c>
      <c r="B36" s="64" t="s">
        <v>317</v>
      </c>
      <c r="C36" s="65" t="s">
        <v>2203</v>
      </c>
      <c r="D36" s="66">
        <v>3</v>
      </c>
      <c r="E36" s="67" t="s">
        <v>132</v>
      </c>
      <c r="F36" s="68">
        <v>32</v>
      </c>
      <c r="G36" s="65"/>
      <c r="H36" s="69"/>
      <c r="I36" s="70"/>
      <c r="J36" s="70"/>
      <c r="K36" s="34" t="s">
        <v>65</v>
      </c>
      <c r="L36" s="77">
        <v>36</v>
      </c>
      <c r="M36" s="77"/>
      <c r="N36" s="72"/>
      <c r="O36" s="79" t="s">
        <v>332</v>
      </c>
      <c r="P36" s="81">
        <v>43488.188726851855</v>
      </c>
      <c r="Q36" s="79" t="s">
        <v>337</v>
      </c>
      <c r="R36" s="79"/>
      <c r="S36" s="79"/>
      <c r="T36" s="79"/>
      <c r="U36" s="79"/>
      <c r="V36" s="82" t="s">
        <v>466</v>
      </c>
      <c r="W36" s="81">
        <v>43488.188726851855</v>
      </c>
      <c r="X36" s="82" t="s">
        <v>567</v>
      </c>
      <c r="Y36" s="79"/>
      <c r="Z36" s="79"/>
      <c r="AA36" s="85" t="s">
        <v>679</v>
      </c>
      <c r="AB36" s="79"/>
      <c r="AC36" s="79" t="b">
        <v>0</v>
      </c>
      <c r="AD36" s="79">
        <v>0</v>
      </c>
      <c r="AE36" s="85" t="s">
        <v>764</v>
      </c>
      <c r="AF36" s="79" t="b">
        <v>0</v>
      </c>
      <c r="AG36" s="79" t="s">
        <v>769</v>
      </c>
      <c r="AH36" s="79"/>
      <c r="AI36" s="85" t="s">
        <v>764</v>
      </c>
      <c r="AJ36" s="79" t="b">
        <v>0</v>
      </c>
      <c r="AK36" s="79">
        <v>9548</v>
      </c>
      <c r="AL36" s="85" t="s">
        <v>757</v>
      </c>
      <c r="AM36" s="79" t="s">
        <v>774</v>
      </c>
      <c r="AN36" s="79" t="b">
        <v>0</v>
      </c>
      <c r="AO36" s="85" t="s">
        <v>757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4</v>
      </c>
      <c r="BF36" s="48">
        <v>1</v>
      </c>
      <c r="BG36" s="49">
        <v>4</v>
      </c>
      <c r="BH36" s="48">
        <v>0</v>
      </c>
      <c r="BI36" s="49">
        <v>0</v>
      </c>
      <c r="BJ36" s="48">
        <v>23</v>
      </c>
      <c r="BK36" s="49">
        <v>92</v>
      </c>
      <c r="BL36" s="48">
        <v>25</v>
      </c>
    </row>
    <row r="37" spans="1:64" ht="15">
      <c r="A37" s="64" t="s">
        <v>242</v>
      </c>
      <c r="B37" s="64" t="s">
        <v>242</v>
      </c>
      <c r="C37" s="65" t="s">
        <v>2203</v>
      </c>
      <c r="D37" s="66">
        <v>3</v>
      </c>
      <c r="E37" s="67" t="s">
        <v>132</v>
      </c>
      <c r="F37" s="68">
        <v>32</v>
      </c>
      <c r="G37" s="65"/>
      <c r="H37" s="69"/>
      <c r="I37" s="70"/>
      <c r="J37" s="70"/>
      <c r="K37" s="34" t="s">
        <v>65</v>
      </c>
      <c r="L37" s="77">
        <v>37</v>
      </c>
      <c r="M37" s="77"/>
      <c r="N37" s="72"/>
      <c r="O37" s="79" t="s">
        <v>176</v>
      </c>
      <c r="P37" s="81">
        <v>43488.18877314815</v>
      </c>
      <c r="Q37" s="79" t="s">
        <v>353</v>
      </c>
      <c r="R37" s="82" t="s">
        <v>389</v>
      </c>
      <c r="S37" s="79" t="s">
        <v>400</v>
      </c>
      <c r="T37" s="79"/>
      <c r="U37" s="79"/>
      <c r="V37" s="82" t="s">
        <v>467</v>
      </c>
      <c r="W37" s="81">
        <v>43488.18877314815</v>
      </c>
      <c r="X37" s="82" t="s">
        <v>568</v>
      </c>
      <c r="Y37" s="79"/>
      <c r="Z37" s="79"/>
      <c r="AA37" s="85" t="s">
        <v>680</v>
      </c>
      <c r="AB37" s="79"/>
      <c r="AC37" s="79" t="b">
        <v>0</v>
      </c>
      <c r="AD37" s="79">
        <v>0</v>
      </c>
      <c r="AE37" s="85" t="s">
        <v>764</v>
      </c>
      <c r="AF37" s="79" t="b">
        <v>0</v>
      </c>
      <c r="AG37" s="79" t="s">
        <v>769</v>
      </c>
      <c r="AH37" s="79"/>
      <c r="AI37" s="85" t="s">
        <v>764</v>
      </c>
      <c r="AJ37" s="79" t="b">
        <v>0</v>
      </c>
      <c r="AK37" s="79">
        <v>0</v>
      </c>
      <c r="AL37" s="85" t="s">
        <v>764</v>
      </c>
      <c r="AM37" s="79" t="s">
        <v>780</v>
      </c>
      <c r="AN37" s="79" t="b">
        <v>0</v>
      </c>
      <c r="AO37" s="85" t="s">
        <v>680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2.9411764705882355</v>
      </c>
      <c r="BF37" s="48">
        <v>0</v>
      </c>
      <c r="BG37" s="49">
        <v>0</v>
      </c>
      <c r="BH37" s="48">
        <v>0</v>
      </c>
      <c r="BI37" s="49">
        <v>0</v>
      </c>
      <c r="BJ37" s="48">
        <v>33</v>
      </c>
      <c r="BK37" s="49">
        <v>97.05882352941177</v>
      </c>
      <c r="BL37" s="48">
        <v>34</v>
      </c>
    </row>
    <row r="38" spans="1:64" ht="15">
      <c r="A38" s="64" t="s">
        <v>243</v>
      </c>
      <c r="B38" s="64" t="s">
        <v>317</v>
      </c>
      <c r="C38" s="65" t="s">
        <v>2203</v>
      </c>
      <c r="D38" s="66">
        <v>3</v>
      </c>
      <c r="E38" s="67" t="s">
        <v>132</v>
      </c>
      <c r="F38" s="68">
        <v>32</v>
      </c>
      <c r="G38" s="65"/>
      <c r="H38" s="69"/>
      <c r="I38" s="70"/>
      <c r="J38" s="70"/>
      <c r="K38" s="34" t="s">
        <v>65</v>
      </c>
      <c r="L38" s="77">
        <v>38</v>
      </c>
      <c r="M38" s="77"/>
      <c r="N38" s="72"/>
      <c r="O38" s="79" t="s">
        <v>332</v>
      </c>
      <c r="P38" s="81">
        <v>43488.18881944445</v>
      </c>
      <c r="Q38" s="79" t="s">
        <v>337</v>
      </c>
      <c r="R38" s="79"/>
      <c r="S38" s="79"/>
      <c r="T38" s="79"/>
      <c r="U38" s="79"/>
      <c r="V38" s="82" t="s">
        <v>468</v>
      </c>
      <c r="W38" s="81">
        <v>43488.18881944445</v>
      </c>
      <c r="X38" s="82" t="s">
        <v>569</v>
      </c>
      <c r="Y38" s="79"/>
      <c r="Z38" s="79"/>
      <c r="AA38" s="85" t="s">
        <v>681</v>
      </c>
      <c r="AB38" s="79"/>
      <c r="AC38" s="79" t="b">
        <v>0</v>
      </c>
      <c r="AD38" s="79">
        <v>0</v>
      </c>
      <c r="AE38" s="85" t="s">
        <v>764</v>
      </c>
      <c r="AF38" s="79" t="b">
        <v>0</v>
      </c>
      <c r="AG38" s="79" t="s">
        <v>769</v>
      </c>
      <c r="AH38" s="79"/>
      <c r="AI38" s="85" t="s">
        <v>764</v>
      </c>
      <c r="AJ38" s="79" t="b">
        <v>0</v>
      </c>
      <c r="AK38" s="79">
        <v>9548</v>
      </c>
      <c r="AL38" s="85" t="s">
        <v>757</v>
      </c>
      <c r="AM38" s="79" t="s">
        <v>774</v>
      </c>
      <c r="AN38" s="79" t="b">
        <v>0</v>
      </c>
      <c r="AO38" s="85" t="s">
        <v>757</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4</v>
      </c>
      <c r="BF38" s="48">
        <v>1</v>
      </c>
      <c r="BG38" s="49">
        <v>4</v>
      </c>
      <c r="BH38" s="48">
        <v>0</v>
      </c>
      <c r="BI38" s="49">
        <v>0</v>
      </c>
      <c r="BJ38" s="48">
        <v>23</v>
      </c>
      <c r="BK38" s="49">
        <v>92</v>
      </c>
      <c r="BL38" s="48">
        <v>25</v>
      </c>
    </row>
    <row r="39" spans="1:64" ht="15">
      <c r="A39" s="64" t="s">
        <v>244</v>
      </c>
      <c r="B39" s="64" t="s">
        <v>291</v>
      </c>
      <c r="C39" s="65" t="s">
        <v>2203</v>
      </c>
      <c r="D39" s="66">
        <v>3</v>
      </c>
      <c r="E39" s="67" t="s">
        <v>132</v>
      </c>
      <c r="F39" s="68">
        <v>32</v>
      </c>
      <c r="G39" s="65"/>
      <c r="H39" s="69"/>
      <c r="I39" s="70"/>
      <c r="J39" s="70"/>
      <c r="K39" s="34" t="s">
        <v>65</v>
      </c>
      <c r="L39" s="77">
        <v>39</v>
      </c>
      <c r="M39" s="77"/>
      <c r="N39" s="72"/>
      <c r="O39" s="79" t="s">
        <v>332</v>
      </c>
      <c r="P39" s="81">
        <v>43488.18885416666</v>
      </c>
      <c r="Q39" s="79" t="s">
        <v>354</v>
      </c>
      <c r="R39" s="79"/>
      <c r="S39" s="79"/>
      <c r="T39" s="79" t="s">
        <v>415</v>
      </c>
      <c r="U39" s="79"/>
      <c r="V39" s="82" t="s">
        <v>469</v>
      </c>
      <c r="W39" s="81">
        <v>43488.18885416666</v>
      </c>
      <c r="X39" s="82" t="s">
        <v>570</v>
      </c>
      <c r="Y39" s="79"/>
      <c r="Z39" s="79"/>
      <c r="AA39" s="85" t="s">
        <v>682</v>
      </c>
      <c r="AB39" s="79"/>
      <c r="AC39" s="79" t="b">
        <v>0</v>
      </c>
      <c r="AD39" s="79">
        <v>0</v>
      </c>
      <c r="AE39" s="85" t="s">
        <v>764</v>
      </c>
      <c r="AF39" s="79" t="b">
        <v>0</v>
      </c>
      <c r="AG39" s="79" t="s">
        <v>769</v>
      </c>
      <c r="AH39" s="79"/>
      <c r="AI39" s="85" t="s">
        <v>764</v>
      </c>
      <c r="AJ39" s="79" t="b">
        <v>0</v>
      </c>
      <c r="AK39" s="79">
        <v>20</v>
      </c>
      <c r="AL39" s="85" t="s">
        <v>729</v>
      </c>
      <c r="AM39" s="79" t="s">
        <v>781</v>
      </c>
      <c r="AN39" s="79" t="b">
        <v>0</v>
      </c>
      <c r="AO39" s="85" t="s">
        <v>729</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3</v>
      </c>
      <c r="BE39" s="49">
        <v>12</v>
      </c>
      <c r="BF39" s="48">
        <v>0</v>
      </c>
      <c r="BG39" s="49">
        <v>0</v>
      </c>
      <c r="BH39" s="48">
        <v>0</v>
      </c>
      <c r="BI39" s="49">
        <v>0</v>
      </c>
      <c r="BJ39" s="48">
        <v>22</v>
      </c>
      <c r="BK39" s="49">
        <v>88</v>
      </c>
      <c r="BL39" s="48">
        <v>25</v>
      </c>
    </row>
    <row r="40" spans="1:64" ht="15">
      <c r="A40" s="64" t="s">
        <v>245</v>
      </c>
      <c r="B40" s="64" t="s">
        <v>317</v>
      </c>
      <c r="C40" s="65" t="s">
        <v>2203</v>
      </c>
      <c r="D40" s="66">
        <v>3</v>
      </c>
      <c r="E40" s="67" t="s">
        <v>132</v>
      </c>
      <c r="F40" s="68">
        <v>32</v>
      </c>
      <c r="G40" s="65"/>
      <c r="H40" s="69"/>
      <c r="I40" s="70"/>
      <c r="J40" s="70"/>
      <c r="K40" s="34" t="s">
        <v>65</v>
      </c>
      <c r="L40" s="77">
        <v>40</v>
      </c>
      <c r="M40" s="77"/>
      <c r="N40" s="72"/>
      <c r="O40" s="79" t="s">
        <v>332</v>
      </c>
      <c r="P40" s="81">
        <v>43488.18887731482</v>
      </c>
      <c r="Q40" s="79" t="s">
        <v>337</v>
      </c>
      <c r="R40" s="79"/>
      <c r="S40" s="79"/>
      <c r="T40" s="79"/>
      <c r="U40" s="79"/>
      <c r="V40" s="82" t="s">
        <v>470</v>
      </c>
      <c r="W40" s="81">
        <v>43488.18887731482</v>
      </c>
      <c r="X40" s="82" t="s">
        <v>571</v>
      </c>
      <c r="Y40" s="79"/>
      <c r="Z40" s="79"/>
      <c r="AA40" s="85" t="s">
        <v>683</v>
      </c>
      <c r="AB40" s="79"/>
      <c r="AC40" s="79" t="b">
        <v>0</v>
      </c>
      <c r="AD40" s="79">
        <v>0</v>
      </c>
      <c r="AE40" s="85" t="s">
        <v>764</v>
      </c>
      <c r="AF40" s="79" t="b">
        <v>0</v>
      </c>
      <c r="AG40" s="79" t="s">
        <v>769</v>
      </c>
      <c r="AH40" s="79"/>
      <c r="AI40" s="85" t="s">
        <v>764</v>
      </c>
      <c r="AJ40" s="79" t="b">
        <v>0</v>
      </c>
      <c r="AK40" s="79">
        <v>9548</v>
      </c>
      <c r="AL40" s="85" t="s">
        <v>757</v>
      </c>
      <c r="AM40" s="79" t="s">
        <v>774</v>
      </c>
      <c r="AN40" s="79" t="b">
        <v>0</v>
      </c>
      <c r="AO40" s="85" t="s">
        <v>757</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4</v>
      </c>
      <c r="BF40" s="48">
        <v>1</v>
      </c>
      <c r="BG40" s="49">
        <v>4</v>
      </c>
      <c r="BH40" s="48">
        <v>0</v>
      </c>
      <c r="BI40" s="49">
        <v>0</v>
      </c>
      <c r="BJ40" s="48">
        <v>23</v>
      </c>
      <c r="BK40" s="49">
        <v>92</v>
      </c>
      <c r="BL40" s="48">
        <v>25</v>
      </c>
    </row>
    <row r="41" spans="1:64" ht="15">
      <c r="A41" s="64" t="s">
        <v>246</v>
      </c>
      <c r="B41" s="64" t="s">
        <v>324</v>
      </c>
      <c r="C41" s="65" t="s">
        <v>2203</v>
      </c>
      <c r="D41" s="66">
        <v>3</v>
      </c>
      <c r="E41" s="67" t="s">
        <v>132</v>
      </c>
      <c r="F41" s="68">
        <v>32</v>
      </c>
      <c r="G41" s="65"/>
      <c r="H41" s="69"/>
      <c r="I41" s="70"/>
      <c r="J41" s="70"/>
      <c r="K41" s="34" t="s">
        <v>65</v>
      </c>
      <c r="L41" s="77">
        <v>41</v>
      </c>
      <c r="M41" s="77"/>
      <c r="N41" s="72"/>
      <c r="O41" s="79" t="s">
        <v>333</v>
      </c>
      <c r="P41" s="81">
        <v>43488.18892361111</v>
      </c>
      <c r="Q41" s="79" t="s">
        <v>355</v>
      </c>
      <c r="R41" s="79"/>
      <c r="S41" s="79"/>
      <c r="T41" s="79"/>
      <c r="U41" s="79"/>
      <c r="V41" s="82" t="s">
        <v>471</v>
      </c>
      <c r="W41" s="81">
        <v>43488.18892361111</v>
      </c>
      <c r="X41" s="82" t="s">
        <v>572</v>
      </c>
      <c r="Y41" s="79"/>
      <c r="Z41" s="79"/>
      <c r="AA41" s="85" t="s">
        <v>684</v>
      </c>
      <c r="AB41" s="85" t="s">
        <v>761</v>
      </c>
      <c r="AC41" s="79" t="b">
        <v>0</v>
      </c>
      <c r="AD41" s="79">
        <v>0</v>
      </c>
      <c r="AE41" s="85" t="s">
        <v>766</v>
      </c>
      <c r="AF41" s="79" t="b">
        <v>0</v>
      </c>
      <c r="AG41" s="79" t="s">
        <v>772</v>
      </c>
      <c r="AH41" s="79"/>
      <c r="AI41" s="85" t="s">
        <v>764</v>
      </c>
      <c r="AJ41" s="79" t="b">
        <v>0</v>
      </c>
      <c r="AK41" s="79">
        <v>0</v>
      </c>
      <c r="AL41" s="85" t="s">
        <v>764</v>
      </c>
      <c r="AM41" s="79" t="s">
        <v>774</v>
      </c>
      <c r="AN41" s="79" t="b">
        <v>0</v>
      </c>
      <c r="AO41" s="85" t="s">
        <v>761</v>
      </c>
      <c r="AP41" s="79" t="s">
        <v>176</v>
      </c>
      <c r="AQ41" s="79">
        <v>0</v>
      </c>
      <c r="AR41" s="79">
        <v>0</v>
      </c>
      <c r="AS41" s="79"/>
      <c r="AT41" s="79"/>
      <c r="AU41" s="79"/>
      <c r="AV41" s="79"/>
      <c r="AW41" s="79"/>
      <c r="AX41" s="79"/>
      <c r="AY41" s="79"/>
      <c r="AZ41" s="79"/>
      <c r="BA41">
        <v>1</v>
      </c>
      <c r="BB41" s="78" t="str">
        <f>REPLACE(INDEX(GroupVertices[Group],MATCH(Edges[[#This Row],[Vertex 1]],GroupVertices[Vertex],0)),1,1,"")</f>
        <v>16</v>
      </c>
      <c r="BC41" s="78" t="str">
        <f>REPLACE(INDEX(GroupVertices[Group],MATCH(Edges[[#This Row],[Vertex 2]],GroupVertices[Vertex],0)),1,1,"")</f>
        <v>16</v>
      </c>
      <c r="BD41" s="48">
        <v>0</v>
      </c>
      <c r="BE41" s="49">
        <v>0</v>
      </c>
      <c r="BF41" s="48">
        <v>0</v>
      </c>
      <c r="BG41" s="49">
        <v>0</v>
      </c>
      <c r="BH41" s="48">
        <v>0</v>
      </c>
      <c r="BI41" s="49">
        <v>0</v>
      </c>
      <c r="BJ41" s="48">
        <v>5</v>
      </c>
      <c r="BK41" s="49">
        <v>100</v>
      </c>
      <c r="BL41" s="48">
        <v>5</v>
      </c>
    </row>
    <row r="42" spans="1:64" ht="15">
      <c r="A42" s="64" t="s">
        <v>247</v>
      </c>
      <c r="B42" s="64" t="s">
        <v>325</v>
      </c>
      <c r="C42" s="65" t="s">
        <v>2203</v>
      </c>
      <c r="D42" s="66">
        <v>3</v>
      </c>
      <c r="E42" s="67" t="s">
        <v>132</v>
      </c>
      <c r="F42" s="68">
        <v>32</v>
      </c>
      <c r="G42" s="65"/>
      <c r="H42" s="69"/>
      <c r="I42" s="70"/>
      <c r="J42" s="70"/>
      <c r="K42" s="34" t="s">
        <v>65</v>
      </c>
      <c r="L42" s="77">
        <v>42</v>
      </c>
      <c r="M42" s="77"/>
      <c r="N42" s="72"/>
      <c r="O42" s="79" t="s">
        <v>332</v>
      </c>
      <c r="P42" s="81">
        <v>43488.18895833333</v>
      </c>
      <c r="Q42" s="79" t="s">
        <v>356</v>
      </c>
      <c r="R42" s="79"/>
      <c r="S42" s="79"/>
      <c r="T42" s="79" t="s">
        <v>416</v>
      </c>
      <c r="U42" s="79"/>
      <c r="V42" s="82" t="s">
        <v>472</v>
      </c>
      <c r="W42" s="81">
        <v>43488.18895833333</v>
      </c>
      <c r="X42" s="82" t="s">
        <v>573</v>
      </c>
      <c r="Y42" s="79"/>
      <c r="Z42" s="79"/>
      <c r="AA42" s="85" t="s">
        <v>685</v>
      </c>
      <c r="AB42" s="79"/>
      <c r="AC42" s="79" t="b">
        <v>0</v>
      </c>
      <c r="AD42" s="79">
        <v>0</v>
      </c>
      <c r="AE42" s="85" t="s">
        <v>764</v>
      </c>
      <c r="AF42" s="79" t="b">
        <v>0</v>
      </c>
      <c r="AG42" s="79" t="s">
        <v>769</v>
      </c>
      <c r="AH42" s="79"/>
      <c r="AI42" s="85" t="s">
        <v>764</v>
      </c>
      <c r="AJ42" s="79" t="b">
        <v>0</v>
      </c>
      <c r="AK42" s="79">
        <v>0</v>
      </c>
      <c r="AL42" s="85" t="s">
        <v>764</v>
      </c>
      <c r="AM42" s="79" t="s">
        <v>774</v>
      </c>
      <c r="AN42" s="79" t="b">
        <v>0</v>
      </c>
      <c r="AO42" s="85" t="s">
        <v>685</v>
      </c>
      <c r="AP42" s="79" t="s">
        <v>176</v>
      </c>
      <c r="AQ42" s="79">
        <v>0</v>
      </c>
      <c r="AR42" s="79">
        <v>0</v>
      </c>
      <c r="AS42" s="79"/>
      <c r="AT42" s="79"/>
      <c r="AU42" s="79"/>
      <c r="AV42" s="79"/>
      <c r="AW42" s="79"/>
      <c r="AX42" s="79"/>
      <c r="AY42" s="79"/>
      <c r="AZ42" s="79"/>
      <c r="BA42">
        <v>1</v>
      </c>
      <c r="BB42" s="78" t="str">
        <f>REPLACE(INDEX(GroupVertices[Group],MATCH(Edges[[#This Row],[Vertex 1]],GroupVertices[Vertex],0)),1,1,"")</f>
        <v>15</v>
      </c>
      <c r="BC42" s="78" t="str">
        <f>REPLACE(INDEX(GroupVertices[Group],MATCH(Edges[[#This Row],[Vertex 2]],GroupVertices[Vertex],0)),1,1,"")</f>
        <v>15</v>
      </c>
      <c r="BD42" s="48">
        <v>1</v>
      </c>
      <c r="BE42" s="49">
        <v>5.555555555555555</v>
      </c>
      <c r="BF42" s="48">
        <v>3</v>
      </c>
      <c r="BG42" s="49">
        <v>16.666666666666668</v>
      </c>
      <c r="BH42" s="48">
        <v>0</v>
      </c>
      <c r="BI42" s="49">
        <v>0</v>
      </c>
      <c r="BJ42" s="48">
        <v>14</v>
      </c>
      <c r="BK42" s="49">
        <v>77.77777777777777</v>
      </c>
      <c r="BL42" s="48">
        <v>18</v>
      </c>
    </row>
    <row r="43" spans="1:64" ht="15">
      <c r="A43" s="64" t="s">
        <v>248</v>
      </c>
      <c r="B43" s="64" t="s">
        <v>317</v>
      </c>
      <c r="C43" s="65" t="s">
        <v>2203</v>
      </c>
      <c r="D43" s="66">
        <v>3</v>
      </c>
      <c r="E43" s="67" t="s">
        <v>132</v>
      </c>
      <c r="F43" s="68">
        <v>32</v>
      </c>
      <c r="G43" s="65"/>
      <c r="H43" s="69"/>
      <c r="I43" s="70"/>
      <c r="J43" s="70"/>
      <c r="K43" s="34" t="s">
        <v>65</v>
      </c>
      <c r="L43" s="77">
        <v>43</v>
      </c>
      <c r="M43" s="77"/>
      <c r="N43" s="72"/>
      <c r="O43" s="79" t="s">
        <v>332</v>
      </c>
      <c r="P43" s="81">
        <v>43488.18898148148</v>
      </c>
      <c r="Q43" s="79" t="s">
        <v>337</v>
      </c>
      <c r="R43" s="79"/>
      <c r="S43" s="79"/>
      <c r="T43" s="79"/>
      <c r="U43" s="79"/>
      <c r="V43" s="82" t="s">
        <v>473</v>
      </c>
      <c r="W43" s="81">
        <v>43488.18898148148</v>
      </c>
      <c r="X43" s="82" t="s">
        <v>574</v>
      </c>
      <c r="Y43" s="79"/>
      <c r="Z43" s="79"/>
      <c r="AA43" s="85" t="s">
        <v>686</v>
      </c>
      <c r="AB43" s="79"/>
      <c r="AC43" s="79" t="b">
        <v>0</v>
      </c>
      <c r="AD43" s="79">
        <v>0</v>
      </c>
      <c r="AE43" s="85" t="s">
        <v>764</v>
      </c>
      <c r="AF43" s="79" t="b">
        <v>0</v>
      </c>
      <c r="AG43" s="79" t="s">
        <v>769</v>
      </c>
      <c r="AH43" s="79"/>
      <c r="AI43" s="85" t="s">
        <v>764</v>
      </c>
      <c r="AJ43" s="79" t="b">
        <v>0</v>
      </c>
      <c r="AK43" s="79">
        <v>9548</v>
      </c>
      <c r="AL43" s="85" t="s">
        <v>757</v>
      </c>
      <c r="AM43" s="79" t="s">
        <v>774</v>
      </c>
      <c r="AN43" s="79" t="b">
        <v>0</v>
      </c>
      <c r="AO43" s="85" t="s">
        <v>757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4</v>
      </c>
      <c r="BF43" s="48">
        <v>1</v>
      </c>
      <c r="BG43" s="49">
        <v>4</v>
      </c>
      <c r="BH43" s="48">
        <v>0</v>
      </c>
      <c r="BI43" s="49">
        <v>0</v>
      </c>
      <c r="BJ43" s="48">
        <v>23</v>
      </c>
      <c r="BK43" s="49">
        <v>92</v>
      </c>
      <c r="BL43" s="48">
        <v>25</v>
      </c>
    </row>
    <row r="44" spans="1:64" ht="15">
      <c r="A44" s="64" t="s">
        <v>249</v>
      </c>
      <c r="B44" s="64" t="s">
        <v>317</v>
      </c>
      <c r="C44" s="65" t="s">
        <v>2203</v>
      </c>
      <c r="D44" s="66">
        <v>3</v>
      </c>
      <c r="E44" s="67" t="s">
        <v>132</v>
      </c>
      <c r="F44" s="68">
        <v>32</v>
      </c>
      <c r="G44" s="65"/>
      <c r="H44" s="69"/>
      <c r="I44" s="70"/>
      <c r="J44" s="70"/>
      <c r="K44" s="34" t="s">
        <v>65</v>
      </c>
      <c r="L44" s="77">
        <v>44</v>
      </c>
      <c r="M44" s="77"/>
      <c r="N44" s="72"/>
      <c r="O44" s="79" t="s">
        <v>332</v>
      </c>
      <c r="P44" s="81">
        <v>43488.189039351855</v>
      </c>
      <c r="Q44" s="79" t="s">
        <v>337</v>
      </c>
      <c r="R44" s="79"/>
      <c r="S44" s="79"/>
      <c r="T44" s="79"/>
      <c r="U44" s="79"/>
      <c r="V44" s="82" t="s">
        <v>474</v>
      </c>
      <c r="W44" s="81">
        <v>43488.189039351855</v>
      </c>
      <c r="X44" s="82" t="s">
        <v>575</v>
      </c>
      <c r="Y44" s="79"/>
      <c r="Z44" s="79"/>
      <c r="AA44" s="85" t="s">
        <v>687</v>
      </c>
      <c r="AB44" s="79"/>
      <c r="AC44" s="79" t="b">
        <v>0</v>
      </c>
      <c r="AD44" s="79">
        <v>0</v>
      </c>
      <c r="AE44" s="85" t="s">
        <v>764</v>
      </c>
      <c r="AF44" s="79" t="b">
        <v>0</v>
      </c>
      <c r="AG44" s="79" t="s">
        <v>769</v>
      </c>
      <c r="AH44" s="79"/>
      <c r="AI44" s="85" t="s">
        <v>764</v>
      </c>
      <c r="AJ44" s="79" t="b">
        <v>0</v>
      </c>
      <c r="AK44" s="79">
        <v>9548</v>
      </c>
      <c r="AL44" s="85" t="s">
        <v>757</v>
      </c>
      <c r="AM44" s="79" t="s">
        <v>774</v>
      </c>
      <c r="AN44" s="79" t="b">
        <v>0</v>
      </c>
      <c r="AO44" s="85" t="s">
        <v>757</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4</v>
      </c>
      <c r="BF44" s="48">
        <v>1</v>
      </c>
      <c r="BG44" s="49">
        <v>4</v>
      </c>
      <c r="BH44" s="48">
        <v>0</v>
      </c>
      <c r="BI44" s="49">
        <v>0</v>
      </c>
      <c r="BJ44" s="48">
        <v>23</v>
      </c>
      <c r="BK44" s="49">
        <v>92</v>
      </c>
      <c r="BL44" s="48">
        <v>25</v>
      </c>
    </row>
    <row r="45" spans="1:64" ht="15">
      <c r="A45" s="64" t="s">
        <v>250</v>
      </c>
      <c r="B45" s="64" t="s">
        <v>317</v>
      </c>
      <c r="C45" s="65" t="s">
        <v>2203</v>
      </c>
      <c r="D45" s="66">
        <v>3</v>
      </c>
      <c r="E45" s="67" t="s">
        <v>132</v>
      </c>
      <c r="F45" s="68">
        <v>32</v>
      </c>
      <c r="G45" s="65"/>
      <c r="H45" s="69"/>
      <c r="I45" s="70"/>
      <c r="J45" s="70"/>
      <c r="K45" s="34" t="s">
        <v>65</v>
      </c>
      <c r="L45" s="77">
        <v>45</v>
      </c>
      <c r="M45" s="77"/>
      <c r="N45" s="72"/>
      <c r="O45" s="79" t="s">
        <v>332</v>
      </c>
      <c r="P45" s="81">
        <v>43488.189050925925</v>
      </c>
      <c r="Q45" s="79" t="s">
        <v>337</v>
      </c>
      <c r="R45" s="79"/>
      <c r="S45" s="79"/>
      <c r="T45" s="79"/>
      <c r="U45" s="79"/>
      <c r="V45" s="82" t="s">
        <v>475</v>
      </c>
      <c r="W45" s="81">
        <v>43488.189050925925</v>
      </c>
      <c r="X45" s="82" t="s">
        <v>576</v>
      </c>
      <c r="Y45" s="79"/>
      <c r="Z45" s="79"/>
      <c r="AA45" s="85" t="s">
        <v>688</v>
      </c>
      <c r="AB45" s="79"/>
      <c r="AC45" s="79" t="b">
        <v>0</v>
      </c>
      <c r="AD45" s="79">
        <v>0</v>
      </c>
      <c r="AE45" s="85" t="s">
        <v>764</v>
      </c>
      <c r="AF45" s="79" t="b">
        <v>0</v>
      </c>
      <c r="AG45" s="79" t="s">
        <v>769</v>
      </c>
      <c r="AH45" s="79"/>
      <c r="AI45" s="85" t="s">
        <v>764</v>
      </c>
      <c r="AJ45" s="79" t="b">
        <v>0</v>
      </c>
      <c r="AK45" s="79">
        <v>9548</v>
      </c>
      <c r="AL45" s="85" t="s">
        <v>757</v>
      </c>
      <c r="AM45" s="79" t="s">
        <v>774</v>
      </c>
      <c r="AN45" s="79" t="b">
        <v>0</v>
      </c>
      <c r="AO45" s="85" t="s">
        <v>757</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4</v>
      </c>
      <c r="BF45" s="48">
        <v>1</v>
      </c>
      <c r="BG45" s="49">
        <v>4</v>
      </c>
      <c r="BH45" s="48">
        <v>0</v>
      </c>
      <c r="BI45" s="49">
        <v>0</v>
      </c>
      <c r="BJ45" s="48">
        <v>23</v>
      </c>
      <c r="BK45" s="49">
        <v>92</v>
      </c>
      <c r="BL45" s="48">
        <v>25</v>
      </c>
    </row>
    <row r="46" spans="1:64" ht="15">
      <c r="A46" s="64" t="s">
        <v>251</v>
      </c>
      <c r="B46" s="64" t="s">
        <v>317</v>
      </c>
      <c r="C46" s="65" t="s">
        <v>2203</v>
      </c>
      <c r="D46" s="66">
        <v>3</v>
      </c>
      <c r="E46" s="67" t="s">
        <v>132</v>
      </c>
      <c r="F46" s="68">
        <v>32</v>
      </c>
      <c r="G46" s="65"/>
      <c r="H46" s="69"/>
      <c r="I46" s="70"/>
      <c r="J46" s="70"/>
      <c r="K46" s="34" t="s">
        <v>65</v>
      </c>
      <c r="L46" s="77">
        <v>46</v>
      </c>
      <c r="M46" s="77"/>
      <c r="N46" s="72"/>
      <c r="O46" s="79" t="s">
        <v>332</v>
      </c>
      <c r="P46" s="81">
        <v>43488.18907407407</v>
      </c>
      <c r="Q46" s="79" t="s">
        <v>337</v>
      </c>
      <c r="R46" s="79"/>
      <c r="S46" s="79"/>
      <c r="T46" s="79"/>
      <c r="U46" s="79"/>
      <c r="V46" s="82" t="s">
        <v>476</v>
      </c>
      <c r="W46" s="81">
        <v>43488.18907407407</v>
      </c>
      <c r="X46" s="82" t="s">
        <v>577</v>
      </c>
      <c r="Y46" s="79"/>
      <c r="Z46" s="79"/>
      <c r="AA46" s="85" t="s">
        <v>689</v>
      </c>
      <c r="AB46" s="79"/>
      <c r="AC46" s="79" t="b">
        <v>0</v>
      </c>
      <c r="AD46" s="79">
        <v>0</v>
      </c>
      <c r="AE46" s="85" t="s">
        <v>764</v>
      </c>
      <c r="AF46" s="79" t="b">
        <v>0</v>
      </c>
      <c r="AG46" s="79" t="s">
        <v>769</v>
      </c>
      <c r="AH46" s="79"/>
      <c r="AI46" s="85" t="s">
        <v>764</v>
      </c>
      <c r="AJ46" s="79" t="b">
        <v>0</v>
      </c>
      <c r="AK46" s="79">
        <v>9548</v>
      </c>
      <c r="AL46" s="85" t="s">
        <v>757</v>
      </c>
      <c r="AM46" s="79" t="s">
        <v>781</v>
      </c>
      <c r="AN46" s="79" t="b">
        <v>0</v>
      </c>
      <c r="AO46" s="85" t="s">
        <v>757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4</v>
      </c>
      <c r="BF46" s="48">
        <v>1</v>
      </c>
      <c r="BG46" s="49">
        <v>4</v>
      </c>
      <c r="BH46" s="48">
        <v>0</v>
      </c>
      <c r="BI46" s="49">
        <v>0</v>
      </c>
      <c r="BJ46" s="48">
        <v>23</v>
      </c>
      <c r="BK46" s="49">
        <v>92</v>
      </c>
      <c r="BL46" s="48">
        <v>25</v>
      </c>
    </row>
    <row r="47" spans="1:64" ht="15">
      <c r="A47" s="64" t="s">
        <v>252</v>
      </c>
      <c r="B47" s="64" t="s">
        <v>317</v>
      </c>
      <c r="C47" s="65" t="s">
        <v>2203</v>
      </c>
      <c r="D47" s="66">
        <v>3</v>
      </c>
      <c r="E47" s="67" t="s">
        <v>132</v>
      </c>
      <c r="F47" s="68">
        <v>32</v>
      </c>
      <c r="G47" s="65"/>
      <c r="H47" s="69"/>
      <c r="I47" s="70"/>
      <c r="J47" s="70"/>
      <c r="K47" s="34" t="s">
        <v>65</v>
      </c>
      <c r="L47" s="77">
        <v>47</v>
      </c>
      <c r="M47" s="77"/>
      <c r="N47" s="72"/>
      <c r="O47" s="79" t="s">
        <v>332</v>
      </c>
      <c r="P47" s="81">
        <v>43488.18908564815</v>
      </c>
      <c r="Q47" s="79" t="s">
        <v>337</v>
      </c>
      <c r="R47" s="79"/>
      <c r="S47" s="79"/>
      <c r="T47" s="79"/>
      <c r="U47" s="79"/>
      <c r="V47" s="82" t="s">
        <v>477</v>
      </c>
      <c r="W47" s="81">
        <v>43488.18908564815</v>
      </c>
      <c r="X47" s="82" t="s">
        <v>578</v>
      </c>
      <c r="Y47" s="79"/>
      <c r="Z47" s="79"/>
      <c r="AA47" s="85" t="s">
        <v>690</v>
      </c>
      <c r="AB47" s="79"/>
      <c r="AC47" s="79" t="b">
        <v>0</v>
      </c>
      <c r="AD47" s="79">
        <v>0</v>
      </c>
      <c r="AE47" s="85" t="s">
        <v>764</v>
      </c>
      <c r="AF47" s="79" t="b">
        <v>0</v>
      </c>
      <c r="AG47" s="79" t="s">
        <v>769</v>
      </c>
      <c r="AH47" s="79"/>
      <c r="AI47" s="85" t="s">
        <v>764</v>
      </c>
      <c r="AJ47" s="79" t="b">
        <v>0</v>
      </c>
      <c r="AK47" s="79">
        <v>9548</v>
      </c>
      <c r="AL47" s="85" t="s">
        <v>757</v>
      </c>
      <c r="AM47" s="79" t="s">
        <v>774</v>
      </c>
      <c r="AN47" s="79" t="b">
        <v>0</v>
      </c>
      <c r="AO47" s="85" t="s">
        <v>757</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4</v>
      </c>
      <c r="BF47" s="48">
        <v>1</v>
      </c>
      <c r="BG47" s="49">
        <v>4</v>
      </c>
      <c r="BH47" s="48">
        <v>0</v>
      </c>
      <c r="BI47" s="49">
        <v>0</v>
      </c>
      <c r="BJ47" s="48">
        <v>23</v>
      </c>
      <c r="BK47" s="49">
        <v>92</v>
      </c>
      <c r="BL47" s="48">
        <v>25</v>
      </c>
    </row>
    <row r="48" spans="1:64" ht="15">
      <c r="A48" s="64" t="s">
        <v>253</v>
      </c>
      <c r="B48" s="64" t="s">
        <v>317</v>
      </c>
      <c r="C48" s="65" t="s">
        <v>2203</v>
      </c>
      <c r="D48" s="66">
        <v>3</v>
      </c>
      <c r="E48" s="67" t="s">
        <v>132</v>
      </c>
      <c r="F48" s="68">
        <v>32</v>
      </c>
      <c r="G48" s="65"/>
      <c r="H48" s="69"/>
      <c r="I48" s="70"/>
      <c r="J48" s="70"/>
      <c r="K48" s="34" t="s">
        <v>65</v>
      </c>
      <c r="L48" s="77">
        <v>48</v>
      </c>
      <c r="M48" s="77"/>
      <c r="N48" s="72"/>
      <c r="O48" s="79" t="s">
        <v>332</v>
      </c>
      <c r="P48" s="81">
        <v>43488.189097222225</v>
      </c>
      <c r="Q48" s="79" t="s">
        <v>337</v>
      </c>
      <c r="R48" s="79"/>
      <c r="S48" s="79"/>
      <c r="T48" s="79"/>
      <c r="U48" s="79"/>
      <c r="V48" s="82" t="s">
        <v>478</v>
      </c>
      <c r="W48" s="81">
        <v>43488.189097222225</v>
      </c>
      <c r="X48" s="82" t="s">
        <v>579</v>
      </c>
      <c r="Y48" s="79"/>
      <c r="Z48" s="79"/>
      <c r="AA48" s="85" t="s">
        <v>691</v>
      </c>
      <c r="AB48" s="79"/>
      <c r="AC48" s="79" t="b">
        <v>0</v>
      </c>
      <c r="AD48" s="79">
        <v>0</v>
      </c>
      <c r="AE48" s="85" t="s">
        <v>764</v>
      </c>
      <c r="AF48" s="79" t="b">
        <v>0</v>
      </c>
      <c r="AG48" s="79" t="s">
        <v>769</v>
      </c>
      <c r="AH48" s="79"/>
      <c r="AI48" s="85" t="s">
        <v>764</v>
      </c>
      <c r="AJ48" s="79" t="b">
        <v>0</v>
      </c>
      <c r="AK48" s="79">
        <v>9548</v>
      </c>
      <c r="AL48" s="85" t="s">
        <v>757</v>
      </c>
      <c r="AM48" s="79" t="s">
        <v>774</v>
      </c>
      <c r="AN48" s="79" t="b">
        <v>0</v>
      </c>
      <c r="AO48" s="85" t="s">
        <v>757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4</v>
      </c>
      <c r="BF48" s="48">
        <v>1</v>
      </c>
      <c r="BG48" s="49">
        <v>4</v>
      </c>
      <c r="BH48" s="48">
        <v>0</v>
      </c>
      <c r="BI48" s="49">
        <v>0</v>
      </c>
      <c r="BJ48" s="48">
        <v>23</v>
      </c>
      <c r="BK48" s="49">
        <v>92</v>
      </c>
      <c r="BL48" s="48">
        <v>25</v>
      </c>
    </row>
    <row r="49" spans="1:64" ht="15">
      <c r="A49" s="64" t="s">
        <v>254</v>
      </c>
      <c r="B49" s="64" t="s">
        <v>317</v>
      </c>
      <c r="C49" s="65" t="s">
        <v>2203</v>
      </c>
      <c r="D49" s="66">
        <v>3</v>
      </c>
      <c r="E49" s="67" t="s">
        <v>132</v>
      </c>
      <c r="F49" s="68">
        <v>32</v>
      </c>
      <c r="G49" s="65"/>
      <c r="H49" s="69"/>
      <c r="I49" s="70"/>
      <c r="J49" s="70"/>
      <c r="K49" s="34" t="s">
        <v>65</v>
      </c>
      <c r="L49" s="77">
        <v>49</v>
      </c>
      <c r="M49" s="77"/>
      <c r="N49" s="72"/>
      <c r="O49" s="79" t="s">
        <v>332</v>
      </c>
      <c r="P49" s="81">
        <v>43488.189097222225</v>
      </c>
      <c r="Q49" s="79" t="s">
        <v>337</v>
      </c>
      <c r="R49" s="79"/>
      <c r="S49" s="79"/>
      <c r="T49" s="79"/>
      <c r="U49" s="79"/>
      <c r="V49" s="82" t="s">
        <v>479</v>
      </c>
      <c r="W49" s="81">
        <v>43488.189097222225</v>
      </c>
      <c r="X49" s="82" t="s">
        <v>580</v>
      </c>
      <c r="Y49" s="79"/>
      <c r="Z49" s="79"/>
      <c r="AA49" s="85" t="s">
        <v>692</v>
      </c>
      <c r="AB49" s="79"/>
      <c r="AC49" s="79" t="b">
        <v>0</v>
      </c>
      <c r="AD49" s="79">
        <v>0</v>
      </c>
      <c r="AE49" s="85" t="s">
        <v>764</v>
      </c>
      <c r="AF49" s="79" t="b">
        <v>0</v>
      </c>
      <c r="AG49" s="79" t="s">
        <v>769</v>
      </c>
      <c r="AH49" s="79"/>
      <c r="AI49" s="85" t="s">
        <v>764</v>
      </c>
      <c r="AJ49" s="79" t="b">
        <v>0</v>
      </c>
      <c r="AK49" s="79">
        <v>9548</v>
      </c>
      <c r="AL49" s="85" t="s">
        <v>757</v>
      </c>
      <c r="AM49" s="79" t="s">
        <v>774</v>
      </c>
      <c r="AN49" s="79" t="b">
        <v>0</v>
      </c>
      <c r="AO49" s="85" t="s">
        <v>757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4</v>
      </c>
      <c r="BF49" s="48">
        <v>1</v>
      </c>
      <c r="BG49" s="49">
        <v>4</v>
      </c>
      <c r="BH49" s="48">
        <v>0</v>
      </c>
      <c r="BI49" s="49">
        <v>0</v>
      </c>
      <c r="BJ49" s="48">
        <v>23</v>
      </c>
      <c r="BK49" s="49">
        <v>92</v>
      </c>
      <c r="BL49" s="48">
        <v>25</v>
      </c>
    </row>
    <row r="50" spans="1:64" ht="15">
      <c r="A50" s="64" t="s">
        <v>255</v>
      </c>
      <c r="B50" s="64" t="s">
        <v>255</v>
      </c>
      <c r="C50" s="65" t="s">
        <v>2203</v>
      </c>
      <c r="D50" s="66">
        <v>3</v>
      </c>
      <c r="E50" s="67" t="s">
        <v>132</v>
      </c>
      <c r="F50" s="68">
        <v>32</v>
      </c>
      <c r="G50" s="65"/>
      <c r="H50" s="69"/>
      <c r="I50" s="70"/>
      <c r="J50" s="70"/>
      <c r="K50" s="34" t="s">
        <v>65</v>
      </c>
      <c r="L50" s="77">
        <v>50</v>
      </c>
      <c r="M50" s="77"/>
      <c r="N50" s="72"/>
      <c r="O50" s="79" t="s">
        <v>176</v>
      </c>
      <c r="P50" s="81">
        <v>43488.18912037037</v>
      </c>
      <c r="Q50" s="79" t="s">
        <v>357</v>
      </c>
      <c r="R50" s="79"/>
      <c r="S50" s="79"/>
      <c r="T50" s="79"/>
      <c r="U50" s="79"/>
      <c r="V50" s="82" t="s">
        <v>480</v>
      </c>
      <c r="W50" s="81">
        <v>43488.18912037037</v>
      </c>
      <c r="X50" s="82" t="s">
        <v>581</v>
      </c>
      <c r="Y50" s="79"/>
      <c r="Z50" s="79"/>
      <c r="AA50" s="85" t="s">
        <v>693</v>
      </c>
      <c r="AB50" s="79"/>
      <c r="AC50" s="79" t="b">
        <v>0</v>
      </c>
      <c r="AD50" s="79">
        <v>0</v>
      </c>
      <c r="AE50" s="85" t="s">
        <v>764</v>
      </c>
      <c r="AF50" s="79" t="b">
        <v>0</v>
      </c>
      <c r="AG50" s="79" t="s">
        <v>773</v>
      </c>
      <c r="AH50" s="79"/>
      <c r="AI50" s="85" t="s">
        <v>764</v>
      </c>
      <c r="AJ50" s="79" t="b">
        <v>0</v>
      </c>
      <c r="AK50" s="79">
        <v>0</v>
      </c>
      <c r="AL50" s="85" t="s">
        <v>764</v>
      </c>
      <c r="AM50" s="79" t="s">
        <v>782</v>
      </c>
      <c r="AN50" s="79" t="b">
        <v>0</v>
      </c>
      <c r="AO50" s="85" t="s">
        <v>693</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3</v>
      </c>
      <c r="BK50" s="49">
        <v>100</v>
      </c>
      <c r="BL50" s="48">
        <v>3</v>
      </c>
    </row>
    <row r="51" spans="1:64" ht="15">
      <c r="A51" s="64" t="s">
        <v>256</v>
      </c>
      <c r="B51" s="64" t="s">
        <v>317</v>
      </c>
      <c r="C51" s="65" t="s">
        <v>2203</v>
      </c>
      <c r="D51" s="66">
        <v>3</v>
      </c>
      <c r="E51" s="67" t="s">
        <v>132</v>
      </c>
      <c r="F51" s="68">
        <v>32</v>
      </c>
      <c r="G51" s="65"/>
      <c r="H51" s="69"/>
      <c r="I51" s="70"/>
      <c r="J51" s="70"/>
      <c r="K51" s="34" t="s">
        <v>65</v>
      </c>
      <c r="L51" s="77">
        <v>51</v>
      </c>
      <c r="M51" s="77"/>
      <c r="N51" s="72"/>
      <c r="O51" s="79" t="s">
        <v>332</v>
      </c>
      <c r="P51" s="81">
        <v>43488.18913194445</v>
      </c>
      <c r="Q51" s="79" t="s">
        <v>337</v>
      </c>
      <c r="R51" s="79"/>
      <c r="S51" s="79"/>
      <c r="T51" s="79"/>
      <c r="U51" s="79"/>
      <c r="V51" s="82" t="s">
        <v>481</v>
      </c>
      <c r="W51" s="81">
        <v>43488.18913194445</v>
      </c>
      <c r="X51" s="82" t="s">
        <v>582</v>
      </c>
      <c r="Y51" s="79"/>
      <c r="Z51" s="79"/>
      <c r="AA51" s="85" t="s">
        <v>694</v>
      </c>
      <c r="AB51" s="79"/>
      <c r="AC51" s="79" t="b">
        <v>0</v>
      </c>
      <c r="AD51" s="79">
        <v>0</v>
      </c>
      <c r="AE51" s="85" t="s">
        <v>764</v>
      </c>
      <c r="AF51" s="79" t="b">
        <v>0</v>
      </c>
      <c r="AG51" s="79" t="s">
        <v>769</v>
      </c>
      <c r="AH51" s="79"/>
      <c r="AI51" s="85" t="s">
        <v>764</v>
      </c>
      <c r="AJ51" s="79" t="b">
        <v>0</v>
      </c>
      <c r="AK51" s="79">
        <v>9548</v>
      </c>
      <c r="AL51" s="85" t="s">
        <v>757</v>
      </c>
      <c r="AM51" s="79" t="s">
        <v>774</v>
      </c>
      <c r="AN51" s="79" t="b">
        <v>0</v>
      </c>
      <c r="AO51" s="85" t="s">
        <v>757</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4</v>
      </c>
      <c r="BF51" s="48">
        <v>1</v>
      </c>
      <c r="BG51" s="49">
        <v>4</v>
      </c>
      <c r="BH51" s="48">
        <v>0</v>
      </c>
      <c r="BI51" s="49">
        <v>0</v>
      </c>
      <c r="BJ51" s="48">
        <v>23</v>
      </c>
      <c r="BK51" s="49">
        <v>92</v>
      </c>
      <c r="BL51" s="48">
        <v>25</v>
      </c>
    </row>
    <row r="52" spans="1:64" ht="15">
      <c r="A52" s="64" t="s">
        <v>257</v>
      </c>
      <c r="B52" s="64" t="s">
        <v>317</v>
      </c>
      <c r="C52" s="65" t="s">
        <v>2203</v>
      </c>
      <c r="D52" s="66">
        <v>3</v>
      </c>
      <c r="E52" s="67" t="s">
        <v>132</v>
      </c>
      <c r="F52" s="68">
        <v>32</v>
      </c>
      <c r="G52" s="65"/>
      <c r="H52" s="69"/>
      <c r="I52" s="70"/>
      <c r="J52" s="70"/>
      <c r="K52" s="34" t="s">
        <v>65</v>
      </c>
      <c r="L52" s="77">
        <v>52</v>
      </c>
      <c r="M52" s="77"/>
      <c r="N52" s="72"/>
      <c r="O52" s="79" t="s">
        <v>332</v>
      </c>
      <c r="P52" s="81">
        <v>43488.189155092594</v>
      </c>
      <c r="Q52" s="79" t="s">
        <v>337</v>
      </c>
      <c r="R52" s="79"/>
      <c r="S52" s="79"/>
      <c r="T52" s="79"/>
      <c r="U52" s="79"/>
      <c r="V52" s="82" t="s">
        <v>482</v>
      </c>
      <c r="W52" s="81">
        <v>43488.189155092594</v>
      </c>
      <c r="X52" s="82" t="s">
        <v>583</v>
      </c>
      <c r="Y52" s="79"/>
      <c r="Z52" s="79"/>
      <c r="AA52" s="85" t="s">
        <v>695</v>
      </c>
      <c r="AB52" s="79"/>
      <c r="AC52" s="79" t="b">
        <v>0</v>
      </c>
      <c r="AD52" s="79">
        <v>0</v>
      </c>
      <c r="AE52" s="85" t="s">
        <v>764</v>
      </c>
      <c r="AF52" s="79" t="b">
        <v>0</v>
      </c>
      <c r="AG52" s="79" t="s">
        <v>769</v>
      </c>
      <c r="AH52" s="79"/>
      <c r="AI52" s="85" t="s">
        <v>764</v>
      </c>
      <c r="AJ52" s="79" t="b">
        <v>0</v>
      </c>
      <c r="AK52" s="79">
        <v>9548</v>
      </c>
      <c r="AL52" s="85" t="s">
        <v>757</v>
      </c>
      <c r="AM52" s="79" t="s">
        <v>775</v>
      </c>
      <c r="AN52" s="79" t="b">
        <v>0</v>
      </c>
      <c r="AO52" s="85" t="s">
        <v>757</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4</v>
      </c>
      <c r="BF52" s="48">
        <v>1</v>
      </c>
      <c r="BG52" s="49">
        <v>4</v>
      </c>
      <c r="BH52" s="48">
        <v>0</v>
      </c>
      <c r="BI52" s="49">
        <v>0</v>
      </c>
      <c r="BJ52" s="48">
        <v>23</v>
      </c>
      <c r="BK52" s="49">
        <v>92</v>
      </c>
      <c r="BL52" s="48">
        <v>25</v>
      </c>
    </row>
    <row r="53" spans="1:64" ht="15">
      <c r="A53" s="64" t="s">
        <v>258</v>
      </c>
      <c r="B53" s="64" t="s">
        <v>258</v>
      </c>
      <c r="C53" s="65" t="s">
        <v>2203</v>
      </c>
      <c r="D53" s="66">
        <v>3</v>
      </c>
      <c r="E53" s="67" t="s">
        <v>132</v>
      </c>
      <c r="F53" s="68">
        <v>32</v>
      </c>
      <c r="G53" s="65"/>
      <c r="H53" s="69"/>
      <c r="I53" s="70"/>
      <c r="J53" s="70"/>
      <c r="K53" s="34" t="s">
        <v>65</v>
      </c>
      <c r="L53" s="77">
        <v>53</v>
      </c>
      <c r="M53" s="77"/>
      <c r="N53" s="72"/>
      <c r="O53" s="79" t="s">
        <v>176</v>
      </c>
      <c r="P53" s="81">
        <v>43488.185740740744</v>
      </c>
      <c r="Q53" s="79" t="s">
        <v>358</v>
      </c>
      <c r="R53" s="79"/>
      <c r="S53" s="79"/>
      <c r="T53" s="79"/>
      <c r="U53" s="79"/>
      <c r="V53" s="82" t="s">
        <v>483</v>
      </c>
      <c r="W53" s="81">
        <v>43488.185740740744</v>
      </c>
      <c r="X53" s="82" t="s">
        <v>584</v>
      </c>
      <c r="Y53" s="79"/>
      <c r="Z53" s="79"/>
      <c r="AA53" s="85" t="s">
        <v>696</v>
      </c>
      <c r="AB53" s="79"/>
      <c r="AC53" s="79" t="b">
        <v>0</v>
      </c>
      <c r="AD53" s="79">
        <v>0</v>
      </c>
      <c r="AE53" s="85" t="s">
        <v>764</v>
      </c>
      <c r="AF53" s="79" t="b">
        <v>0</v>
      </c>
      <c r="AG53" s="79" t="s">
        <v>770</v>
      </c>
      <c r="AH53" s="79"/>
      <c r="AI53" s="85" t="s">
        <v>764</v>
      </c>
      <c r="AJ53" s="79" t="b">
        <v>0</v>
      </c>
      <c r="AK53" s="79">
        <v>2</v>
      </c>
      <c r="AL53" s="85" t="s">
        <v>764</v>
      </c>
      <c r="AM53" s="79" t="s">
        <v>776</v>
      </c>
      <c r="AN53" s="79" t="b">
        <v>0</v>
      </c>
      <c r="AO53" s="85" t="s">
        <v>696</v>
      </c>
      <c r="AP53" s="79" t="s">
        <v>786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v>0</v>
      </c>
      <c r="BE53" s="49">
        <v>0</v>
      </c>
      <c r="BF53" s="48">
        <v>0</v>
      </c>
      <c r="BG53" s="49">
        <v>0</v>
      </c>
      <c r="BH53" s="48">
        <v>0</v>
      </c>
      <c r="BI53" s="49">
        <v>0</v>
      </c>
      <c r="BJ53" s="48">
        <v>44</v>
      </c>
      <c r="BK53" s="49">
        <v>100</v>
      </c>
      <c r="BL53" s="48">
        <v>44</v>
      </c>
    </row>
    <row r="54" spans="1:64" ht="15">
      <c r="A54" s="64" t="s">
        <v>259</v>
      </c>
      <c r="B54" s="64" t="s">
        <v>258</v>
      </c>
      <c r="C54" s="65" t="s">
        <v>2203</v>
      </c>
      <c r="D54" s="66">
        <v>3</v>
      </c>
      <c r="E54" s="67" t="s">
        <v>132</v>
      </c>
      <c r="F54" s="68">
        <v>32</v>
      </c>
      <c r="G54" s="65"/>
      <c r="H54" s="69"/>
      <c r="I54" s="70"/>
      <c r="J54" s="70"/>
      <c r="K54" s="34" t="s">
        <v>65</v>
      </c>
      <c r="L54" s="77">
        <v>54</v>
      </c>
      <c r="M54" s="77"/>
      <c r="N54" s="72"/>
      <c r="O54" s="79" t="s">
        <v>332</v>
      </c>
      <c r="P54" s="81">
        <v>43488.18920138889</v>
      </c>
      <c r="Q54" s="79" t="s">
        <v>352</v>
      </c>
      <c r="R54" s="79"/>
      <c r="S54" s="79"/>
      <c r="T54" s="79"/>
      <c r="U54" s="79"/>
      <c r="V54" s="82" t="s">
        <v>484</v>
      </c>
      <c r="W54" s="81">
        <v>43488.18920138889</v>
      </c>
      <c r="X54" s="82" t="s">
        <v>585</v>
      </c>
      <c r="Y54" s="79"/>
      <c r="Z54" s="79"/>
      <c r="AA54" s="85" t="s">
        <v>697</v>
      </c>
      <c r="AB54" s="79"/>
      <c r="AC54" s="79" t="b">
        <v>0</v>
      </c>
      <c r="AD54" s="79">
        <v>0</v>
      </c>
      <c r="AE54" s="85" t="s">
        <v>764</v>
      </c>
      <c r="AF54" s="79" t="b">
        <v>0</v>
      </c>
      <c r="AG54" s="79" t="s">
        <v>770</v>
      </c>
      <c r="AH54" s="79"/>
      <c r="AI54" s="85" t="s">
        <v>764</v>
      </c>
      <c r="AJ54" s="79" t="b">
        <v>0</v>
      </c>
      <c r="AK54" s="79">
        <v>2</v>
      </c>
      <c r="AL54" s="85" t="s">
        <v>696</v>
      </c>
      <c r="AM54" s="79" t="s">
        <v>774</v>
      </c>
      <c r="AN54" s="79" t="b">
        <v>0</v>
      </c>
      <c r="AO54" s="85" t="s">
        <v>696</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7</v>
      </c>
      <c r="BD54" s="48">
        <v>0</v>
      </c>
      <c r="BE54" s="49">
        <v>0</v>
      </c>
      <c r="BF54" s="48">
        <v>0</v>
      </c>
      <c r="BG54" s="49">
        <v>0</v>
      </c>
      <c r="BH54" s="48">
        <v>0</v>
      </c>
      <c r="BI54" s="49">
        <v>0</v>
      </c>
      <c r="BJ54" s="48">
        <v>25</v>
      </c>
      <c r="BK54" s="49">
        <v>100</v>
      </c>
      <c r="BL54" s="48">
        <v>25</v>
      </c>
    </row>
    <row r="55" spans="1:64" ht="15">
      <c r="A55" s="64" t="s">
        <v>260</v>
      </c>
      <c r="B55" s="64" t="s">
        <v>317</v>
      </c>
      <c r="C55" s="65" t="s">
        <v>2203</v>
      </c>
      <c r="D55" s="66">
        <v>3</v>
      </c>
      <c r="E55" s="67" t="s">
        <v>132</v>
      </c>
      <c r="F55" s="68">
        <v>32</v>
      </c>
      <c r="G55" s="65"/>
      <c r="H55" s="69"/>
      <c r="I55" s="70"/>
      <c r="J55" s="70"/>
      <c r="K55" s="34" t="s">
        <v>65</v>
      </c>
      <c r="L55" s="77">
        <v>55</v>
      </c>
      <c r="M55" s="77"/>
      <c r="N55" s="72"/>
      <c r="O55" s="79" t="s">
        <v>332</v>
      </c>
      <c r="P55" s="81">
        <v>43488.18923611111</v>
      </c>
      <c r="Q55" s="79" t="s">
        <v>337</v>
      </c>
      <c r="R55" s="79"/>
      <c r="S55" s="79"/>
      <c r="T55" s="79"/>
      <c r="U55" s="79"/>
      <c r="V55" s="82" t="s">
        <v>485</v>
      </c>
      <c r="W55" s="81">
        <v>43488.18923611111</v>
      </c>
      <c r="X55" s="82" t="s">
        <v>586</v>
      </c>
      <c r="Y55" s="79"/>
      <c r="Z55" s="79"/>
      <c r="AA55" s="85" t="s">
        <v>698</v>
      </c>
      <c r="AB55" s="79"/>
      <c r="AC55" s="79" t="b">
        <v>0</v>
      </c>
      <c r="AD55" s="79">
        <v>0</v>
      </c>
      <c r="AE55" s="85" t="s">
        <v>764</v>
      </c>
      <c r="AF55" s="79" t="b">
        <v>0</v>
      </c>
      <c r="AG55" s="79" t="s">
        <v>769</v>
      </c>
      <c r="AH55" s="79"/>
      <c r="AI55" s="85" t="s">
        <v>764</v>
      </c>
      <c r="AJ55" s="79" t="b">
        <v>0</v>
      </c>
      <c r="AK55" s="79">
        <v>9548</v>
      </c>
      <c r="AL55" s="85" t="s">
        <v>757</v>
      </c>
      <c r="AM55" s="79" t="s">
        <v>774</v>
      </c>
      <c r="AN55" s="79" t="b">
        <v>0</v>
      </c>
      <c r="AO55" s="85" t="s">
        <v>757</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4</v>
      </c>
      <c r="BF55" s="48">
        <v>1</v>
      </c>
      <c r="BG55" s="49">
        <v>4</v>
      </c>
      <c r="BH55" s="48">
        <v>0</v>
      </c>
      <c r="BI55" s="49">
        <v>0</v>
      </c>
      <c r="BJ55" s="48">
        <v>23</v>
      </c>
      <c r="BK55" s="49">
        <v>92</v>
      </c>
      <c r="BL55" s="48">
        <v>25</v>
      </c>
    </row>
    <row r="56" spans="1:64" ht="15">
      <c r="A56" s="64" t="s">
        <v>261</v>
      </c>
      <c r="B56" s="64" t="s">
        <v>317</v>
      </c>
      <c r="C56" s="65" t="s">
        <v>2203</v>
      </c>
      <c r="D56" s="66">
        <v>3</v>
      </c>
      <c r="E56" s="67" t="s">
        <v>132</v>
      </c>
      <c r="F56" s="68">
        <v>32</v>
      </c>
      <c r="G56" s="65"/>
      <c r="H56" s="69"/>
      <c r="I56" s="70"/>
      <c r="J56" s="70"/>
      <c r="K56" s="34" t="s">
        <v>65</v>
      </c>
      <c r="L56" s="77">
        <v>56</v>
      </c>
      <c r="M56" s="77"/>
      <c r="N56" s="72"/>
      <c r="O56" s="79" t="s">
        <v>332</v>
      </c>
      <c r="P56" s="81">
        <v>43488.189247685186</v>
      </c>
      <c r="Q56" s="79" t="s">
        <v>337</v>
      </c>
      <c r="R56" s="79"/>
      <c r="S56" s="79"/>
      <c r="T56" s="79"/>
      <c r="U56" s="79"/>
      <c r="V56" s="82" t="s">
        <v>486</v>
      </c>
      <c r="W56" s="81">
        <v>43488.189247685186</v>
      </c>
      <c r="X56" s="82" t="s">
        <v>587</v>
      </c>
      <c r="Y56" s="79"/>
      <c r="Z56" s="79"/>
      <c r="AA56" s="85" t="s">
        <v>699</v>
      </c>
      <c r="AB56" s="79"/>
      <c r="AC56" s="79" t="b">
        <v>0</v>
      </c>
      <c r="AD56" s="79">
        <v>0</v>
      </c>
      <c r="AE56" s="85" t="s">
        <v>764</v>
      </c>
      <c r="AF56" s="79" t="b">
        <v>0</v>
      </c>
      <c r="AG56" s="79" t="s">
        <v>769</v>
      </c>
      <c r="AH56" s="79"/>
      <c r="AI56" s="85" t="s">
        <v>764</v>
      </c>
      <c r="AJ56" s="79" t="b">
        <v>0</v>
      </c>
      <c r="AK56" s="79">
        <v>9548</v>
      </c>
      <c r="AL56" s="85" t="s">
        <v>757</v>
      </c>
      <c r="AM56" s="79" t="s">
        <v>774</v>
      </c>
      <c r="AN56" s="79" t="b">
        <v>0</v>
      </c>
      <c r="AO56" s="85" t="s">
        <v>757</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4</v>
      </c>
      <c r="BF56" s="48">
        <v>1</v>
      </c>
      <c r="BG56" s="49">
        <v>4</v>
      </c>
      <c r="BH56" s="48">
        <v>0</v>
      </c>
      <c r="BI56" s="49">
        <v>0</v>
      </c>
      <c r="BJ56" s="48">
        <v>23</v>
      </c>
      <c r="BK56" s="49">
        <v>92</v>
      </c>
      <c r="BL56" s="48">
        <v>25</v>
      </c>
    </row>
    <row r="57" spans="1:64" ht="15">
      <c r="A57" s="64" t="s">
        <v>262</v>
      </c>
      <c r="B57" s="64" t="s">
        <v>317</v>
      </c>
      <c r="C57" s="65" t="s">
        <v>2203</v>
      </c>
      <c r="D57" s="66">
        <v>3</v>
      </c>
      <c r="E57" s="67" t="s">
        <v>132</v>
      </c>
      <c r="F57" s="68">
        <v>32</v>
      </c>
      <c r="G57" s="65"/>
      <c r="H57" s="69"/>
      <c r="I57" s="70"/>
      <c r="J57" s="70"/>
      <c r="K57" s="34" t="s">
        <v>65</v>
      </c>
      <c r="L57" s="77">
        <v>57</v>
      </c>
      <c r="M57" s="77"/>
      <c r="N57" s="72"/>
      <c r="O57" s="79" t="s">
        <v>332</v>
      </c>
      <c r="P57" s="81">
        <v>43488.18929398148</v>
      </c>
      <c r="Q57" s="79" t="s">
        <v>337</v>
      </c>
      <c r="R57" s="79"/>
      <c r="S57" s="79"/>
      <c r="T57" s="79"/>
      <c r="U57" s="79"/>
      <c r="V57" s="82" t="s">
        <v>487</v>
      </c>
      <c r="W57" s="81">
        <v>43488.18929398148</v>
      </c>
      <c r="X57" s="82" t="s">
        <v>588</v>
      </c>
      <c r="Y57" s="79"/>
      <c r="Z57" s="79"/>
      <c r="AA57" s="85" t="s">
        <v>700</v>
      </c>
      <c r="AB57" s="79"/>
      <c r="AC57" s="79" t="b">
        <v>0</v>
      </c>
      <c r="AD57" s="79">
        <v>0</v>
      </c>
      <c r="AE57" s="85" t="s">
        <v>764</v>
      </c>
      <c r="AF57" s="79" t="b">
        <v>0</v>
      </c>
      <c r="AG57" s="79" t="s">
        <v>769</v>
      </c>
      <c r="AH57" s="79"/>
      <c r="AI57" s="85" t="s">
        <v>764</v>
      </c>
      <c r="AJ57" s="79" t="b">
        <v>0</v>
      </c>
      <c r="AK57" s="79">
        <v>9548</v>
      </c>
      <c r="AL57" s="85" t="s">
        <v>757</v>
      </c>
      <c r="AM57" s="79" t="s">
        <v>776</v>
      </c>
      <c r="AN57" s="79" t="b">
        <v>0</v>
      </c>
      <c r="AO57" s="85" t="s">
        <v>757</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4</v>
      </c>
      <c r="BF57" s="48">
        <v>1</v>
      </c>
      <c r="BG57" s="49">
        <v>4</v>
      </c>
      <c r="BH57" s="48">
        <v>0</v>
      </c>
      <c r="BI57" s="49">
        <v>0</v>
      </c>
      <c r="BJ57" s="48">
        <v>23</v>
      </c>
      <c r="BK57" s="49">
        <v>92</v>
      </c>
      <c r="BL57" s="48">
        <v>25</v>
      </c>
    </row>
    <row r="58" spans="1:64" ht="15">
      <c r="A58" s="64" t="s">
        <v>263</v>
      </c>
      <c r="B58" s="64" t="s">
        <v>317</v>
      </c>
      <c r="C58" s="65" t="s">
        <v>2203</v>
      </c>
      <c r="D58" s="66">
        <v>3</v>
      </c>
      <c r="E58" s="67" t="s">
        <v>132</v>
      </c>
      <c r="F58" s="68">
        <v>32</v>
      </c>
      <c r="G58" s="65"/>
      <c r="H58" s="69"/>
      <c r="I58" s="70"/>
      <c r="J58" s="70"/>
      <c r="K58" s="34" t="s">
        <v>65</v>
      </c>
      <c r="L58" s="77">
        <v>58</v>
      </c>
      <c r="M58" s="77"/>
      <c r="N58" s="72"/>
      <c r="O58" s="79" t="s">
        <v>332</v>
      </c>
      <c r="P58" s="81">
        <v>43488.189305555556</v>
      </c>
      <c r="Q58" s="79" t="s">
        <v>337</v>
      </c>
      <c r="R58" s="79"/>
      <c r="S58" s="79"/>
      <c r="T58" s="79"/>
      <c r="U58" s="79"/>
      <c r="V58" s="82" t="s">
        <v>488</v>
      </c>
      <c r="W58" s="81">
        <v>43488.189305555556</v>
      </c>
      <c r="X58" s="82" t="s">
        <v>589</v>
      </c>
      <c r="Y58" s="79"/>
      <c r="Z58" s="79"/>
      <c r="AA58" s="85" t="s">
        <v>701</v>
      </c>
      <c r="AB58" s="79"/>
      <c r="AC58" s="79" t="b">
        <v>0</v>
      </c>
      <c r="AD58" s="79">
        <v>0</v>
      </c>
      <c r="AE58" s="85" t="s">
        <v>764</v>
      </c>
      <c r="AF58" s="79" t="b">
        <v>0</v>
      </c>
      <c r="AG58" s="79" t="s">
        <v>769</v>
      </c>
      <c r="AH58" s="79"/>
      <c r="AI58" s="85" t="s">
        <v>764</v>
      </c>
      <c r="AJ58" s="79" t="b">
        <v>0</v>
      </c>
      <c r="AK58" s="79">
        <v>9548</v>
      </c>
      <c r="AL58" s="85" t="s">
        <v>757</v>
      </c>
      <c r="AM58" s="79" t="s">
        <v>774</v>
      </c>
      <c r="AN58" s="79" t="b">
        <v>0</v>
      </c>
      <c r="AO58" s="85" t="s">
        <v>757</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4</v>
      </c>
      <c r="BF58" s="48">
        <v>1</v>
      </c>
      <c r="BG58" s="49">
        <v>4</v>
      </c>
      <c r="BH58" s="48">
        <v>0</v>
      </c>
      <c r="BI58" s="49">
        <v>0</v>
      </c>
      <c r="BJ58" s="48">
        <v>23</v>
      </c>
      <c r="BK58" s="49">
        <v>92</v>
      </c>
      <c r="BL58" s="48">
        <v>25</v>
      </c>
    </row>
    <row r="59" spans="1:64" ht="15">
      <c r="A59" s="64" t="s">
        <v>264</v>
      </c>
      <c r="B59" s="64" t="s">
        <v>264</v>
      </c>
      <c r="C59" s="65" t="s">
        <v>2203</v>
      </c>
      <c r="D59" s="66">
        <v>3</v>
      </c>
      <c r="E59" s="67" t="s">
        <v>132</v>
      </c>
      <c r="F59" s="68">
        <v>32</v>
      </c>
      <c r="G59" s="65"/>
      <c r="H59" s="69"/>
      <c r="I59" s="70"/>
      <c r="J59" s="70"/>
      <c r="K59" s="34" t="s">
        <v>65</v>
      </c>
      <c r="L59" s="77">
        <v>59</v>
      </c>
      <c r="M59" s="77"/>
      <c r="N59" s="72"/>
      <c r="O59" s="79" t="s">
        <v>176</v>
      </c>
      <c r="P59" s="81">
        <v>43488.1893287037</v>
      </c>
      <c r="Q59" s="79" t="s">
        <v>359</v>
      </c>
      <c r="R59" s="79"/>
      <c r="S59" s="79"/>
      <c r="T59" s="79" t="s">
        <v>417</v>
      </c>
      <c r="U59" s="82" t="s">
        <v>432</v>
      </c>
      <c r="V59" s="82" t="s">
        <v>432</v>
      </c>
      <c r="W59" s="81">
        <v>43488.1893287037</v>
      </c>
      <c r="X59" s="82" t="s">
        <v>590</v>
      </c>
      <c r="Y59" s="79"/>
      <c r="Z59" s="79"/>
      <c r="AA59" s="85" t="s">
        <v>702</v>
      </c>
      <c r="AB59" s="79"/>
      <c r="AC59" s="79" t="b">
        <v>0</v>
      </c>
      <c r="AD59" s="79">
        <v>0</v>
      </c>
      <c r="AE59" s="85" t="s">
        <v>764</v>
      </c>
      <c r="AF59" s="79" t="b">
        <v>0</v>
      </c>
      <c r="AG59" s="79" t="s">
        <v>772</v>
      </c>
      <c r="AH59" s="79"/>
      <c r="AI59" s="85" t="s">
        <v>764</v>
      </c>
      <c r="AJ59" s="79" t="b">
        <v>0</v>
      </c>
      <c r="AK59" s="79">
        <v>0</v>
      </c>
      <c r="AL59" s="85" t="s">
        <v>764</v>
      </c>
      <c r="AM59" s="79" t="s">
        <v>776</v>
      </c>
      <c r="AN59" s="79" t="b">
        <v>0</v>
      </c>
      <c r="AO59" s="85" t="s">
        <v>702</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16</v>
      </c>
      <c r="BK59" s="49">
        <v>100</v>
      </c>
      <c r="BL59" s="48">
        <v>16</v>
      </c>
    </row>
    <row r="60" spans="1:64" ht="15">
      <c r="A60" s="64" t="s">
        <v>265</v>
      </c>
      <c r="B60" s="64" t="s">
        <v>317</v>
      </c>
      <c r="C60" s="65" t="s">
        <v>2203</v>
      </c>
      <c r="D60" s="66">
        <v>3</v>
      </c>
      <c r="E60" s="67" t="s">
        <v>132</v>
      </c>
      <c r="F60" s="68">
        <v>32</v>
      </c>
      <c r="G60" s="65"/>
      <c r="H60" s="69"/>
      <c r="I60" s="70"/>
      <c r="J60" s="70"/>
      <c r="K60" s="34" t="s">
        <v>65</v>
      </c>
      <c r="L60" s="77">
        <v>60</v>
      </c>
      <c r="M60" s="77"/>
      <c r="N60" s="72"/>
      <c r="O60" s="79" t="s">
        <v>332</v>
      </c>
      <c r="P60" s="81">
        <v>43488.18934027778</v>
      </c>
      <c r="Q60" s="79" t="s">
        <v>337</v>
      </c>
      <c r="R60" s="79"/>
      <c r="S60" s="79"/>
      <c r="T60" s="79"/>
      <c r="U60" s="79"/>
      <c r="V60" s="82" t="s">
        <v>489</v>
      </c>
      <c r="W60" s="81">
        <v>43488.18934027778</v>
      </c>
      <c r="X60" s="82" t="s">
        <v>591</v>
      </c>
      <c r="Y60" s="79"/>
      <c r="Z60" s="79"/>
      <c r="AA60" s="85" t="s">
        <v>703</v>
      </c>
      <c r="AB60" s="79"/>
      <c r="AC60" s="79" t="b">
        <v>0</v>
      </c>
      <c r="AD60" s="79">
        <v>0</v>
      </c>
      <c r="AE60" s="85" t="s">
        <v>764</v>
      </c>
      <c r="AF60" s="79" t="b">
        <v>0</v>
      </c>
      <c r="AG60" s="79" t="s">
        <v>769</v>
      </c>
      <c r="AH60" s="79"/>
      <c r="AI60" s="85" t="s">
        <v>764</v>
      </c>
      <c r="AJ60" s="79" t="b">
        <v>0</v>
      </c>
      <c r="AK60" s="79">
        <v>9548</v>
      </c>
      <c r="AL60" s="85" t="s">
        <v>757</v>
      </c>
      <c r="AM60" s="79" t="s">
        <v>774</v>
      </c>
      <c r="AN60" s="79" t="b">
        <v>0</v>
      </c>
      <c r="AO60" s="85" t="s">
        <v>757</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4</v>
      </c>
      <c r="BF60" s="48">
        <v>1</v>
      </c>
      <c r="BG60" s="49">
        <v>4</v>
      </c>
      <c r="BH60" s="48">
        <v>0</v>
      </c>
      <c r="BI60" s="49">
        <v>0</v>
      </c>
      <c r="BJ60" s="48">
        <v>23</v>
      </c>
      <c r="BK60" s="49">
        <v>92</v>
      </c>
      <c r="BL60" s="48">
        <v>25</v>
      </c>
    </row>
    <row r="61" spans="1:64" ht="15">
      <c r="A61" s="64" t="s">
        <v>266</v>
      </c>
      <c r="B61" s="64" t="s">
        <v>317</v>
      </c>
      <c r="C61" s="65" t="s">
        <v>2203</v>
      </c>
      <c r="D61" s="66">
        <v>3</v>
      </c>
      <c r="E61" s="67" t="s">
        <v>132</v>
      </c>
      <c r="F61" s="68">
        <v>32</v>
      </c>
      <c r="G61" s="65"/>
      <c r="H61" s="69"/>
      <c r="I61" s="70"/>
      <c r="J61" s="70"/>
      <c r="K61" s="34" t="s">
        <v>65</v>
      </c>
      <c r="L61" s="77">
        <v>61</v>
      </c>
      <c r="M61" s="77"/>
      <c r="N61" s="72"/>
      <c r="O61" s="79" t="s">
        <v>332</v>
      </c>
      <c r="P61" s="81">
        <v>43488.18934027778</v>
      </c>
      <c r="Q61" s="79" t="s">
        <v>337</v>
      </c>
      <c r="R61" s="79"/>
      <c r="S61" s="79"/>
      <c r="T61" s="79"/>
      <c r="U61" s="79"/>
      <c r="V61" s="82" t="s">
        <v>490</v>
      </c>
      <c r="W61" s="81">
        <v>43488.18934027778</v>
      </c>
      <c r="X61" s="82" t="s">
        <v>592</v>
      </c>
      <c r="Y61" s="79"/>
      <c r="Z61" s="79"/>
      <c r="AA61" s="85" t="s">
        <v>704</v>
      </c>
      <c r="AB61" s="79"/>
      <c r="AC61" s="79" t="b">
        <v>0</v>
      </c>
      <c r="AD61" s="79">
        <v>0</v>
      </c>
      <c r="AE61" s="85" t="s">
        <v>764</v>
      </c>
      <c r="AF61" s="79" t="b">
        <v>0</v>
      </c>
      <c r="AG61" s="79" t="s">
        <v>769</v>
      </c>
      <c r="AH61" s="79"/>
      <c r="AI61" s="85" t="s">
        <v>764</v>
      </c>
      <c r="AJ61" s="79" t="b">
        <v>0</v>
      </c>
      <c r="AK61" s="79">
        <v>9548</v>
      </c>
      <c r="AL61" s="85" t="s">
        <v>757</v>
      </c>
      <c r="AM61" s="79" t="s">
        <v>776</v>
      </c>
      <c r="AN61" s="79" t="b">
        <v>0</v>
      </c>
      <c r="AO61" s="85" t="s">
        <v>757</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4</v>
      </c>
      <c r="BF61" s="48">
        <v>1</v>
      </c>
      <c r="BG61" s="49">
        <v>4</v>
      </c>
      <c r="BH61" s="48">
        <v>0</v>
      </c>
      <c r="BI61" s="49">
        <v>0</v>
      </c>
      <c r="BJ61" s="48">
        <v>23</v>
      </c>
      <c r="BK61" s="49">
        <v>92</v>
      </c>
      <c r="BL61" s="48">
        <v>25</v>
      </c>
    </row>
    <row r="62" spans="1:64" ht="15">
      <c r="A62" s="64" t="s">
        <v>267</v>
      </c>
      <c r="B62" s="64" t="s">
        <v>317</v>
      </c>
      <c r="C62" s="65" t="s">
        <v>2203</v>
      </c>
      <c r="D62" s="66">
        <v>3</v>
      </c>
      <c r="E62" s="67" t="s">
        <v>132</v>
      </c>
      <c r="F62" s="68">
        <v>32</v>
      </c>
      <c r="G62" s="65"/>
      <c r="H62" s="69"/>
      <c r="I62" s="70"/>
      <c r="J62" s="70"/>
      <c r="K62" s="34" t="s">
        <v>65</v>
      </c>
      <c r="L62" s="77">
        <v>62</v>
      </c>
      <c r="M62" s="77"/>
      <c r="N62" s="72"/>
      <c r="O62" s="79" t="s">
        <v>332</v>
      </c>
      <c r="P62" s="81">
        <v>43488.189351851855</v>
      </c>
      <c r="Q62" s="79" t="s">
        <v>337</v>
      </c>
      <c r="R62" s="79"/>
      <c r="S62" s="79"/>
      <c r="T62" s="79"/>
      <c r="U62" s="79"/>
      <c r="V62" s="82" t="s">
        <v>491</v>
      </c>
      <c r="W62" s="81">
        <v>43488.189351851855</v>
      </c>
      <c r="X62" s="82" t="s">
        <v>593</v>
      </c>
      <c r="Y62" s="79"/>
      <c r="Z62" s="79"/>
      <c r="AA62" s="85" t="s">
        <v>705</v>
      </c>
      <c r="AB62" s="79"/>
      <c r="AC62" s="79" t="b">
        <v>0</v>
      </c>
      <c r="AD62" s="79">
        <v>0</v>
      </c>
      <c r="AE62" s="85" t="s">
        <v>764</v>
      </c>
      <c r="AF62" s="79" t="b">
        <v>0</v>
      </c>
      <c r="AG62" s="79" t="s">
        <v>769</v>
      </c>
      <c r="AH62" s="79"/>
      <c r="AI62" s="85" t="s">
        <v>764</v>
      </c>
      <c r="AJ62" s="79" t="b">
        <v>0</v>
      </c>
      <c r="AK62" s="79">
        <v>9548</v>
      </c>
      <c r="AL62" s="85" t="s">
        <v>757</v>
      </c>
      <c r="AM62" s="79" t="s">
        <v>774</v>
      </c>
      <c r="AN62" s="79" t="b">
        <v>0</v>
      </c>
      <c r="AO62" s="85" t="s">
        <v>757</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4</v>
      </c>
      <c r="BF62" s="48">
        <v>1</v>
      </c>
      <c r="BG62" s="49">
        <v>4</v>
      </c>
      <c r="BH62" s="48">
        <v>0</v>
      </c>
      <c r="BI62" s="49">
        <v>0</v>
      </c>
      <c r="BJ62" s="48">
        <v>23</v>
      </c>
      <c r="BK62" s="49">
        <v>92</v>
      </c>
      <c r="BL62" s="48">
        <v>25</v>
      </c>
    </row>
    <row r="63" spans="1:64" ht="15">
      <c r="A63" s="64" t="s">
        <v>268</v>
      </c>
      <c r="B63" s="64" t="s">
        <v>317</v>
      </c>
      <c r="C63" s="65" t="s">
        <v>2203</v>
      </c>
      <c r="D63" s="66">
        <v>3</v>
      </c>
      <c r="E63" s="67" t="s">
        <v>132</v>
      </c>
      <c r="F63" s="68">
        <v>32</v>
      </c>
      <c r="G63" s="65"/>
      <c r="H63" s="69"/>
      <c r="I63" s="70"/>
      <c r="J63" s="70"/>
      <c r="K63" s="34" t="s">
        <v>65</v>
      </c>
      <c r="L63" s="77">
        <v>63</v>
      </c>
      <c r="M63" s="77"/>
      <c r="N63" s="72"/>
      <c r="O63" s="79" t="s">
        <v>332</v>
      </c>
      <c r="P63" s="81">
        <v>43488.189375</v>
      </c>
      <c r="Q63" s="79" t="s">
        <v>337</v>
      </c>
      <c r="R63" s="79"/>
      <c r="S63" s="79"/>
      <c r="T63" s="79"/>
      <c r="U63" s="79"/>
      <c r="V63" s="82" t="s">
        <v>492</v>
      </c>
      <c r="W63" s="81">
        <v>43488.189375</v>
      </c>
      <c r="X63" s="82" t="s">
        <v>594</v>
      </c>
      <c r="Y63" s="79"/>
      <c r="Z63" s="79"/>
      <c r="AA63" s="85" t="s">
        <v>706</v>
      </c>
      <c r="AB63" s="79"/>
      <c r="AC63" s="79" t="b">
        <v>0</v>
      </c>
      <c r="AD63" s="79">
        <v>0</v>
      </c>
      <c r="AE63" s="85" t="s">
        <v>764</v>
      </c>
      <c r="AF63" s="79" t="b">
        <v>0</v>
      </c>
      <c r="AG63" s="79" t="s">
        <v>769</v>
      </c>
      <c r="AH63" s="79"/>
      <c r="AI63" s="85" t="s">
        <v>764</v>
      </c>
      <c r="AJ63" s="79" t="b">
        <v>0</v>
      </c>
      <c r="AK63" s="79">
        <v>9548</v>
      </c>
      <c r="AL63" s="85" t="s">
        <v>757</v>
      </c>
      <c r="AM63" s="79" t="s">
        <v>776</v>
      </c>
      <c r="AN63" s="79" t="b">
        <v>0</v>
      </c>
      <c r="AO63" s="85" t="s">
        <v>757</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4</v>
      </c>
      <c r="BF63" s="48">
        <v>1</v>
      </c>
      <c r="BG63" s="49">
        <v>4</v>
      </c>
      <c r="BH63" s="48">
        <v>0</v>
      </c>
      <c r="BI63" s="49">
        <v>0</v>
      </c>
      <c r="BJ63" s="48">
        <v>23</v>
      </c>
      <c r="BK63" s="49">
        <v>92</v>
      </c>
      <c r="BL63" s="48">
        <v>25</v>
      </c>
    </row>
    <row r="64" spans="1:64" ht="15">
      <c r="A64" s="64" t="s">
        <v>269</v>
      </c>
      <c r="B64" s="64" t="s">
        <v>317</v>
      </c>
      <c r="C64" s="65" t="s">
        <v>2203</v>
      </c>
      <c r="D64" s="66">
        <v>3</v>
      </c>
      <c r="E64" s="67" t="s">
        <v>132</v>
      </c>
      <c r="F64" s="68">
        <v>32</v>
      </c>
      <c r="G64" s="65"/>
      <c r="H64" s="69"/>
      <c r="I64" s="70"/>
      <c r="J64" s="70"/>
      <c r="K64" s="34" t="s">
        <v>65</v>
      </c>
      <c r="L64" s="77">
        <v>64</v>
      </c>
      <c r="M64" s="77"/>
      <c r="N64" s="72"/>
      <c r="O64" s="79" t="s">
        <v>332</v>
      </c>
      <c r="P64" s="81">
        <v>43488.189375</v>
      </c>
      <c r="Q64" s="79" t="s">
        <v>337</v>
      </c>
      <c r="R64" s="79"/>
      <c r="S64" s="79"/>
      <c r="T64" s="79"/>
      <c r="U64" s="79"/>
      <c r="V64" s="82" t="s">
        <v>493</v>
      </c>
      <c r="W64" s="81">
        <v>43488.189375</v>
      </c>
      <c r="X64" s="82" t="s">
        <v>595</v>
      </c>
      <c r="Y64" s="79"/>
      <c r="Z64" s="79"/>
      <c r="AA64" s="85" t="s">
        <v>707</v>
      </c>
      <c r="AB64" s="79"/>
      <c r="AC64" s="79" t="b">
        <v>0</v>
      </c>
      <c r="AD64" s="79">
        <v>0</v>
      </c>
      <c r="AE64" s="85" t="s">
        <v>764</v>
      </c>
      <c r="AF64" s="79" t="b">
        <v>0</v>
      </c>
      <c r="AG64" s="79" t="s">
        <v>769</v>
      </c>
      <c r="AH64" s="79"/>
      <c r="AI64" s="85" t="s">
        <v>764</v>
      </c>
      <c r="AJ64" s="79" t="b">
        <v>0</v>
      </c>
      <c r="AK64" s="79">
        <v>9548</v>
      </c>
      <c r="AL64" s="85" t="s">
        <v>757</v>
      </c>
      <c r="AM64" s="79" t="s">
        <v>774</v>
      </c>
      <c r="AN64" s="79" t="b">
        <v>0</v>
      </c>
      <c r="AO64" s="85" t="s">
        <v>757</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4</v>
      </c>
      <c r="BF64" s="48">
        <v>1</v>
      </c>
      <c r="BG64" s="49">
        <v>4</v>
      </c>
      <c r="BH64" s="48">
        <v>0</v>
      </c>
      <c r="BI64" s="49">
        <v>0</v>
      </c>
      <c r="BJ64" s="48">
        <v>23</v>
      </c>
      <c r="BK64" s="49">
        <v>92</v>
      </c>
      <c r="BL64" s="48">
        <v>25</v>
      </c>
    </row>
    <row r="65" spans="1:64" ht="15">
      <c r="A65" s="64" t="s">
        <v>270</v>
      </c>
      <c r="B65" s="64" t="s">
        <v>317</v>
      </c>
      <c r="C65" s="65" t="s">
        <v>2203</v>
      </c>
      <c r="D65" s="66">
        <v>3</v>
      </c>
      <c r="E65" s="67" t="s">
        <v>132</v>
      </c>
      <c r="F65" s="68">
        <v>32</v>
      </c>
      <c r="G65" s="65"/>
      <c r="H65" s="69"/>
      <c r="I65" s="70"/>
      <c r="J65" s="70"/>
      <c r="K65" s="34" t="s">
        <v>65</v>
      </c>
      <c r="L65" s="77">
        <v>65</v>
      </c>
      <c r="M65" s="77"/>
      <c r="N65" s="72"/>
      <c r="O65" s="79" t="s">
        <v>332</v>
      </c>
      <c r="P65" s="81">
        <v>43488.189421296294</v>
      </c>
      <c r="Q65" s="79" t="s">
        <v>337</v>
      </c>
      <c r="R65" s="79"/>
      <c r="S65" s="79"/>
      <c r="T65" s="79"/>
      <c r="U65" s="79"/>
      <c r="V65" s="82" t="s">
        <v>494</v>
      </c>
      <c r="W65" s="81">
        <v>43488.189421296294</v>
      </c>
      <c r="X65" s="82" t="s">
        <v>596</v>
      </c>
      <c r="Y65" s="79"/>
      <c r="Z65" s="79"/>
      <c r="AA65" s="85" t="s">
        <v>708</v>
      </c>
      <c r="AB65" s="79"/>
      <c r="AC65" s="79" t="b">
        <v>0</v>
      </c>
      <c r="AD65" s="79">
        <v>0</v>
      </c>
      <c r="AE65" s="85" t="s">
        <v>764</v>
      </c>
      <c r="AF65" s="79" t="b">
        <v>0</v>
      </c>
      <c r="AG65" s="79" t="s">
        <v>769</v>
      </c>
      <c r="AH65" s="79"/>
      <c r="AI65" s="85" t="s">
        <v>764</v>
      </c>
      <c r="AJ65" s="79" t="b">
        <v>0</v>
      </c>
      <c r="AK65" s="79">
        <v>9548</v>
      </c>
      <c r="AL65" s="85" t="s">
        <v>757</v>
      </c>
      <c r="AM65" s="79" t="s">
        <v>774</v>
      </c>
      <c r="AN65" s="79" t="b">
        <v>0</v>
      </c>
      <c r="AO65" s="85" t="s">
        <v>757</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4</v>
      </c>
      <c r="BF65" s="48">
        <v>1</v>
      </c>
      <c r="BG65" s="49">
        <v>4</v>
      </c>
      <c r="BH65" s="48">
        <v>0</v>
      </c>
      <c r="BI65" s="49">
        <v>0</v>
      </c>
      <c r="BJ65" s="48">
        <v>23</v>
      </c>
      <c r="BK65" s="49">
        <v>92</v>
      </c>
      <c r="BL65" s="48">
        <v>25</v>
      </c>
    </row>
    <row r="66" spans="1:64" ht="15">
      <c r="A66" s="64" t="s">
        <v>271</v>
      </c>
      <c r="B66" s="64" t="s">
        <v>317</v>
      </c>
      <c r="C66" s="65" t="s">
        <v>2203</v>
      </c>
      <c r="D66" s="66">
        <v>3</v>
      </c>
      <c r="E66" s="67" t="s">
        <v>132</v>
      </c>
      <c r="F66" s="68">
        <v>32</v>
      </c>
      <c r="G66" s="65"/>
      <c r="H66" s="69"/>
      <c r="I66" s="70"/>
      <c r="J66" s="70"/>
      <c r="K66" s="34" t="s">
        <v>65</v>
      </c>
      <c r="L66" s="77">
        <v>66</v>
      </c>
      <c r="M66" s="77"/>
      <c r="N66" s="72"/>
      <c r="O66" s="79" t="s">
        <v>332</v>
      </c>
      <c r="P66" s="81">
        <v>43488.189479166664</v>
      </c>
      <c r="Q66" s="79" t="s">
        <v>337</v>
      </c>
      <c r="R66" s="79"/>
      <c r="S66" s="79"/>
      <c r="T66" s="79"/>
      <c r="U66" s="79"/>
      <c r="V66" s="82" t="s">
        <v>495</v>
      </c>
      <c r="W66" s="81">
        <v>43488.189479166664</v>
      </c>
      <c r="X66" s="82" t="s">
        <v>597</v>
      </c>
      <c r="Y66" s="79"/>
      <c r="Z66" s="79"/>
      <c r="AA66" s="85" t="s">
        <v>709</v>
      </c>
      <c r="AB66" s="79"/>
      <c r="AC66" s="79" t="b">
        <v>0</v>
      </c>
      <c r="AD66" s="79">
        <v>0</v>
      </c>
      <c r="AE66" s="85" t="s">
        <v>764</v>
      </c>
      <c r="AF66" s="79" t="b">
        <v>0</v>
      </c>
      <c r="AG66" s="79" t="s">
        <v>769</v>
      </c>
      <c r="AH66" s="79"/>
      <c r="AI66" s="85" t="s">
        <v>764</v>
      </c>
      <c r="AJ66" s="79" t="b">
        <v>0</v>
      </c>
      <c r="AK66" s="79">
        <v>9548</v>
      </c>
      <c r="AL66" s="85" t="s">
        <v>757</v>
      </c>
      <c r="AM66" s="79" t="s">
        <v>774</v>
      </c>
      <c r="AN66" s="79" t="b">
        <v>0</v>
      </c>
      <c r="AO66" s="85" t="s">
        <v>757</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4</v>
      </c>
      <c r="BF66" s="48">
        <v>1</v>
      </c>
      <c r="BG66" s="49">
        <v>4</v>
      </c>
      <c r="BH66" s="48">
        <v>0</v>
      </c>
      <c r="BI66" s="49">
        <v>0</v>
      </c>
      <c r="BJ66" s="48">
        <v>23</v>
      </c>
      <c r="BK66" s="49">
        <v>92</v>
      </c>
      <c r="BL66" s="48">
        <v>25</v>
      </c>
    </row>
    <row r="67" spans="1:64" ht="15">
      <c r="A67" s="64" t="s">
        <v>272</v>
      </c>
      <c r="B67" s="64" t="s">
        <v>326</v>
      </c>
      <c r="C67" s="65" t="s">
        <v>2203</v>
      </c>
      <c r="D67" s="66">
        <v>3</v>
      </c>
      <c r="E67" s="67" t="s">
        <v>132</v>
      </c>
      <c r="F67" s="68">
        <v>32</v>
      </c>
      <c r="G67" s="65"/>
      <c r="H67" s="69"/>
      <c r="I67" s="70"/>
      <c r="J67" s="70"/>
      <c r="K67" s="34" t="s">
        <v>65</v>
      </c>
      <c r="L67" s="77">
        <v>67</v>
      </c>
      <c r="M67" s="77"/>
      <c r="N67" s="72"/>
      <c r="O67" s="79" t="s">
        <v>332</v>
      </c>
      <c r="P67" s="81">
        <v>43488.18951388889</v>
      </c>
      <c r="Q67" s="79" t="s">
        <v>360</v>
      </c>
      <c r="R67" s="82" t="s">
        <v>390</v>
      </c>
      <c r="S67" s="79" t="s">
        <v>397</v>
      </c>
      <c r="T67" s="79"/>
      <c r="U67" s="79"/>
      <c r="V67" s="82" t="s">
        <v>496</v>
      </c>
      <c r="W67" s="81">
        <v>43488.18951388889</v>
      </c>
      <c r="X67" s="82" t="s">
        <v>598</v>
      </c>
      <c r="Y67" s="79"/>
      <c r="Z67" s="79"/>
      <c r="AA67" s="85" t="s">
        <v>710</v>
      </c>
      <c r="AB67" s="79"/>
      <c r="AC67" s="79" t="b">
        <v>0</v>
      </c>
      <c r="AD67" s="79">
        <v>0</v>
      </c>
      <c r="AE67" s="85" t="s">
        <v>764</v>
      </c>
      <c r="AF67" s="79" t="b">
        <v>0</v>
      </c>
      <c r="AG67" s="79" t="s">
        <v>769</v>
      </c>
      <c r="AH67" s="79"/>
      <c r="AI67" s="85" t="s">
        <v>764</v>
      </c>
      <c r="AJ67" s="79" t="b">
        <v>0</v>
      </c>
      <c r="AK67" s="79">
        <v>0</v>
      </c>
      <c r="AL67" s="85" t="s">
        <v>764</v>
      </c>
      <c r="AM67" s="79" t="s">
        <v>783</v>
      </c>
      <c r="AN67" s="79" t="b">
        <v>0</v>
      </c>
      <c r="AO67" s="85" t="s">
        <v>710</v>
      </c>
      <c r="AP67" s="79" t="s">
        <v>176</v>
      </c>
      <c r="AQ67" s="79">
        <v>0</v>
      </c>
      <c r="AR67" s="79">
        <v>0</v>
      </c>
      <c r="AS67" s="79"/>
      <c r="AT67" s="79"/>
      <c r="AU67" s="79"/>
      <c r="AV67" s="79"/>
      <c r="AW67" s="79"/>
      <c r="AX67" s="79"/>
      <c r="AY67" s="79"/>
      <c r="AZ67" s="79"/>
      <c r="BA67">
        <v>1</v>
      </c>
      <c r="BB67" s="78" t="str">
        <f>REPLACE(INDEX(GroupVertices[Group],MATCH(Edges[[#This Row],[Vertex 1]],GroupVertices[Vertex],0)),1,1,"")</f>
        <v>14</v>
      </c>
      <c r="BC67" s="78" t="str">
        <f>REPLACE(INDEX(GroupVertices[Group],MATCH(Edges[[#This Row],[Vertex 2]],GroupVertices[Vertex],0)),1,1,"")</f>
        <v>14</v>
      </c>
      <c r="BD67" s="48">
        <v>2</v>
      </c>
      <c r="BE67" s="49">
        <v>7.407407407407407</v>
      </c>
      <c r="BF67" s="48">
        <v>0</v>
      </c>
      <c r="BG67" s="49">
        <v>0</v>
      </c>
      <c r="BH67" s="48">
        <v>0</v>
      </c>
      <c r="BI67" s="49">
        <v>0</v>
      </c>
      <c r="BJ67" s="48">
        <v>25</v>
      </c>
      <c r="BK67" s="49">
        <v>92.5925925925926</v>
      </c>
      <c r="BL67" s="48">
        <v>27</v>
      </c>
    </row>
    <row r="68" spans="1:64" ht="15">
      <c r="A68" s="64" t="s">
        <v>273</v>
      </c>
      <c r="B68" s="64" t="s">
        <v>317</v>
      </c>
      <c r="C68" s="65" t="s">
        <v>2203</v>
      </c>
      <c r="D68" s="66">
        <v>3</v>
      </c>
      <c r="E68" s="67" t="s">
        <v>132</v>
      </c>
      <c r="F68" s="68">
        <v>32</v>
      </c>
      <c r="G68" s="65"/>
      <c r="H68" s="69"/>
      <c r="I68" s="70"/>
      <c r="J68" s="70"/>
      <c r="K68" s="34" t="s">
        <v>65</v>
      </c>
      <c r="L68" s="77">
        <v>68</v>
      </c>
      <c r="M68" s="77"/>
      <c r="N68" s="72"/>
      <c r="O68" s="79" t="s">
        <v>332</v>
      </c>
      <c r="P68" s="81">
        <v>43488.18958333333</v>
      </c>
      <c r="Q68" s="79" t="s">
        <v>337</v>
      </c>
      <c r="R68" s="79"/>
      <c r="S68" s="79"/>
      <c r="T68" s="79"/>
      <c r="U68" s="79"/>
      <c r="V68" s="82" t="s">
        <v>497</v>
      </c>
      <c r="W68" s="81">
        <v>43488.18958333333</v>
      </c>
      <c r="X68" s="82" t="s">
        <v>599</v>
      </c>
      <c r="Y68" s="79"/>
      <c r="Z68" s="79"/>
      <c r="AA68" s="85" t="s">
        <v>711</v>
      </c>
      <c r="AB68" s="79"/>
      <c r="AC68" s="79" t="b">
        <v>0</v>
      </c>
      <c r="AD68" s="79">
        <v>0</v>
      </c>
      <c r="AE68" s="85" t="s">
        <v>764</v>
      </c>
      <c r="AF68" s="79" t="b">
        <v>0</v>
      </c>
      <c r="AG68" s="79" t="s">
        <v>769</v>
      </c>
      <c r="AH68" s="79"/>
      <c r="AI68" s="85" t="s">
        <v>764</v>
      </c>
      <c r="AJ68" s="79" t="b">
        <v>0</v>
      </c>
      <c r="AK68" s="79">
        <v>9548</v>
      </c>
      <c r="AL68" s="85" t="s">
        <v>757</v>
      </c>
      <c r="AM68" s="79" t="s">
        <v>774</v>
      </c>
      <c r="AN68" s="79" t="b">
        <v>0</v>
      </c>
      <c r="AO68" s="85" t="s">
        <v>757</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4</v>
      </c>
      <c r="BF68" s="48">
        <v>1</v>
      </c>
      <c r="BG68" s="49">
        <v>4</v>
      </c>
      <c r="BH68" s="48">
        <v>0</v>
      </c>
      <c r="BI68" s="49">
        <v>0</v>
      </c>
      <c r="BJ68" s="48">
        <v>23</v>
      </c>
      <c r="BK68" s="49">
        <v>92</v>
      </c>
      <c r="BL68" s="48">
        <v>25</v>
      </c>
    </row>
    <row r="69" spans="1:64" ht="15">
      <c r="A69" s="64" t="s">
        <v>274</v>
      </c>
      <c r="B69" s="64" t="s">
        <v>274</v>
      </c>
      <c r="C69" s="65" t="s">
        <v>2203</v>
      </c>
      <c r="D69" s="66">
        <v>3</v>
      </c>
      <c r="E69" s="67" t="s">
        <v>132</v>
      </c>
      <c r="F69" s="68">
        <v>32</v>
      </c>
      <c r="G69" s="65"/>
      <c r="H69" s="69"/>
      <c r="I69" s="70"/>
      <c r="J69" s="70"/>
      <c r="K69" s="34" t="s">
        <v>65</v>
      </c>
      <c r="L69" s="77">
        <v>69</v>
      </c>
      <c r="M69" s="77"/>
      <c r="N69" s="72"/>
      <c r="O69" s="79" t="s">
        <v>176</v>
      </c>
      <c r="P69" s="81">
        <v>43488.18960648148</v>
      </c>
      <c r="Q69" s="79" t="s">
        <v>361</v>
      </c>
      <c r="R69" s="79"/>
      <c r="S69" s="79"/>
      <c r="T69" s="79" t="s">
        <v>418</v>
      </c>
      <c r="U69" s="82" t="s">
        <v>433</v>
      </c>
      <c r="V69" s="82" t="s">
        <v>433</v>
      </c>
      <c r="W69" s="81">
        <v>43488.18960648148</v>
      </c>
      <c r="X69" s="82" t="s">
        <v>600</v>
      </c>
      <c r="Y69" s="79"/>
      <c r="Z69" s="79"/>
      <c r="AA69" s="85" t="s">
        <v>712</v>
      </c>
      <c r="AB69" s="79"/>
      <c r="AC69" s="79" t="b">
        <v>0</v>
      </c>
      <c r="AD69" s="79">
        <v>0</v>
      </c>
      <c r="AE69" s="85" t="s">
        <v>764</v>
      </c>
      <c r="AF69" s="79" t="b">
        <v>0</v>
      </c>
      <c r="AG69" s="79" t="s">
        <v>769</v>
      </c>
      <c r="AH69" s="79"/>
      <c r="AI69" s="85" t="s">
        <v>764</v>
      </c>
      <c r="AJ69" s="79" t="b">
        <v>0</v>
      </c>
      <c r="AK69" s="79">
        <v>0</v>
      </c>
      <c r="AL69" s="85" t="s">
        <v>764</v>
      </c>
      <c r="AM69" s="79" t="s">
        <v>781</v>
      </c>
      <c r="AN69" s="79" t="b">
        <v>0</v>
      </c>
      <c r="AO69" s="85" t="s">
        <v>712</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1</v>
      </c>
      <c r="BE69" s="49">
        <v>3.7037037037037037</v>
      </c>
      <c r="BF69" s="48">
        <v>1</v>
      </c>
      <c r="BG69" s="49">
        <v>3.7037037037037037</v>
      </c>
      <c r="BH69" s="48">
        <v>0</v>
      </c>
      <c r="BI69" s="49">
        <v>0</v>
      </c>
      <c r="BJ69" s="48">
        <v>25</v>
      </c>
      <c r="BK69" s="49">
        <v>92.5925925925926</v>
      </c>
      <c r="BL69" s="48">
        <v>27</v>
      </c>
    </row>
    <row r="70" spans="1:64" ht="15">
      <c r="A70" s="64" t="s">
        <v>275</v>
      </c>
      <c r="B70" s="64" t="s">
        <v>317</v>
      </c>
      <c r="C70" s="65" t="s">
        <v>2203</v>
      </c>
      <c r="D70" s="66">
        <v>3</v>
      </c>
      <c r="E70" s="67" t="s">
        <v>132</v>
      </c>
      <c r="F70" s="68">
        <v>32</v>
      </c>
      <c r="G70" s="65"/>
      <c r="H70" s="69"/>
      <c r="I70" s="70"/>
      <c r="J70" s="70"/>
      <c r="K70" s="34" t="s">
        <v>65</v>
      </c>
      <c r="L70" s="77">
        <v>70</v>
      </c>
      <c r="M70" s="77"/>
      <c r="N70" s="72"/>
      <c r="O70" s="79" t="s">
        <v>332</v>
      </c>
      <c r="P70" s="81">
        <v>43488.18960648148</v>
      </c>
      <c r="Q70" s="79" t="s">
        <v>337</v>
      </c>
      <c r="R70" s="79"/>
      <c r="S70" s="79"/>
      <c r="T70" s="79"/>
      <c r="U70" s="79"/>
      <c r="V70" s="82" t="s">
        <v>498</v>
      </c>
      <c r="W70" s="81">
        <v>43488.18960648148</v>
      </c>
      <c r="X70" s="82" t="s">
        <v>601</v>
      </c>
      <c r="Y70" s="79"/>
      <c r="Z70" s="79"/>
      <c r="AA70" s="85" t="s">
        <v>713</v>
      </c>
      <c r="AB70" s="79"/>
      <c r="AC70" s="79" t="b">
        <v>0</v>
      </c>
      <c r="AD70" s="79">
        <v>0</v>
      </c>
      <c r="AE70" s="85" t="s">
        <v>764</v>
      </c>
      <c r="AF70" s="79" t="b">
        <v>0</v>
      </c>
      <c r="AG70" s="79" t="s">
        <v>769</v>
      </c>
      <c r="AH70" s="79"/>
      <c r="AI70" s="85" t="s">
        <v>764</v>
      </c>
      <c r="AJ70" s="79" t="b">
        <v>0</v>
      </c>
      <c r="AK70" s="79">
        <v>9548</v>
      </c>
      <c r="AL70" s="85" t="s">
        <v>757</v>
      </c>
      <c r="AM70" s="79" t="s">
        <v>774</v>
      </c>
      <c r="AN70" s="79" t="b">
        <v>0</v>
      </c>
      <c r="AO70" s="85" t="s">
        <v>757</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4</v>
      </c>
      <c r="BF70" s="48">
        <v>1</v>
      </c>
      <c r="BG70" s="49">
        <v>4</v>
      </c>
      <c r="BH70" s="48">
        <v>0</v>
      </c>
      <c r="BI70" s="49">
        <v>0</v>
      </c>
      <c r="BJ70" s="48">
        <v>23</v>
      </c>
      <c r="BK70" s="49">
        <v>92</v>
      </c>
      <c r="BL70" s="48">
        <v>25</v>
      </c>
    </row>
    <row r="71" spans="1:64" ht="15">
      <c r="A71" s="64" t="s">
        <v>276</v>
      </c>
      <c r="B71" s="64" t="s">
        <v>276</v>
      </c>
      <c r="C71" s="65" t="s">
        <v>2203</v>
      </c>
      <c r="D71" s="66">
        <v>3</v>
      </c>
      <c r="E71" s="67" t="s">
        <v>132</v>
      </c>
      <c r="F71" s="68">
        <v>32</v>
      </c>
      <c r="G71" s="65"/>
      <c r="H71" s="69"/>
      <c r="I71" s="70"/>
      <c r="J71" s="70"/>
      <c r="K71" s="34" t="s">
        <v>65</v>
      </c>
      <c r="L71" s="77">
        <v>71</v>
      </c>
      <c r="M71" s="77"/>
      <c r="N71" s="72"/>
      <c r="O71" s="79" t="s">
        <v>176</v>
      </c>
      <c r="P71" s="81">
        <v>43488.18962962963</v>
      </c>
      <c r="Q71" s="79" t="s">
        <v>362</v>
      </c>
      <c r="R71" s="79"/>
      <c r="S71" s="79"/>
      <c r="T71" s="79"/>
      <c r="U71" s="79"/>
      <c r="V71" s="82" t="s">
        <v>499</v>
      </c>
      <c r="W71" s="81">
        <v>43488.18962962963</v>
      </c>
      <c r="X71" s="82" t="s">
        <v>602</v>
      </c>
      <c r="Y71" s="79"/>
      <c r="Z71" s="79"/>
      <c r="AA71" s="85" t="s">
        <v>714</v>
      </c>
      <c r="AB71" s="79"/>
      <c r="AC71" s="79" t="b">
        <v>0</v>
      </c>
      <c r="AD71" s="79">
        <v>0</v>
      </c>
      <c r="AE71" s="85" t="s">
        <v>764</v>
      </c>
      <c r="AF71" s="79" t="b">
        <v>0</v>
      </c>
      <c r="AG71" s="79" t="s">
        <v>769</v>
      </c>
      <c r="AH71" s="79"/>
      <c r="AI71" s="85" t="s">
        <v>764</v>
      </c>
      <c r="AJ71" s="79" t="b">
        <v>0</v>
      </c>
      <c r="AK71" s="79">
        <v>0</v>
      </c>
      <c r="AL71" s="85" t="s">
        <v>764</v>
      </c>
      <c r="AM71" s="79" t="s">
        <v>774</v>
      </c>
      <c r="AN71" s="79" t="b">
        <v>0</v>
      </c>
      <c r="AO71" s="85" t="s">
        <v>714</v>
      </c>
      <c r="AP71" s="79" t="s">
        <v>176</v>
      </c>
      <c r="AQ71" s="79">
        <v>0</v>
      </c>
      <c r="AR71" s="79">
        <v>0</v>
      </c>
      <c r="AS71" s="79" t="s">
        <v>787</v>
      </c>
      <c r="AT71" s="79" t="s">
        <v>789</v>
      </c>
      <c r="AU71" s="79" t="s">
        <v>791</v>
      </c>
      <c r="AV71" s="79" t="s">
        <v>793</v>
      </c>
      <c r="AW71" s="79" t="s">
        <v>795</v>
      </c>
      <c r="AX71" s="79" t="s">
        <v>797</v>
      </c>
      <c r="AY71" s="79" t="s">
        <v>799</v>
      </c>
      <c r="AZ71" s="82" t="s">
        <v>800</v>
      </c>
      <c r="BA71">
        <v>1</v>
      </c>
      <c r="BB71" s="78" t="str">
        <f>REPLACE(INDEX(GroupVertices[Group],MATCH(Edges[[#This Row],[Vertex 1]],GroupVertices[Vertex],0)),1,1,"")</f>
        <v>2</v>
      </c>
      <c r="BC71" s="78" t="str">
        <f>REPLACE(INDEX(GroupVertices[Group],MATCH(Edges[[#This Row],[Vertex 2]],GroupVertices[Vertex],0)),1,1,"")</f>
        <v>2</v>
      </c>
      <c r="BD71" s="48">
        <v>0</v>
      </c>
      <c r="BE71" s="49">
        <v>0</v>
      </c>
      <c r="BF71" s="48">
        <v>2</v>
      </c>
      <c r="BG71" s="49">
        <v>4.166666666666667</v>
      </c>
      <c r="BH71" s="48">
        <v>0</v>
      </c>
      <c r="BI71" s="49">
        <v>0</v>
      </c>
      <c r="BJ71" s="48">
        <v>46</v>
      </c>
      <c r="BK71" s="49">
        <v>95.83333333333333</v>
      </c>
      <c r="BL71" s="48">
        <v>48</v>
      </c>
    </row>
    <row r="72" spans="1:64" ht="15">
      <c r="A72" s="64" t="s">
        <v>277</v>
      </c>
      <c r="B72" s="64" t="s">
        <v>317</v>
      </c>
      <c r="C72" s="65" t="s">
        <v>2203</v>
      </c>
      <c r="D72" s="66">
        <v>3</v>
      </c>
      <c r="E72" s="67" t="s">
        <v>132</v>
      </c>
      <c r="F72" s="68">
        <v>32</v>
      </c>
      <c r="G72" s="65"/>
      <c r="H72" s="69"/>
      <c r="I72" s="70"/>
      <c r="J72" s="70"/>
      <c r="K72" s="34" t="s">
        <v>65</v>
      </c>
      <c r="L72" s="77">
        <v>72</v>
      </c>
      <c r="M72" s="77"/>
      <c r="N72" s="72"/>
      <c r="O72" s="79" t="s">
        <v>332</v>
      </c>
      <c r="P72" s="81">
        <v>43488.18962962963</v>
      </c>
      <c r="Q72" s="79" t="s">
        <v>337</v>
      </c>
      <c r="R72" s="79"/>
      <c r="S72" s="79"/>
      <c r="T72" s="79"/>
      <c r="U72" s="79"/>
      <c r="V72" s="82" t="s">
        <v>500</v>
      </c>
      <c r="W72" s="81">
        <v>43488.18962962963</v>
      </c>
      <c r="X72" s="82" t="s">
        <v>603</v>
      </c>
      <c r="Y72" s="79"/>
      <c r="Z72" s="79"/>
      <c r="AA72" s="85" t="s">
        <v>715</v>
      </c>
      <c r="AB72" s="79"/>
      <c r="AC72" s="79" t="b">
        <v>0</v>
      </c>
      <c r="AD72" s="79">
        <v>0</v>
      </c>
      <c r="AE72" s="85" t="s">
        <v>764</v>
      </c>
      <c r="AF72" s="79" t="b">
        <v>0</v>
      </c>
      <c r="AG72" s="79" t="s">
        <v>769</v>
      </c>
      <c r="AH72" s="79"/>
      <c r="AI72" s="85" t="s">
        <v>764</v>
      </c>
      <c r="AJ72" s="79" t="b">
        <v>0</v>
      </c>
      <c r="AK72" s="79">
        <v>9548</v>
      </c>
      <c r="AL72" s="85" t="s">
        <v>757</v>
      </c>
      <c r="AM72" s="79" t="s">
        <v>774</v>
      </c>
      <c r="AN72" s="79" t="b">
        <v>0</v>
      </c>
      <c r="AO72" s="85" t="s">
        <v>757</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4</v>
      </c>
      <c r="BF72" s="48">
        <v>1</v>
      </c>
      <c r="BG72" s="49">
        <v>4</v>
      </c>
      <c r="BH72" s="48">
        <v>0</v>
      </c>
      <c r="BI72" s="49">
        <v>0</v>
      </c>
      <c r="BJ72" s="48">
        <v>23</v>
      </c>
      <c r="BK72" s="49">
        <v>92</v>
      </c>
      <c r="BL72" s="48">
        <v>25</v>
      </c>
    </row>
    <row r="73" spans="1:64" ht="15">
      <c r="A73" s="64" t="s">
        <v>278</v>
      </c>
      <c r="B73" s="64" t="s">
        <v>278</v>
      </c>
      <c r="C73" s="65" t="s">
        <v>2203</v>
      </c>
      <c r="D73" s="66">
        <v>3</v>
      </c>
      <c r="E73" s="67" t="s">
        <v>132</v>
      </c>
      <c r="F73" s="68">
        <v>32</v>
      </c>
      <c r="G73" s="65"/>
      <c r="H73" s="69"/>
      <c r="I73" s="70"/>
      <c r="J73" s="70"/>
      <c r="K73" s="34" t="s">
        <v>65</v>
      </c>
      <c r="L73" s="77">
        <v>73</v>
      </c>
      <c r="M73" s="77"/>
      <c r="N73" s="72"/>
      <c r="O73" s="79" t="s">
        <v>176</v>
      </c>
      <c r="P73" s="81">
        <v>43487.02274305555</v>
      </c>
      <c r="Q73" s="79" t="s">
        <v>363</v>
      </c>
      <c r="R73" s="79"/>
      <c r="S73" s="79"/>
      <c r="T73" s="79" t="s">
        <v>419</v>
      </c>
      <c r="U73" s="82" t="s">
        <v>434</v>
      </c>
      <c r="V73" s="82" t="s">
        <v>434</v>
      </c>
      <c r="W73" s="81">
        <v>43487.02274305555</v>
      </c>
      <c r="X73" s="82" t="s">
        <v>604</v>
      </c>
      <c r="Y73" s="79"/>
      <c r="Z73" s="79"/>
      <c r="AA73" s="85" t="s">
        <v>716</v>
      </c>
      <c r="AB73" s="79"/>
      <c r="AC73" s="79" t="b">
        <v>0</v>
      </c>
      <c r="AD73" s="79">
        <v>790</v>
      </c>
      <c r="AE73" s="85" t="s">
        <v>764</v>
      </c>
      <c r="AF73" s="79" t="b">
        <v>0</v>
      </c>
      <c r="AG73" s="79" t="s">
        <v>771</v>
      </c>
      <c r="AH73" s="79"/>
      <c r="AI73" s="85" t="s">
        <v>764</v>
      </c>
      <c r="AJ73" s="79" t="b">
        <v>0</v>
      </c>
      <c r="AK73" s="79">
        <v>12660</v>
      </c>
      <c r="AL73" s="85" t="s">
        <v>764</v>
      </c>
      <c r="AM73" s="79" t="s">
        <v>774</v>
      </c>
      <c r="AN73" s="79" t="b">
        <v>0</v>
      </c>
      <c r="AO73" s="85" t="s">
        <v>716</v>
      </c>
      <c r="AP73" s="79" t="s">
        <v>786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v>0</v>
      </c>
      <c r="BE73" s="49">
        <v>0</v>
      </c>
      <c r="BF73" s="48">
        <v>1</v>
      </c>
      <c r="BG73" s="49">
        <v>1.8181818181818181</v>
      </c>
      <c r="BH73" s="48">
        <v>0</v>
      </c>
      <c r="BI73" s="49">
        <v>0</v>
      </c>
      <c r="BJ73" s="48">
        <v>54</v>
      </c>
      <c r="BK73" s="49">
        <v>98.18181818181819</v>
      </c>
      <c r="BL73" s="48">
        <v>55</v>
      </c>
    </row>
    <row r="74" spans="1:64" ht="15">
      <c r="A74" s="64" t="s">
        <v>279</v>
      </c>
      <c r="B74" s="64" t="s">
        <v>278</v>
      </c>
      <c r="C74" s="65" t="s">
        <v>2203</v>
      </c>
      <c r="D74" s="66">
        <v>3</v>
      </c>
      <c r="E74" s="67" t="s">
        <v>132</v>
      </c>
      <c r="F74" s="68">
        <v>32</v>
      </c>
      <c r="G74" s="65"/>
      <c r="H74" s="69"/>
      <c r="I74" s="70"/>
      <c r="J74" s="70"/>
      <c r="K74" s="34" t="s">
        <v>65</v>
      </c>
      <c r="L74" s="77">
        <v>74</v>
      </c>
      <c r="M74" s="77"/>
      <c r="N74" s="72"/>
      <c r="O74" s="79" t="s">
        <v>332</v>
      </c>
      <c r="P74" s="81">
        <v>43488.18965277778</v>
      </c>
      <c r="Q74" s="79" t="s">
        <v>347</v>
      </c>
      <c r="R74" s="79"/>
      <c r="S74" s="79"/>
      <c r="T74" s="79" t="s">
        <v>414</v>
      </c>
      <c r="U74" s="79"/>
      <c r="V74" s="82" t="s">
        <v>501</v>
      </c>
      <c r="W74" s="81">
        <v>43488.18965277778</v>
      </c>
      <c r="X74" s="82" t="s">
        <v>605</v>
      </c>
      <c r="Y74" s="79"/>
      <c r="Z74" s="79"/>
      <c r="AA74" s="85" t="s">
        <v>717</v>
      </c>
      <c r="AB74" s="79"/>
      <c r="AC74" s="79" t="b">
        <v>0</v>
      </c>
      <c r="AD74" s="79">
        <v>0</v>
      </c>
      <c r="AE74" s="85" t="s">
        <v>764</v>
      </c>
      <c r="AF74" s="79" t="b">
        <v>0</v>
      </c>
      <c r="AG74" s="79" t="s">
        <v>771</v>
      </c>
      <c r="AH74" s="79"/>
      <c r="AI74" s="85" t="s">
        <v>764</v>
      </c>
      <c r="AJ74" s="79" t="b">
        <v>0</v>
      </c>
      <c r="AK74" s="79">
        <v>12660</v>
      </c>
      <c r="AL74" s="85" t="s">
        <v>716</v>
      </c>
      <c r="AM74" s="79" t="s">
        <v>774</v>
      </c>
      <c r="AN74" s="79" t="b">
        <v>0</v>
      </c>
      <c r="AO74" s="85" t="s">
        <v>716</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v>0</v>
      </c>
      <c r="BE74" s="49">
        <v>0</v>
      </c>
      <c r="BF74" s="48">
        <v>0</v>
      </c>
      <c r="BG74" s="49">
        <v>0</v>
      </c>
      <c r="BH74" s="48">
        <v>0</v>
      </c>
      <c r="BI74" s="49">
        <v>0</v>
      </c>
      <c r="BJ74" s="48">
        <v>32</v>
      </c>
      <c r="BK74" s="49">
        <v>100</v>
      </c>
      <c r="BL74" s="48">
        <v>32</v>
      </c>
    </row>
    <row r="75" spans="1:64" ht="15">
      <c r="A75" s="64" t="s">
        <v>280</v>
      </c>
      <c r="B75" s="64" t="s">
        <v>317</v>
      </c>
      <c r="C75" s="65" t="s">
        <v>2203</v>
      </c>
      <c r="D75" s="66">
        <v>3</v>
      </c>
      <c r="E75" s="67" t="s">
        <v>132</v>
      </c>
      <c r="F75" s="68">
        <v>32</v>
      </c>
      <c r="G75" s="65"/>
      <c r="H75" s="69"/>
      <c r="I75" s="70"/>
      <c r="J75" s="70"/>
      <c r="K75" s="34" t="s">
        <v>65</v>
      </c>
      <c r="L75" s="77">
        <v>75</v>
      </c>
      <c r="M75" s="77"/>
      <c r="N75" s="72"/>
      <c r="O75" s="79" t="s">
        <v>332</v>
      </c>
      <c r="P75" s="81">
        <v>43488.189675925925</v>
      </c>
      <c r="Q75" s="79" t="s">
        <v>337</v>
      </c>
      <c r="R75" s="79"/>
      <c r="S75" s="79"/>
      <c r="T75" s="79"/>
      <c r="U75" s="79"/>
      <c r="V75" s="82" t="s">
        <v>502</v>
      </c>
      <c r="W75" s="81">
        <v>43488.189675925925</v>
      </c>
      <c r="X75" s="82" t="s">
        <v>606</v>
      </c>
      <c r="Y75" s="79"/>
      <c r="Z75" s="79"/>
      <c r="AA75" s="85" t="s">
        <v>718</v>
      </c>
      <c r="AB75" s="79"/>
      <c r="AC75" s="79" t="b">
        <v>0</v>
      </c>
      <c r="AD75" s="79">
        <v>0</v>
      </c>
      <c r="AE75" s="85" t="s">
        <v>764</v>
      </c>
      <c r="AF75" s="79" t="b">
        <v>0</v>
      </c>
      <c r="AG75" s="79" t="s">
        <v>769</v>
      </c>
      <c r="AH75" s="79"/>
      <c r="AI75" s="85" t="s">
        <v>764</v>
      </c>
      <c r="AJ75" s="79" t="b">
        <v>0</v>
      </c>
      <c r="AK75" s="79">
        <v>9548</v>
      </c>
      <c r="AL75" s="85" t="s">
        <v>757</v>
      </c>
      <c r="AM75" s="79" t="s">
        <v>776</v>
      </c>
      <c r="AN75" s="79" t="b">
        <v>0</v>
      </c>
      <c r="AO75" s="85" t="s">
        <v>757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v>
      </c>
      <c r="BF75" s="48">
        <v>1</v>
      </c>
      <c r="BG75" s="49">
        <v>4</v>
      </c>
      <c r="BH75" s="48">
        <v>0</v>
      </c>
      <c r="BI75" s="49">
        <v>0</v>
      </c>
      <c r="BJ75" s="48">
        <v>23</v>
      </c>
      <c r="BK75" s="49">
        <v>92</v>
      </c>
      <c r="BL75" s="48">
        <v>25</v>
      </c>
    </row>
    <row r="76" spans="1:64" ht="15">
      <c r="A76" s="64" t="s">
        <v>281</v>
      </c>
      <c r="B76" s="64" t="s">
        <v>281</v>
      </c>
      <c r="C76" s="65" t="s">
        <v>2203</v>
      </c>
      <c r="D76" s="66">
        <v>3</v>
      </c>
      <c r="E76" s="67" t="s">
        <v>132</v>
      </c>
      <c r="F76" s="68">
        <v>32</v>
      </c>
      <c r="G76" s="65"/>
      <c r="H76" s="69"/>
      <c r="I76" s="70"/>
      <c r="J76" s="70"/>
      <c r="K76" s="34" t="s">
        <v>65</v>
      </c>
      <c r="L76" s="77">
        <v>76</v>
      </c>
      <c r="M76" s="77"/>
      <c r="N76" s="72"/>
      <c r="O76" s="79" t="s">
        <v>176</v>
      </c>
      <c r="P76" s="81">
        <v>43488.189733796295</v>
      </c>
      <c r="Q76" s="79" t="s">
        <v>364</v>
      </c>
      <c r="R76" s="79" t="s">
        <v>391</v>
      </c>
      <c r="S76" s="79" t="s">
        <v>401</v>
      </c>
      <c r="T76" s="79" t="s">
        <v>420</v>
      </c>
      <c r="U76" s="82" t="s">
        <v>435</v>
      </c>
      <c r="V76" s="82" t="s">
        <v>435</v>
      </c>
      <c r="W76" s="81">
        <v>43488.189733796295</v>
      </c>
      <c r="X76" s="82" t="s">
        <v>607</v>
      </c>
      <c r="Y76" s="79"/>
      <c r="Z76" s="79"/>
      <c r="AA76" s="85" t="s">
        <v>719</v>
      </c>
      <c r="AB76" s="79"/>
      <c r="AC76" s="79" t="b">
        <v>0</v>
      </c>
      <c r="AD76" s="79">
        <v>0</v>
      </c>
      <c r="AE76" s="85" t="s">
        <v>764</v>
      </c>
      <c r="AF76" s="79" t="b">
        <v>0</v>
      </c>
      <c r="AG76" s="79" t="s">
        <v>769</v>
      </c>
      <c r="AH76" s="79"/>
      <c r="AI76" s="85" t="s">
        <v>764</v>
      </c>
      <c r="AJ76" s="79" t="b">
        <v>0</v>
      </c>
      <c r="AK76" s="79">
        <v>0</v>
      </c>
      <c r="AL76" s="85" t="s">
        <v>764</v>
      </c>
      <c r="AM76" s="79" t="s">
        <v>784</v>
      </c>
      <c r="AN76" s="79" t="b">
        <v>0</v>
      </c>
      <c r="AO76" s="85" t="s">
        <v>719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3</v>
      </c>
      <c r="BE76" s="49">
        <v>17.647058823529413</v>
      </c>
      <c r="BF76" s="48">
        <v>0</v>
      </c>
      <c r="BG76" s="49">
        <v>0</v>
      </c>
      <c r="BH76" s="48">
        <v>0</v>
      </c>
      <c r="BI76" s="49">
        <v>0</v>
      </c>
      <c r="BJ76" s="48">
        <v>14</v>
      </c>
      <c r="BK76" s="49">
        <v>82.3529411764706</v>
      </c>
      <c r="BL76" s="48">
        <v>17</v>
      </c>
    </row>
    <row r="77" spans="1:64" ht="15">
      <c r="A77" s="64" t="s">
        <v>282</v>
      </c>
      <c r="B77" s="64" t="s">
        <v>317</v>
      </c>
      <c r="C77" s="65" t="s">
        <v>2203</v>
      </c>
      <c r="D77" s="66">
        <v>3</v>
      </c>
      <c r="E77" s="67" t="s">
        <v>132</v>
      </c>
      <c r="F77" s="68">
        <v>32</v>
      </c>
      <c r="G77" s="65"/>
      <c r="H77" s="69"/>
      <c r="I77" s="70"/>
      <c r="J77" s="70"/>
      <c r="K77" s="34" t="s">
        <v>65</v>
      </c>
      <c r="L77" s="77">
        <v>77</v>
      </c>
      <c r="M77" s="77"/>
      <c r="N77" s="72"/>
      <c r="O77" s="79" t="s">
        <v>332</v>
      </c>
      <c r="P77" s="81">
        <v>43488.18976851852</v>
      </c>
      <c r="Q77" s="79" t="s">
        <v>337</v>
      </c>
      <c r="R77" s="79"/>
      <c r="S77" s="79"/>
      <c r="T77" s="79"/>
      <c r="U77" s="79"/>
      <c r="V77" s="82" t="s">
        <v>503</v>
      </c>
      <c r="W77" s="81">
        <v>43488.18976851852</v>
      </c>
      <c r="X77" s="82" t="s">
        <v>608</v>
      </c>
      <c r="Y77" s="79"/>
      <c r="Z77" s="79"/>
      <c r="AA77" s="85" t="s">
        <v>720</v>
      </c>
      <c r="AB77" s="79"/>
      <c r="AC77" s="79" t="b">
        <v>0</v>
      </c>
      <c r="AD77" s="79">
        <v>0</v>
      </c>
      <c r="AE77" s="85" t="s">
        <v>764</v>
      </c>
      <c r="AF77" s="79" t="b">
        <v>0</v>
      </c>
      <c r="AG77" s="79" t="s">
        <v>769</v>
      </c>
      <c r="AH77" s="79"/>
      <c r="AI77" s="85" t="s">
        <v>764</v>
      </c>
      <c r="AJ77" s="79" t="b">
        <v>0</v>
      </c>
      <c r="AK77" s="79">
        <v>9548</v>
      </c>
      <c r="AL77" s="85" t="s">
        <v>757</v>
      </c>
      <c r="AM77" s="79" t="s">
        <v>774</v>
      </c>
      <c r="AN77" s="79" t="b">
        <v>0</v>
      </c>
      <c r="AO77" s="85" t="s">
        <v>757</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v>
      </c>
      <c r="BF77" s="48">
        <v>1</v>
      </c>
      <c r="BG77" s="49">
        <v>4</v>
      </c>
      <c r="BH77" s="48">
        <v>0</v>
      </c>
      <c r="BI77" s="49">
        <v>0</v>
      </c>
      <c r="BJ77" s="48">
        <v>23</v>
      </c>
      <c r="BK77" s="49">
        <v>92</v>
      </c>
      <c r="BL77" s="48">
        <v>25</v>
      </c>
    </row>
    <row r="78" spans="1:64" ht="15">
      <c r="A78" s="64" t="s">
        <v>283</v>
      </c>
      <c r="B78" s="64" t="s">
        <v>317</v>
      </c>
      <c r="C78" s="65" t="s">
        <v>2203</v>
      </c>
      <c r="D78" s="66">
        <v>3</v>
      </c>
      <c r="E78" s="67" t="s">
        <v>132</v>
      </c>
      <c r="F78" s="68">
        <v>32</v>
      </c>
      <c r="G78" s="65"/>
      <c r="H78" s="69"/>
      <c r="I78" s="70"/>
      <c r="J78" s="70"/>
      <c r="K78" s="34" t="s">
        <v>65</v>
      </c>
      <c r="L78" s="77">
        <v>78</v>
      </c>
      <c r="M78" s="77"/>
      <c r="N78" s="72"/>
      <c r="O78" s="79" t="s">
        <v>332</v>
      </c>
      <c r="P78" s="81">
        <v>43488.18982638889</v>
      </c>
      <c r="Q78" s="79" t="s">
        <v>337</v>
      </c>
      <c r="R78" s="79"/>
      <c r="S78" s="79"/>
      <c r="T78" s="79"/>
      <c r="U78" s="79"/>
      <c r="V78" s="82" t="s">
        <v>504</v>
      </c>
      <c r="W78" s="81">
        <v>43488.18982638889</v>
      </c>
      <c r="X78" s="82" t="s">
        <v>609</v>
      </c>
      <c r="Y78" s="79"/>
      <c r="Z78" s="79"/>
      <c r="AA78" s="85" t="s">
        <v>721</v>
      </c>
      <c r="AB78" s="79"/>
      <c r="AC78" s="79" t="b">
        <v>0</v>
      </c>
      <c r="AD78" s="79">
        <v>0</v>
      </c>
      <c r="AE78" s="85" t="s">
        <v>764</v>
      </c>
      <c r="AF78" s="79" t="b">
        <v>0</v>
      </c>
      <c r="AG78" s="79" t="s">
        <v>769</v>
      </c>
      <c r="AH78" s="79"/>
      <c r="AI78" s="85" t="s">
        <v>764</v>
      </c>
      <c r="AJ78" s="79" t="b">
        <v>0</v>
      </c>
      <c r="AK78" s="79">
        <v>9548</v>
      </c>
      <c r="AL78" s="85" t="s">
        <v>757</v>
      </c>
      <c r="AM78" s="79" t="s">
        <v>774</v>
      </c>
      <c r="AN78" s="79" t="b">
        <v>0</v>
      </c>
      <c r="AO78" s="85" t="s">
        <v>757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4</v>
      </c>
      <c r="BF78" s="48">
        <v>1</v>
      </c>
      <c r="BG78" s="49">
        <v>4</v>
      </c>
      <c r="BH78" s="48">
        <v>0</v>
      </c>
      <c r="BI78" s="49">
        <v>0</v>
      </c>
      <c r="BJ78" s="48">
        <v>23</v>
      </c>
      <c r="BK78" s="49">
        <v>92</v>
      </c>
      <c r="BL78" s="48">
        <v>25</v>
      </c>
    </row>
    <row r="79" spans="1:64" ht="15">
      <c r="A79" s="64" t="s">
        <v>284</v>
      </c>
      <c r="B79" s="64" t="s">
        <v>284</v>
      </c>
      <c r="C79" s="65" t="s">
        <v>2203</v>
      </c>
      <c r="D79" s="66">
        <v>3</v>
      </c>
      <c r="E79" s="67" t="s">
        <v>132</v>
      </c>
      <c r="F79" s="68">
        <v>32</v>
      </c>
      <c r="G79" s="65"/>
      <c r="H79" s="69"/>
      <c r="I79" s="70"/>
      <c r="J79" s="70"/>
      <c r="K79" s="34" t="s">
        <v>65</v>
      </c>
      <c r="L79" s="77">
        <v>79</v>
      </c>
      <c r="M79" s="77"/>
      <c r="N79" s="72"/>
      <c r="O79" s="79" t="s">
        <v>176</v>
      </c>
      <c r="P79" s="81">
        <v>43481.37552083333</v>
      </c>
      <c r="Q79" s="79" t="s">
        <v>365</v>
      </c>
      <c r="R79" s="82" t="s">
        <v>392</v>
      </c>
      <c r="S79" s="79" t="s">
        <v>402</v>
      </c>
      <c r="T79" s="79" t="s">
        <v>421</v>
      </c>
      <c r="U79" s="82" t="s">
        <v>436</v>
      </c>
      <c r="V79" s="82" t="s">
        <v>436</v>
      </c>
      <c r="W79" s="81">
        <v>43481.37552083333</v>
      </c>
      <c r="X79" s="82" t="s">
        <v>610</v>
      </c>
      <c r="Y79" s="79"/>
      <c r="Z79" s="79"/>
      <c r="AA79" s="85" t="s">
        <v>722</v>
      </c>
      <c r="AB79" s="79"/>
      <c r="AC79" s="79" t="b">
        <v>0</v>
      </c>
      <c r="AD79" s="79">
        <v>310</v>
      </c>
      <c r="AE79" s="85" t="s">
        <v>764</v>
      </c>
      <c r="AF79" s="79" t="b">
        <v>0</v>
      </c>
      <c r="AG79" s="79" t="s">
        <v>773</v>
      </c>
      <c r="AH79" s="79"/>
      <c r="AI79" s="85" t="s">
        <v>764</v>
      </c>
      <c r="AJ79" s="79" t="b">
        <v>0</v>
      </c>
      <c r="AK79" s="79">
        <v>2037</v>
      </c>
      <c r="AL79" s="85" t="s">
        <v>764</v>
      </c>
      <c r="AM79" s="79" t="s">
        <v>774</v>
      </c>
      <c r="AN79" s="79" t="b">
        <v>0</v>
      </c>
      <c r="AO79" s="85" t="s">
        <v>722</v>
      </c>
      <c r="AP79" s="79" t="s">
        <v>786</v>
      </c>
      <c r="AQ79" s="79">
        <v>0</v>
      </c>
      <c r="AR79" s="79">
        <v>0</v>
      </c>
      <c r="AS79" s="79"/>
      <c r="AT79" s="79"/>
      <c r="AU79" s="79"/>
      <c r="AV79" s="79"/>
      <c r="AW79" s="79"/>
      <c r="AX79" s="79"/>
      <c r="AY79" s="79"/>
      <c r="AZ79" s="79"/>
      <c r="BA79">
        <v>1</v>
      </c>
      <c r="BB79" s="78" t="str">
        <f>REPLACE(INDEX(GroupVertices[Group],MATCH(Edges[[#This Row],[Vertex 1]],GroupVertices[Vertex],0)),1,1,"")</f>
        <v>13</v>
      </c>
      <c r="BC79" s="78" t="str">
        <f>REPLACE(INDEX(GroupVertices[Group],MATCH(Edges[[#This Row],[Vertex 2]],GroupVertices[Vertex],0)),1,1,"")</f>
        <v>13</v>
      </c>
      <c r="BD79" s="48">
        <v>0</v>
      </c>
      <c r="BE79" s="49">
        <v>0</v>
      </c>
      <c r="BF79" s="48">
        <v>0</v>
      </c>
      <c r="BG79" s="49">
        <v>0</v>
      </c>
      <c r="BH79" s="48">
        <v>0</v>
      </c>
      <c r="BI79" s="49">
        <v>0</v>
      </c>
      <c r="BJ79" s="48">
        <v>18</v>
      </c>
      <c r="BK79" s="49">
        <v>100</v>
      </c>
      <c r="BL79" s="48">
        <v>18</v>
      </c>
    </row>
    <row r="80" spans="1:64" ht="15">
      <c r="A80" s="64" t="s">
        <v>285</v>
      </c>
      <c r="B80" s="64" t="s">
        <v>284</v>
      </c>
      <c r="C80" s="65" t="s">
        <v>2203</v>
      </c>
      <c r="D80" s="66">
        <v>3</v>
      </c>
      <c r="E80" s="67" t="s">
        <v>132</v>
      </c>
      <c r="F80" s="68">
        <v>32</v>
      </c>
      <c r="G80" s="65"/>
      <c r="H80" s="69"/>
      <c r="I80" s="70"/>
      <c r="J80" s="70"/>
      <c r="K80" s="34" t="s">
        <v>65</v>
      </c>
      <c r="L80" s="77">
        <v>80</v>
      </c>
      <c r="M80" s="77"/>
      <c r="N80" s="72"/>
      <c r="O80" s="79" t="s">
        <v>332</v>
      </c>
      <c r="P80" s="81">
        <v>43488.189837962964</v>
      </c>
      <c r="Q80" s="79" t="s">
        <v>366</v>
      </c>
      <c r="R80" s="79"/>
      <c r="S80" s="79"/>
      <c r="T80" s="79" t="s">
        <v>421</v>
      </c>
      <c r="U80" s="79"/>
      <c r="V80" s="82" t="s">
        <v>505</v>
      </c>
      <c r="W80" s="81">
        <v>43488.189837962964</v>
      </c>
      <c r="X80" s="82" t="s">
        <v>611</v>
      </c>
      <c r="Y80" s="79"/>
      <c r="Z80" s="79"/>
      <c r="AA80" s="85" t="s">
        <v>723</v>
      </c>
      <c r="AB80" s="79"/>
      <c r="AC80" s="79" t="b">
        <v>0</v>
      </c>
      <c r="AD80" s="79">
        <v>0</v>
      </c>
      <c r="AE80" s="85" t="s">
        <v>764</v>
      </c>
      <c r="AF80" s="79" t="b">
        <v>0</v>
      </c>
      <c r="AG80" s="79" t="s">
        <v>773</v>
      </c>
      <c r="AH80" s="79"/>
      <c r="AI80" s="85" t="s">
        <v>764</v>
      </c>
      <c r="AJ80" s="79" t="b">
        <v>0</v>
      </c>
      <c r="AK80" s="79">
        <v>2037</v>
      </c>
      <c r="AL80" s="85" t="s">
        <v>722</v>
      </c>
      <c r="AM80" s="79" t="s">
        <v>774</v>
      </c>
      <c r="AN80" s="79" t="b">
        <v>0</v>
      </c>
      <c r="AO80" s="85" t="s">
        <v>722</v>
      </c>
      <c r="AP80" s="79" t="s">
        <v>176</v>
      </c>
      <c r="AQ80" s="79">
        <v>0</v>
      </c>
      <c r="AR80" s="79">
        <v>0</v>
      </c>
      <c r="AS80" s="79"/>
      <c r="AT80" s="79"/>
      <c r="AU80" s="79"/>
      <c r="AV80" s="79"/>
      <c r="AW80" s="79"/>
      <c r="AX80" s="79"/>
      <c r="AY80" s="79"/>
      <c r="AZ80" s="79"/>
      <c r="BA80">
        <v>1</v>
      </c>
      <c r="BB80" s="78" t="str">
        <f>REPLACE(INDEX(GroupVertices[Group],MATCH(Edges[[#This Row],[Vertex 1]],GroupVertices[Vertex],0)),1,1,"")</f>
        <v>13</v>
      </c>
      <c r="BC80" s="78" t="str">
        <f>REPLACE(INDEX(GroupVertices[Group],MATCH(Edges[[#This Row],[Vertex 2]],GroupVertices[Vertex],0)),1,1,"")</f>
        <v>13</v>
      </c>
      <c r="BD80" s="48">
        <v>0</v>
      </c>
      <c r="BE80" s="49">
        <v>0</v>
      </c>
      <c r="BF80" s="48">
        <v>0</v>
      </c>
      <c r="BG80" s="49">
        <v>0</v>
      </c>
      <c r="BH80" s="48">
        <v>0</v>
      </c>
      <c r="BI80" s="49">
        <v>0</v>
      </c>
      <c r="BJ80" s="48">
        <v>14</v>
      </c>
      <c r="BK80" s="49">
        <v>100</v>
      </c>
      <c r="BL80" s="48">
        <v>14</v>
      </c>
    </row>
    <row r="81" spans="1:64" ht="15">
      <c r="A81" s="64" t="s">
        <v>286</v>
      </c>
      <c r="B81" s="64" t="s">
        <v>317</v>
      </c>
      <c r="C81" s="65" t="s">
        <v>2203</v>
      </c>
      <c r="D81" s="66">
        <v>3</v>
      </c>
      <c r="E81" s="67" t="s">
        <v>132</v>
      </c>
      <c r="F81" s="68">
        <v>32</v>
      </c>
      <c r="G81" s="65"/>
      <c r="H81" s="69"/>
      <c r="I81" s="70"/>
      <c r="J81" s="70"/>
      <c r="K81" s="34" t="s">
        <v>65</v>
      </c>
      <c r="L81" s="77">
        <v>81</v>
      </c>
      <c r="M81" s="77"/>
      <c r="N81" s="72"/>
      <c r="O81" s="79" t="s">
        <v>332</v>
      </c>
      <c r="P81" s="81">
        <v>43488.189837962964</v>
      </c>
      <c r="Q81" s="79" t="s">
        <v>337</v>
      </c>
      <c r="R81" s="79"/>
      <c r="S81" s="79"/>
      <c r="T81" s="79"/>
      <c r="U81" s="79"/>
      <c r="V81" s="82" t="s">
        <v>506</v>
      </c>
      <c r="W81" s="81">
        <v>43488.189837962964</v>
      </c>
      <c r="X81" s="82" t="s">
        <v>612</v>
      </c>
      <c r="Y81" s="79"/>
      <c r="Z81" s="79"/>
      <c r="AA81" s="85" t="s">
        <v>724</v>
      </c>
      <c r="AB81" s="79"/>
      <c r="AC81" s="79" t="b">
        <v>0</v>
      </c>
      <c r="AD81" s="79">
        <v>0</v>
      </c>
      <c r="AE81" s="85" t="s">
        <v>764</v>
      </c>
      <c r="AF81" s="79" t="b">
        <v>0</v>
      </c>
      <c r="AG81" s="79" t="s">
        <v>769</v>
      </c>
      <c r="AH81" s="79"/>
      <c r="AI81" s="85" t="s">
        <v>764</v>
      </c>
      <c r="AJ81" s="79" t="b">
        <v>0</v>
      </c>
      <c r="AK81" s="79">
        <v>9548</v>
      </c>
      <c r="AL81" s="85" t="s">
        <v>757</v>
      </c>
      <c r="AM81" s="79" t="s">
        <v>774</v>
      </c>
      <c r="AN81" s="79" t="b">
        <v>0</v>
      </c>
      <c r="AO81" s="85" t="s">
        <v>757</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v>
      </c>
      <c r="BF81" s="48">
        <v>1</v>
      </c>
      <c r="BG81" s="49">
        <v>4</v>
      </c>
      <c r="BH81" s="48">
        <v>0</v>
      </c>
      <c r="BI81" s="49">
        <v>0</v>
      </c>
      <c r="BJ81" s="48">
        <v>23</v>
      </c>
      <c r="BK81" s="49">
        <v>92</v>
      </c>
      <c r="BL81" s="48">
        <v>25</v>
      </c>
    </row>
    <row r="82" spans="1:64" ht="15">
      <c r="A82" s="64" t="s">
        <v>287</v>
      </c>
      <c r="B82" s="64" t="s">
        <v>317</v>
      </c>
      <c r="C82" s="65" t="s">
        <v>2203</v>
      </c>
      <c r="D82" s="66">
        <v>3</v>
      </c>
      <c r="E82" s="67" t="s">
        <v>132</v>
      </c>
      <c r="F82" s="68">
        <v>32</v>
      </c>
      <c r="G82" s="65"/>
      <c r="H82" s="69"/>
      <c r="I82" s="70"/>
      <c r="J82" s="70"/>
      <c r="K82" s="34" t="s">
        <v>65</v>
      </c>
      <c r="L82" s="77">
        <v>82</v>
      </c>
      <c r="M82" s="77"/>
      <c r="N82" s="72"/>
      <c r="O82" s="79" t="s">
        <v>332</v>
      </c>
      <c r="P82" s="81">
        <v>43488.18984953704</v>
      </c>
      <c r="Q82" s="79" t="s">
        <v>337</v>
      </c>
      <c r="R82" s="79"/>
      <c r="S82" s="79"/>
      <c r="T82" s="79"/>
      <c r="U82" s="79"/>
      <c r="V82" s="82" t="s">
        <v>507</v>
      </c>
      <c r="W82" s="81">
        <v>43488.18984953704</v>
      </c>
      <c r="X82" s="82" t="s">
        <v>613</v>
      </c>
      <c r="Y82" s="79"/>
      <c r="Z82" s="79"/>
      <c r="AA82" s="85" t="s">
        <v>725</v>
      </c>
      <c r="AB82" s="79"/>
      <c r="AC82" s="79" t="b">
        <v>0</v>
      </c>
      <c r="AD82" s="79">
        <v>0</v>
      </c>
      <c r="AE82" s="85" t="s">
        <v>764</v>
      </c>
      <c r="AF82" s="79" t="b">
        <v>0</v>
      </c>
      <c r="AG82" s="79" t="s">
        <v>769</v>
      </c>
      <c r="AH82" s="79"/>
      <c r="AI82" s="85" t="s">
        <v>764</v>
      </c>
      <c r="AJ82" s="79" t="b">
        <v>0</v>
      </c>
      <c r="AK82" s="79">
        <v>9548</v>
      </c>
      <c r="AL82" s="85" t="s">
        <v>757</v>
      </c>
      <c r="AM82" s="79" t="s">
        <v>776</v>
      </c>
      <c r="AN82" s="79" t="b">
        <v>0</v>
      </c>
      <c r="AO82" s="85" t="s">
        <v>757</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4</v>
      </c>
      <c r="BF82" s="48">
        <v>1</v>
      </c>
      <c r="BG82" s="49">
        <v>4</v>
      </c>
      <c r="BH82" s="48">
        <v>0</v>
      </c>
      <c r="BI82" s="49">
        <v>0</v>
      </c>
      <c r="BJ82" s="48">
        <v>23</v>
      </c>
      <c r="BK82" s="49">
        <v>92</v>
      </c>
      <c r="BL82" s="48">
        <v>25</v>
      </c>
    </row>
    <row r="83" spans="1:64" ht="15">
      <c r="A83" s="64" t="s">
        <v>288</v>
      </c>
      <c r="B83" s="64" t="s">
        <v>317</v>
      </c>
      <c r="C83" s="65" t="s">
        <v>2203</v>
      </c>
      <c r="D83" s="66">
        <v>3</v>
      </c>
      <c r="E83" s="67" t="s">
        <v>132</v>
      </c>
      <c r="F83" s="68">
        <v>32</v>
      </c>
      <c r="G83" s="65"/>
      <c r="H83" s="69"/>
      <c r="I83" s="70"/>
      <c r="J83" s="70"/>
      <c r="K83" s="34" t="s">
        <v>65</v>
      </c>
      <c r="L83" s="77">
        <v>83</v>
      </c>
      <c r="M83" s="77"/>
      <c r="N83" s="72"/>
      <c r="O83" s="79" t="s">
        <v>332</v>
      </c>
      <c r="P83" s="81">
        <v>43488.18987268519</v>
      </c>
      <c r="Q83" s="79" t="s">
        <v>337</v>
      </c>
      <c r="R83" s="79"/>
      <c r="S83" s="79"/>
      <c r="T83" s="79"/>
      <c r="U83" s="79"/>
      <c r="V83" s="82" t="s">
        <v>508</v>
      </c>
      <c r="W83" s="81">
        <v>43488.18987268519</v>
      </c>
      <c r="X83" s="82" t="s">
        <v>614</v>
      </c>
      <c r="Y83" s="79"/>
      <c r="Z83" s="79"/>
      <c r="AA83" s="85" t="s">
        <v>726</v>
      </c>
      <c r="AB83" s="79"/>
      <c r="AC83" s="79" t="b">
        <v>0</v>
      </c>
      <c r="AD83" s="79">
        <v>0</v>
      </c>
      <c r="AE83" s="85" t="s">
        <v>764</v>
      </c>
      <c r="AF83" s="79" t="b">
        <v>0</v>
      </c>
      <c r="AG83" s="79" t="s">
        <v>769</v>
      </c>
      <c r="AH83" s="79"/>
      <c r="AI83" s="85" t="s">
        <v>764</v>
      </c>
      <c r="AJ83" s="79" t="b">
        <v>0</v>
      </c>
      <c r="AK83" s="79">
        <v>9548</v>
      </c>
      <c r="AL83" s="85" t="s">
        <v>757</v>
      </c>
      <c r="AM83" s="79" t="s">
        <v>774</v>
      </c>
      <c r="AN83" s="79" t="b">
        <v>0</v>
      </c>
      <c r="AO83" s="85" t="s">
        <v>757</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v>
      </c>
      <c r="BF83" s="48">
        <v>1</v>
      </c>
      <c r="BG83" s="49">
        <v>4</v>
      </c>
      <c r="BH83" s="48">
        <v>0</v>
      </c>
      <c r="BI83" s="49">
        <v>0</v>
      </c>
      <c r="BJ83" s="48">
        <v>23</v>
      </c>
      <c r="BK83" s="49">
        <v>92</v>
      </c>
      <c r="BL83" s="48">
        <v>25</v>
      </c>
    </row>
    <row r="84" spans="1:64" ht="15">
      <c r="A84" s="64" t="s">
        <v>289</v>
      </c>
      <c r="B84" s="64" t="s">
        <v>289</v>
      </c>
      <c r="C84" s="65" t="s">
        <v>2203</v>
      </c>
      <c r="D84" s="66">
        <v>3</v>
      </c>
      <c r="E84" s="67" t="s">
        <v>132</v>
      </c>
      <c r="F84" s="68">
        <v>32</v>
      </c>
      <c r="G84" s="65"/>
      <c r="H84" s="69"/>
      <c r="I84" s="70"/>
      <c r="J84" s="70"/>
      <c r="K84" s="34" t="s">
        <v>65</v>
      </c>
      <c r="L84" s="77">
        <v>84</v>
      </c>
      <c r="M84" s="77"/>
      <c r="N84" s="72"/>
      <c r="O84" s="79" t="s">
        <v>176</v>
      </c>
      <c r="P84" s="81">
        <v>43488.189930555556</v>
      </c>
      <c r="Q84" s="79" t="s">
        <v>367</v>
      </c>
      <c r="R84" s="79"/>
      <c r="S84" s="79"/>
      <c r="T84" s="79"/>
      <c r="U84" s="79"/>
      <c r="V84" s="82" t="s">
        <v>509</v>
      </c>
      <c r="W84" s="81">
        <v>43488.189930555556</v>
      </c>
      <c r="X84" s="82" t="s">
        <v>615</v>
      </c>
      <c r="Y84" s="79"/>
      <c r="Z84" s="79"/>
      <c r="AA84" s="85" t="s">
        <v>727</v>
      </c>
      <c r="AB84" s="79"/>
      <c r="AC84" s="79" t="b">
        <v>0</v>
      </c>
      <c r="AD84" s="79">
        <v>0</v>
      </c>
      <c r="AE84" s="85" t="s">
        <v>764</v>
      </c>
      <c r="AF84" s="79" t="b">
        <v>0</v>
      </c>
      <c r="AG84" s="79" t="s">
        <v>769</v>
      </c>
      <c r="AH84" s="79"/>
      <c r="AI84" s="85" t="s">
        <v>764</v>
      </c>
      <c r="AJ84" s="79" t="b">
        <v>0</v>
      </c>
      <c r="AK84" s="79">
        <v>0</v>
      </c>
      <c r="AL84" s="85" t="s">
        <v>764</v>
      </c>
      <c r="AM84" s="79" t="s">
        <v>774</v>
      </c>
      <c r="AN84" s="79" t="b">
        <v>0</v>
      </c>
      <c r="AO84" s="85" t="s">
        <v>727</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0</v>
      </c>
      <c r="BE84" s="49">
        <v>0</v>
      </c>
      <c r="BF84" s="48">
        <v>0</v>
      </c>
      <c r="BG84" s="49">
        <v>0</v>
      </c>
      <c r="BH84" s="48">
        <v>0</v>
      </c>
      <c r="BI84" s="49">
        <v>0</v>
      </c>
      <c r="BJ84" s="48">
        <v>12</v>
      </c>
      <c r="BK84" s="49">
        <v>100</v>
      </c>
      <c r="BL84" s="48">
        <v>12</v>
      </c>
    </row>
    <row r="85" spans="1:64" ht="15">
      <c r="A85" s="64" t="s">
        <v>290</v>
      </c>
      <c r="B85" s="64" t="s">
        <v>317</v>
      </c>
      <c r="C85" s="65" t="s">
        <v>2203</v>
      </c>
      <c r="D85" s="66">
        <v>3</v>
      </c>
      <c r="E85" s="67" t="s">
        <v>132</v>
      </c>
      <c r="F85" s="68">
        <v>32</v>
      </c>
      <c r="G85" s="65"/>
      <c r="H85" s="69"/>
      <c r="I85" s="70"/>
      <c r="J85" s="70"/>
      <c r="K85" s="34" t="s">
        <v>65</v>
      </c>
      <c r="L85" s="77">
        <v>85</v>
      </c>
      <c r="M85" s="77"/>
      <c r="N85" s="72"/>
      <c r="O85" s="79" t="s">
        <v>332</v>
      </c>
      <c r="P85" s="81">
        <v>43488.18994212963</v>
      </c>
      <c r="Q85" s="79" t="s">
        <v>337</v>
      </c>
      <c r="R85" s="79"/>
      <c r="S85" s="79"/>
      <c r="T85" s="79"/>
      <c r="U85" s="79"/>
      <c r="V85" s="82" t="s">
        <v>510</v>
      </c>
      <c r="W85" s="81">
        <v>43488.18994212963</v>
      </c>
      <c r="X85" s="82" t="s">
        <v>616</v>
      </c>
      <c r="Y85" s="79"/>
      <c r="Z85" s="79"/>
      <c r="AA85" s="85" t="s">
        <v>728</v>
      </c>
      <c r="AB85" s="79"/>
      <c r="AC85" s="79" t="b">
        <v>0</v>
      </c>
      <c r="AD85" s="79">
        <v>0</v>
      </c>
      <c r="AE85" s="85" t="s">
        <v>764</v>
      </c>
      <c r="AF85" s="79" t="b">
        <v>0</v>
      </c>
      <c r="AG85" s="79" t="s">
        <v>769</v>
      </c>
      <c r="AH85" s="79"/>
      <c r="AI85" s="85" t="s">
        <v>764</v>
      </c>
      <c r="AJ85" s="79" t="b">
        <v>0</v>
      </c>
      <c r="AK85" s="79">
        <v>9548</v>
      </c>
      <c r="AL85" s="85" t="s">
        <v>757</v>
      </c>
      <c r="AM85" s="79" t="s">
        <v>774</v>
      </c>
      <c r="AN85" s="79" t="b">
        <v>0</v>
      </c>
      <c r="AO85" s="85" t="s">
        <v>757</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v>
      </c>
      <c r="BF85" s="48">
        <v>1</v>
      </c>
      <c r="BG85" s="49">
        <v>4</v>
      </c>
      <c r="BH85" s="48">
        <v>0</v>
      </c>
      <c r="BI85" s="49">
        <v>0</v>
      </c>
      <c r="BJ85" s="48">
        <v>23</v>
      </c>
      <c r="BK85" s="49">
        <v>92</v>
      </c>
      <c r="BL85" s="48">
        <v>25</v>
      </c>
    </row>
    <row r="86" spans="1:64" ht="15">
      <c r="A86" s="64" t="s">
        <v>291</v>
      </c>
      <c r="B86" s="64" t="s">
        <v>291</v>
      </c>
      <c r="C86" s="65" t="s">
        <v>2203</v>
      </c>
      <c r="D86" s="66">
        <v>3</v>
      </c>
      <c r="E86" s="67" t="s">
        <v>132</v>
      </c>
      <c r="F86" s="68">
        <v>32</v>
      </c>
      <c r="G86" s="65"/>
      <c r="H86" s="69"/>
      <c r="I86" s="70"/>
      <c r="J86" s="70"/>
      <c r="K86" s="34" t="s">
        <v>65</v>
      </c>
      <c r="L86" s="77">
        <v>86</v>
      </c>
      <c r="M86" s="77"/>
      <c r="N86" s="72"/>
      <c r="O86" s="79" t="s">
        <v>176</v>
      </c>
      <c r="P86" s="81">
        <v>43487.95438657407</v>
      </c>
      <c r="Q86" s="79" t="s">
        <v>368</v>
      </c>
      <c r="R86" s="82" t="s">
        <v>393</v>
      </c>
      <c r="S86" s="79" t="s">
        <v>403</v>
      </c>
      <c r="T86" s="79" t="s">
        <v>422</v>
      </c>
      <c r="U86" s="82" t="s">
        <v>437</v>
      </c>
      <c r="V86" s="82" t="s">
        <v>437</v>
      </c>
      <c r="W86" s="81">
        <v>43487.95438657407</v>
      </c>
      <c r="X86" s="82" t="s">
        <v>617</v>
      </c>
      <c r="Y86" s="79"/>
      <c r="Z86" s="79"/>
      <c r="AA86" s="85" t="s">
        <v>729</v>
      </c>
      <c r="AB86" s="79"/>
      <c r="AC86" s="79" t="b">
        <v>0</v>
      </c>
      <c r="AD86" s="79">
        <v>2</v>
      </c>
      <c r="AE86" s="85" t="s">
        <v>764</v>
      </c>
      <c r="AF86" s="79" t="b">
        <v>0</v>
      </c>
      <c r="AG86" s="79" t="s">
        <v>769</v>
      </c>
      <c r="AH86" s="79"/>
      <c r="AI86" s="85" t="s">
        <v>764</v>
      </c>
      <c r="AJ86" s="79" t="b">
        <v>0</v>
      </c>
      <c r="AK86" s="79">
        <v>20</v>
      </c>
      <c r="AL86" s="85" t="s">
        <v>764</v>
      </c>
      <c r="AM86" s="79" t="s">
        <v>775</v>
      </c>
      <c r="AN86" s="79" t="b">
        <v>0</v>
      </c>
      <c r="AO86" s="85" t="s">
        <v>729</v>
      </c>
      <c r="AP86" s="79" t="s">
        <v>786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v>3</v>
      </c>
      <c r="BE86" s="49">
        <v>9.375</v>
      </c>
      <c r="BF86" s="48">
        <v>0</v>
      </c>
      <c r="BG86" s="49">
        <v>0</v>
      </c>
      <c r="BH86" s="48">
        <v>0</v>
      </c>
      <c r="BI86" s="49">
        <v>0</v>
      </c>
      <c r="BJ86" s="48">
        <v>29</v>
      </c>
      <c r="BK86" s="49">
        <v>90.625</v>
      </c>
      <c r="BL86" s="48">
        <v>32</v>
      </c>
    </row>
    <row r="87" spans="1:64" ht="15">
      <c r="A87" s="64" t="s">
        <v>292</v>
      </c>
      <c r="B87" s="64" t="s">
        <v>291</v>
      </c>
      <c r="C87" s="65" t="s">
        <v>2203</v>
      </c>
      <c r="D87" s="66">
        <v>3</v>
      </c>
      <c r="E87" s="67" t="s">
        <v>132</v>
      </c>
      <c r="F87" s="68">
        <v>32</v>
      </c>
      <c r="G87" s="65"/>
      <c r="H87" s="69"/>
      <c r="I87" s="70"/>
      <c r="J87" s="70"/>
      <c r="K87" s="34" t="s">
        <v>65</v>
      </c>
      <c r="L87" s="77">
        <v>87</v>
      </c>
      <c r="M87" s="77"/>
      <c r="N87" s="72"/>
      <c r="O87" s="79" t="s">
        <v>332</v>
      </c>
      <c r="P87" s="81">
        <v>43488.18976851852</v>
      </c>
      <c r="Q87" s="79" t="s">
        <v>354</v>
      </c>
      <c r="R87" s="79"/>
      <c r="S87" s="79"/>
      <c r="T87" s="79" t="s">
        <v>415</v>
      </c>
      <c r="U87" s="79"/>
      <c r="V87" s="82" t="s">
        <v>511</v>
      </c>
      <c r="W87" s="81">
        <v>43488.18976851852</v>
      </c>
      <c r="X87" s="82" t="s">
        <v>618</v>
      </c>
      <c r="Y87" s="79"/>
      <c r="Z87" s="79"/>
      <c r="AA87" s="85" t="s">
        <v>730</v>
      </c>
      <c r="AB87" s="79"/>
      <c r="AC87" s="79" t="b">
        <v>0</v>
      </c>
      <c r="AD87" s="79">
        <v>0</v>
      </c>
      <c r="AE87" s="85" t="s">
        <v>764</v>
      </c>
      <c r="AF87" s="79" t="b">
        <v>0</v>
      </c>
      <c r="AG87" s="79" t="s">
        <v>769</v>
      </c>
      <c r="AH87" s="79"/>
      <c r="AI87" s="85" t="s">
        <v>764</v>
      </c>
      <c r="AJ87" s="79" t="b">
        <v>0</v>
      </c>
      <c r="AK87" s="79">
        <v>20</v>
      </c>
      <c r="AL87" s="85" t="s">
        <v>729</v>
      </c>
      <c r="AM87" s="79" t="s">
        <v>785</v>
      </c>
      <c r="AN87" s="79" t="b">
        <v>0</v>
      </c>
      <c r="AO87" s="85" t="s">
        <v>729</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v>3</v>
      </c>
      <c r="BE87" s="49">
        <v>12</v>
      </c>
      <c r="BF87" s="48">
        <v>0</v>
      </c>
      <c r="BG87" s="49">
        <v>0</v>
      </c>
      <c r="BH87" s="48">
        <v>0</v>
      </c>
      <c r="BI87" s="49">
        <v>0</v>
      </c>
      <c r="BJ87" s="48">
        <v>22</v>
      </c>
      <c r="BK87" s="49">
        <v>88</v>
      </c>
      <c r="BL87" s="48">
        <v>25</v>
      </c>
    </row>
    <row r="88" spans="1:64" ht="15">
      <c r="A88" s="64" t="s">
        <v>292</v>
      </c>
      <c r="B88" s="64" t="s">
        <v>292</v>
      </c>
      <c r="C88" s="65" t="s">
        <v>2204</v>
      </c>
      <c r="D88" s="66">
        <v>3</v>
      </c>
      <c r="E88" s="67" t="s">
        <v>136</v>
      </c>
      <c r="F88" s="68">
        <v>6</v>
      </c>
      <c r="G88" s="65"/>
      <c r="H88" s="69"/>
      <c r="I88" s="70"/>
      <c r="J88" s="70"/>
      <c r="K88" s="34" t="s">
        <v>65</v>
      </c>
      <c r="L88" s="77">
        <v>88</v>
      </c>
      <c r="M88" s="77"/>
      <c r="N88" s="72"/>
      <c r="O88" s="79" t="s">
        <v>176</v>
      </c>
      <c r="P88" s="81">
        <v>43487.70923611111</v>
      </c>
      <c r="Q88" s="79" t="s">
        <v>369</v>
      </c>
      <c r="R88" s="82" t="s">
        <v>394</v>
      </c>
      <c r="S88" s="79" t="s">
        <v>404</v>
      </c>
      <c r="T88" s="79" t="s">
        <v>423</v>
      </c>
      <c r="U88" s="82" t="s">
        <v>438</v>
      </c>
      <c r="V88" s="82" t="s">
        <v>438</v>
      </c>
      <c r="W88" s="81">
        <v>43487.70923611111</v>
      </c>
      <c r="X88" s="82" t="s">
        <v>619</v>
      </c>
      <c r="Y88" s="79"/>
      <c r="Z88" s="79"/>
      <c r="AA88" s="85" t="s">
        <v>731</v>
      </c>
      <c r="AB88" s="79"/>
      <c r="AC88" s="79" t="b">
        <v>0</v>
      </c>
      <c r="AD88" s="79">
        <v>7</v>
      </c>
      <c r="AE88" s="85" t="s">
        <v>764</v>
      </c>
      <c r="AF88" s="79" t="b">
        <v>0</v>
      </c>
      <c r="AG88" s="79" t="s">
        <v>769</v>
      </c>
      <c r="AH88" s="79"/>
      <c r="AI88" s="85" t="s">
        <v>764</v>
      </c>
      <c r="AJ88" s="79" t="b">
        <v>0</v>
      </c>
      <c r="AK88" s="79">
        <v>42</v>
      </c>
      <c r="AL88" s="85" t="s">
        <v>764</v>
      </c>
      <c r="AM88" s="79" t="s">
        <v>775</v>
      </c>
      <c r="AN88" s="79" t="b">
        <v>0</v>
      </c>
      <c r="AO88" s="85" t="s">
        <v>731</v>
      </c>
      <c r="AP88" s="79" t="s">
        <v>786</v>
      </c>
      <c r="AQ88" s="79">
        <v>0</v>
      </c>
      <c r="AR88" s="79">
        <v>0</v>
      </c>
      <c r="AS88" s="79"/>
      <c r="AT88" s="79"/>
      <c r="AU88" s="79"/>
      <c r="AV88" s="79"/>
      <c r="AW88" s="79"/>
      <c r="AX88" s="79"/>
      <c r="AY88" s="79"/>
      <c r="AZ88" s="79"/>
      <c r="BA88">
        <v>2</v>
      </c>
      <c r="BB88" s="78" t="str">
        <f>REPLACE(INDEX(GroupVertices[Group],MATCH(Edges[[#This Row],[Vertex 1]],GroupVertices[Vertex],0)),1,1,"")</f>
        <v>5</v>
      </c>
      <c r="BC88" s="78" t="str">
        <f>REPLACE(INDEX(GroupVertices[Group],MATCH(Edges[[#This Row],[Vertex 2]],GroupVertices[Vertex],0)),1,1,"")</f>
        <v>5</v>
      </c>
      <c r="BD88" s="48">
        <v>1</v>
      </c>
      <c r="BE88" s="49">
        <v>5.555555555555555</v>
      </c>
      <c r="BF88" s="48">
        <v>1</v>
      </c>
      <c r="BG88" s="49">
        <v>5.555555555555555</v>
      </c>
      <c r="BH88" s="48">
        <v>0</v>
      </c>
      <c r="BI88" s="49">
        <v>0</v>
      </c>
      <c r="BJ88" s="48">
        <v>16</v>
      </c>
      <c r="BK88" s="49">
        <v>88.88888888888889</v>
      </c>
      <c r="BL88" s="48">
        <v>18</v>
      </c>
    </row>
    <row r="89" spans="1:64" ht="15">
      <c r="A89" s="64" t="s">
        <v>292</v>
      </c>
      <c r="B89" s="64" t="s">
        <v>292</v>
      </c>
      <c r="C89" s="65" t="s">
        <v>2204</v>
      </c>
      <c r="D89" s="66">
        <v>3</v>
      </c>
      <c r="E89" s="67" t="s">
        <v>136</v>
      </c>
      <c r="F89" s="68">
        <v>6</v>
      </c>
      <c r="G89" s="65"/>
      <c r="H89" s="69"/>
      <c r="I89" s="70"/>
      <c r="J89" s="70"/>
      <c r="K89" s="34" t="s">
        <v>65</v>
      </c>
      <c r="L89" s="77">
        <v>89</v>
      </c>
      <c r="M89" s="77"/>
      <c r="N89" s="72"/>
      <c r="O89" s="79" t="s">
        <v>176</v>
      </c>
      <c r="P89" s="81">
        <v>43488.18996527778</v>
      </c>
      <c r="Q89" s="79" t="s">
        <v>370</v>
      </c>
      <c r="R89" s="79"/>
      <c r="S89" s="79"/>
      <c r="T89" s="79" t="s">
        <v>424</v>
      </c>
      <c r="U89" s="79"/>
      <c r="V89" s="82" t="s">
        <v>511</v>
      </c>
      <c r="W89" s="81">
        <v>43488.18996527778</v>
      </c>
      <c r="X89" s="82" t="s">
        <v>620</v>
      </c>
      <c r="Y89" s="79"/>
      <c r="Z89" s="79"/>
      <c r="AA89" s="85" t="s">
        <v>732</v>
      </c>
      <c r="AB89" s="79"/>
      <c r="AC89" s="79" t="b">
        <v>0</v>
      </c>
      <c r="AD89" s="79">
        <v>0</v>
      </c>
      <c r="AE89" s="85" t="s">
        <v>764</v>
      </c>
      <c r="AF89" s="79" t="b">
        <v>0</v>
      </c>
      <c r="AG89" s="79" t="s">
        <v>769</v>
      </c>
      <c r="AH89" s="79"/>
      <c r="AI89" s="85" t="s">
        <v>764</v>
      </c>
      <c r="AJ89" s="79" t="b">
        <v>0</v>
      </c>
      <c r="AK89" s="79">
        <v>42</v>
      </c>
      <c r="AL89" s="85" t="s">
        <v>731</v>
      </c>
      <c r="AM89" s="79" t="s">
        <v>774</v>
      </c>
      <c r="AN89" s="79" t="b">
        <v>0</v>
      </c>
      <c r="AO89" s="85" t="s">
        <v>731</v>
      </c>
      <c r="AP89" s="79" t="s">
        <v>176</v>
      </c>
      <c r="AQ89" s="79">
        <v>0</v>
      </c>
      <c r="AR89" s="79">
        <v>0</v>
      </c>
      <c r="AS89" s="79"/>
      <c r="AT89" s="79"/>
      <c r="AU89" s="79"/>
      <c r="AV89" s="79"/>
      <c r="AW89" s="79"/>
      <c r="AX89" s="79"/>
      <c r="AY89" s="79"/>
      <c r="AZ89" s="79"/>
      <c r="BA89">
        <v>2</v>
      </c>
      <c r="BB89" s="78" t="str">
        <f>REPLACE(INDEX(GroupVertices[Group],MATCH(Edges[[#This Row],[Vertex 1]],GroupVertices[Vertex],0)),1,1,"")</f>
        <v>5</v>
      </c>
      <c r="BC89" s="78" t="str">
        <f>REPLACE(INDEX(GroupVertices[Group],MATCH(Edges[[#This Row],[Vertex 2]],GroupVertices[Vertex],0)),1,1,"")</f>
        <v>5</v>
      </c>
      <c r="BD89" s="48">
        <v>1</v>
      </c>
      <c r="BE89" s="49">
        <v>5.882352941176471</v>
      </c>
      <c r="BF89" s="48">
        <v>1</v>
      </c>
      <c r="BG89" s="49">
        <v>5.882352941176471</v>
      </c>
      <c r="BH89" s="48">
        <v>0</v>
      </c>
      <c r="BI89" s="49">
        <v>0</v>
      </c>
      <c r="BJ89" s="48">
        <v>15</v>
      </c>
      <c r="BK89" s="49">
        <v>88.23529411764706</v>
      </c>
      <c r="BL89" s="48">
        <v>17</v>
      </c>
    </row>
    <row r="90" spans="1:64" ht="15">
      <c r="A90" s="64" t="s">
        <v>293</v>
      </c>
      <c r="B90" s="64" t="s">
        <v>317</v>
      </c>
      <c r="C90" s="65" t="s">
        <v>2203</v>
      </c>
      <c r="D90" s="66">
        <v>3</v>
      </c>
      <c r="E90" s="67" t="s">
        <v>132</v>
      </c>
      <c r="F90" s="68">
        <v>32</v>
      </c>
      <c r="G90" s="65"/>
      <c r="H90" s="69"/>
      <c r="I90" s="70"/>
      <c r="J90" s="70"/>
      <c r="K90" s="34" t="s">
        <v>65</v>
      </c>
      <c r="L90" s="77">
        <v>90</v>
      </c>
      <c r="M90" s="77"/>
      <c r="N90" s="72"/>
      <c r="O90" s="79" t="s">
        <v>332</v>
      </c>
      <c r="P90" s="81">
        <v>43488.19001157407</v>
      </c>
      <c r="Q90" s="79" t="s">
        <v>337</v>
      </c>
      <c r="R90" s="79"/>
      <c r="S90" s="79"/>
      <c r="T90" s="79"/>
      <c r="U90" s="79"/>
      <c r="V90" s="82" t="s">
        <v>512</v>
      </c>
      <c r="W90" s="81">
        <v>43488.19001157407</v>
      </c>
      <c r="X90" s="82" t="s">
        <v>621</v>
      </c>
      <c r="Y90" s="79"/>
      <c r="Z90" s="79"/>
      <c r="AA90" s="85" t="s">
        <v>733</v>
      </c>
      <c r="AB90" s="79"/>
      <c r="AC90" s="79" t="b">
        <v>0</v>
      </c>
      <c r="AD90" s="79">
        <v>0</v>
      </c>
      <c r="AE90" s="85" t="s">
        <v>764</v>
      </c>
      <c r="AF90" s="79" t="b">
        <v>0</v>
      </c>
      <c r="AG90" s="79" t="s">
        <v>769</v>
      </c>
      <c r="AH90" s="79"/>
      <c r="AI90" s="85" t="s">
        <v>764</v>
      </c>
      <c r="AJ90" s="79" t="b">
        <v>0</v>
      </c>
      <c r="AK90" s="79">
        <v>9548</v>
      </c>
      <c r="AL90" s="85" t="s">
        <v>757</v>
      </c>
      <c r="AM90" s="79" t="s">
        <v>774</v>
      </c>
      <c r="AN90" s="79" t="b">
        <v>0</v>
      </c>
      <c r="AO90" s="85" t="s">
        <v>757</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4</v>
      </c>
      <c r="BF90" s="48">
        <v>1</v>
      </c>
      <c r="BG90" s="49">
        <v>4</v>
      </c>
      <c r="BH90" s="48">
        <v>0</v>
      </c>
      <c r="BI90" s="49">
        <v>0</v>
      </c>
      <c r="BJ90" s="48">
        <v>23</v>
      </c>
      <c r="BK90" s="49">
        <v>92</v>
      </c>
      <c r="BL90" s="48">
        <v>25</v>
      </c>
    </row>
    <row r="91" spans="1:64" ht="15">
      <c r="A91" s="64" t="s">
        <v>294</v>
      </c>
      <c r="B91" s="64" t="s">
        <v>317</v>
      </c>
      <c r="C91" s="65" t="s">
        <v>2203</v>
      </c>
      <c r="D91" s="66">
        <v>3</v>
      </c>
      <c r="E91" s="67" t="s">
        <v>132</v>
      </c>
      <c r="F91" s="68">
        <v>32</v>
      </c>
      <c r="G91" s="65"/>
      <c r="H91" s="69"/>
      <c r="I91" s="70"/>
      <c r="J91" s="70"/>
      <c r="K91" s="34" t="s">
        <v>65</v>
      </c>
      <c r="L91" s="77">
        <v>91</v>
      </c>
      <c r="M91" s="77"/>
      <c r="N91" s="72"/>
      <c r="O91" s="79" t="s">
        <v>332</v>
      </c>
      <c r="P91" s="81">
        <v>43488.19001157407</v>
      </c>
      <c r="Q91" s="79" t="s">
        <v>337</v>
      </c>
      <c r="R91" s="79"/>
      <c r="S91" s="79"/>
      <c r="T91" s="79"/>
      <c r="U91" s="79"/>
      <c r="V91" s="82" t="s">
        <v>513</v>
      </c>
      <c r="W91" s="81">
        <v>43488.19001157407</v>
      </c>
      <c r="X91" s="82" t="s">
        <v>622</v>
      </c>
      <c r="Y91" s="79"/>
      <c r="Z91" s="79"/>
      <c r="AA91" s="85" t="s">
        <v>734</v>
      </c>
      <c r="AB91" s="79"/>
      <c r="AC91" s="79" t="b">
        <v>0</v>
      </c>
      <c r="AD91" s="79">
        <v>0</v>
      </c>
      <c r="AE91" s="85" t="s">
        <v>764</v>
      </c>
      <c r="AF91" s="79" t="b">
        <v>0</v>
      </c>
      <c r="AG91" s="79" t="s">
        <v>769</v>
      </c>
      <c r="AH91" s="79"/>
      <c r="AI91" s="85" t="s">
        <v>764</v>
      </c>
      <c r="AJ91" s="79" t="b">
        <v>0</v>
      </c>
      <c r="AK91" s="79">
        <v>9548</v>
      </c>
      <c r="AL91" s="85" t="s">
        <v>757</v>
      </c>
      <c r="AM91" s="79" t="s">
        <v>774</v>
      </c>
      <c r="AN91" s="79" t="b">
        <v>0</v>
      </c>
      <c r="AO91" s="85" t="s">
        <v>757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4</v>
      </c>
      <c r="BF91" s="48">
        <v>1</v>
      </c>
      <c r="BG91" s="49">
        <v>4</v>
      </c>
      <c r="BH91" s="48">
        <v>0</v>
      </c>
      <c r="BI91" s="49">
        <v>0</v>
      </c>
      <c r="BJ91" s="48">
        <v>23</v>
      </c>
      <c r="BK91" s="49">
        <v>92</v>
      </c>
      <c r="BL91" s="48">
        <v>25</v>
      </c>
    </row>
    <row r="92" spans="1:64" ht="15">
      <c r="A92" s="64" t="s">
        <v>295</v>
      </c>
      <c r="B92" s="64" t="s">
        <v>295</v>
      </c>
      <c r="C92" s="65" t="s">
        <v>2203</v>
      </c>
      <c r="D92" s="66">
        <v>3</v>
      </c>
      <c r="E92" s="67" t="s">
        <v>132</v>
      </c>
      <c r="F92" s="68">
        <v>32</v>
      </c>
      <c r="G92" s="65"/>
      <c r="H92" s="69"/>
      <c r="I92" s="70"/>
      <c r="J92" s="70"/>
      <c r="K92" s="34" t="s">
        <v>65</v>
      </c>
      <c r="L92" s="77">
        <v>92</v>
      </c>
      <c r="M92" s="77"/>
      <c r="N92" s="72"/>
      <c r="O92" s="79" t="s">
        <v>176</v>
      </c>
      <c r="P92" s="81">
        <v>43487.470300925925</v>
      </c>
      <c r="Q92" s="79" t="s">
        <v>371</v>
      </c>
      <c r="R92" s="79"/>
      <c r="S92" s="79"/>
      <c r="T92" s="79" t="s">
        <v>425</v>
      </c>
      <c r="U92" s="82" t="s">
        <v>439</v>
      </c>
      <c r="V92" s="82" t="s">
        <v>439</v>
      </c>
      <c r="W92" s="81">
        <v>43487.470300925925</v>
      </c>
      <c r="X92" s="82" t="s">
        <v>623</v>
      </c>
      <c r="Y92" s="79"/>
      <c r="Z92" s="79"/>
      <c r="AA92" s="85" t="s">
        <v>735</v>
      </c>
      <c r="AB92" s="79"/>
      <c r="AC92" s="79" t="b">
        <v>0</v>
      </c>
      <c r="AD92" s="79">
        <v>265</v>
      </c>
      <c r="AE92" s="85" t="s">
        <v>764</v>
      </c>
      <c r="AF92" s="79" t="b">
        <v>0</v>
      </c>
      <c r="AG92" s="79" t="s">
        <v>771</v>
      </c>
      <c r="AH92" s="79"/>
      <c r="AI92" s="85" t="s">
        <v>764</v>
      </c>
      <c r="AJ92" s="79" t="b">
        <v>0</v>
      </c>
      <c r="AK92" s="79">
        <v>522</v>
      </c>
      <c r="AL92" s="85" t="s">
        <v>764</v>
      </c>
      <c r="AM92" s="79" t="s">
        <v>774</v>
      </c>
      <c r="AN92" s="79" t="b">
        <v>0</v>
      </c>
      <c r="AO92" s="85" t="s">
        <v>735</v>
      </c>
      <c r="AP92" s="79" t="s">
        <v>786</v>
      </c>
      <c r="AQ92" s="79">
        <v>0</v>
      </c>
      <c r="AR92" s="79">
        <v>0</v>
      </c>
      <c r="AS92" s="79"/>
      <c r="AT92" s="79"/>
      <c r="AU92" s="79"/>
      <c r="AV92" s="79"/>
      <c r="AW92" s="79"/>
      <c r="AX92" s="79"/>
      <c r="AY92" s="79"/>
      <c r="AZ92" s="79"/>
      <c r="BA92">
        <v>1</v>
      </c>
      <c r="BB92" s="78" t="str">
        <f>REPLACE(INDEX(GroupVertices[Group],MATCH(Edges[[#This Row],[Vertex 1]],GroupVertices[Vertex],0)),1,1,"")</f>
        <v>12</v>
      </c>
      <c r="BC92" s="78" t="str">
        <f>REPLACE(INDEX(GroupVertices[Group],MATCH(Edges[[#This Row],[Vertex 2]],GroupVertices[Vertex],0)),1,1,"")</f>
        <v>12</v>
      </c>
      <c r="BD92" s="48">
        <v>0</v>
      </c>
      <c r="BE92" s="49">
        <v>0</v>
      </c>
      <c r="BF92" s="48">
        <v>0</v>
      </c>
      <c r="BG92" s="49">
        <v>0</v>
      </c>
      <c r="BH92" s="48">
        <v>0</v>
      </c>
      <c r="BI92" s="49">
        <v>0</v>
      </c>
      <c r="BJ92" s="48">
        <v>38</v>
      </c>
      <c r="BK92" s="49">
        <v>100</v>
      </c>
      <c r="BL92" s="48">
        <v>38</v>
      </c>
    </row>
    <row r="93" spans="1:64" ht="15">
      <c r="A93" s="64" t="s">
        <v>296</v>
      </c>
      <c r="B93" s="64" t="s">
        <v>295</v>
      </c>
      <c r="C93" s="65" t="s">
        <v>2203</v>
      </c>
      <c r="D93" s="66">
        <v>3</v>
      </c>
      <c r="E93" s="67" t="s">
        <v>132</v>
      </c>
      <c r="F93" s="68">
        <v>32</v>
      </c>
      <c r="G93" s="65"/>
      <c r="H93" s="69"/>
      <c r="I93" s="70"/>
      <c r="J93" s="70"/>
      <c r="K93" s="34" t="s">
        <v>65</v>
      </c>
      <c r="L93" s="77">
        <v>93</v>
      </c>
      <c r="M93" s="77"/>
      <c r="N93" s="72"/>
      <c r="O93" s="79" t="s">
        <v>332</v>
      </c>
      <c r="P93" s="81">
        <v>43488.190034722225</v>
      </c>
      <c r="Q93" s="79" t="s">
        <v>372</v>
      </c>
      <c r="R93" s="79"/>
      <c r="S93" s="79"/>
      <c r="T93" s="79"/>
      <c r="U93" s="79"/>
      <c r="V93" s="82" t="s">
        <v>514</v>
      </c>
      <c r="W93" s="81">
        <v>43488.190034722225</v>
      </c>
      <c r="X93" s="82" t="s">
        <v>624</v>
      </c>
      <c r="Y93" s="79"/>
      <c r="Z93" s="79"/>
      <c r="AA93" s="85" t="s">
        <v>736</v>
      </c>
      <c r="AB93" s="79"/>
      <c r="AC93" s="79" t="b">
        <v>0</v>
      </c>
      <c r="AD93" s="79">
        <v>0</v>
      </c>
      <c r="AE93" s="85" t="s">
        <v>764</v>
      </c>
      <c r="AF93" s="79" t="b">
        <v>0</v>
      </c>
      <c r="AG93" s="79" t="s">
        <v>771</v>
      </c>
      <c r="AH93" s="79"/>
      <c r="AI93" s="85" t="s">
        <v>764</v>
      </c>
      <c r="AJ93" s="79" t="b">
        <v>0</v>
      </c>
      <c r="AK93" s="79">
        <v>522</v>
      </c>
      <c r="AL93" s="85" t="s">
        <v>735</v>
      </c>
      <c r="AM93" s="79" t="s">
        <v>776</v>
      </c>
      <c r="AN93" s="79" t="b">
        <v>0</v>
      </c>
      <c r="AO93" s="85" t="s">
        <v>735</v>
      </c>
      <c r="AP93" s="79" t="s">
        <v>176</v>
      </c>
      <c r="AQ93" s="79">
        <v>0</v>
      </c>
      <c r="AR93" s="79">
        <v>0</v>
      </c>
      <c r="AS93" s="79"/>
      <c r="AT93" s="79"/>
      <c r="AU93" s="79"/>
      <c r="AV93" s="79"/>
      <c r="AW93" s="79"/>
      <c r="AX93" s="79"/>
      <c r="AY93" s="79"/>
      <c r="AZ93" s="79"/>
      <c r="BA93">
        <v>1</v>
      </c>
      <c r="BB93" s="78" t="str">
        <f>REPLACE(INDEX(GroupVertices[Group],MATCH(Edges[[#This Row],[Vertex 1]],GroupVertices[Vertex],0)),1,1,"")</f>
        <v>12</v>
      </c>
      <c r="BC93" s="78" t="str">
        <f>REPLACE(INDEX(GroupVertices[Group],MATCH(Edges[[#This Row],[Vertex 2]],GroupVertices[Vertex],0)),1,1,"")</f>
        <v>12</v>
      </c>
      <c r="BD93" s="48">
        <v>0</v>
      </c>
      <c r="BE93" s="49">
        <v>0</v>
      </c>
      <c r="BF93" s="48">
        <v>0</v>
      </c>
      <c r="BG93" s="49">
        <v>0</v>
      </c>
      <c r="BH93" s="48">
        <v>0</v>
      </c>
      <c r="BI93" s="49">
        <v>0</v>
      </c>
      <c r="BJ93" s="48">
        <v>28</v>
      </c>
      <c r="BK93" s="49">
        <v>100</v>
      </c>
      <c r="BL93" s="48">
        <v>28</v>
      </c>
    </row>
    <row r="94" spans="1:64" ht="15">
      <c r="A94" s="64" t="s">
        <v>297</v>
      </c>
      <c r="B94" s="64" t="s">
        <v>317</v>
      </c>
      <c r="C94" s="65" t="s">
        <v>2203</v>
      </c>
      <c r="D94" s="66">
        <v>3</v>
      </c>
      <c r="E94" s="67" t="s">
        <v>132</v>
      </c>
      <c r="F94" s="68">
        <v>32</v>
      </c>
      <c r="G94" s="65"/>
      <c r="H94" s="69"/>
      <c r="I94" s="70"/>
      <c r="J94" s="70"/>
      <c r="K94" s="34" t="s">
        <v>65</v>
      </c>
      <c r="L94" s="77">
        <v>94</v>
      </c>
      <c r="M94" s="77"/>
      <c r="N94" s="72"/>
      <c r="O94" s="79" t="s">
        <v>332</v>
      </c>
      <c r="P94" s="81">
        <v>43488.19008101852</v>
      </c>
      <c r="Q94" s="79" t="s">
        <v>337</v>
      </c>
      <c r="R94" s="79"/>
      <c r="S94" s="79"/>
      <c r="T94" s="79"/>
      <c r="U94" s="79"/>
      <c r="V94" s="82" t="s">
        <v>515</v>
      </c>
      <c r="W94" s="81">
        <v>43488.19008101852</v>
      </c>
      <c r="X94" s="82" t="s">
        <v>625</v>
      </c>
      <c r="Y94" s="79"/>
      <c r="Z94" s="79"/>
      <c r="AA94" s="85" t="s">
        <v>737</v>
      </c>
      <c r="AB94" s="79"/>
      <c r="AC94" s="79" t="b">
        <v>0</v>
      </c>
      <c r="AD94" s="79">
        <v>0</v>
      </c>
      <c r="AE94" s="85" t="s">
        <v>764</v>
      </c>
      <c r="AF94" s="79" t="b">
        <v>0</v>
      </c>
      <c r="AG94" s="79" t="s">
        <v>769</v>
      </c>
      <c r="AH94" s="79"/>
      <c r="AI94" s="85" t="s">
        <v>764</v>
      </c>
      <c r="AJ94" s="79" t="b">
        <v>0</v>
      </c>
      <c r="AK94" s="79">
        <v>9548</v>
      </c>
      <c r="AL94" s="85" t="s">
        <v>757</v>
      </c>
      <c r="AM94" s="79" t="s">
        <v>774</v>
      </c>
      <c r="AN94" s="79" t="b">
        <v>0</v>
      </c>
      <c r="AO94" s="85" t="s">
        <v>757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4</v>
      </c>
      <c r="BF94" s="48">
        <v>1</v>
      </c>
      <c r="BG94" s="49">
        <v>4</v>
      </c>
      <c r="BH94" s="48">
        <v>0</v>
      </c>
      <c r="BI94" s="49">
        <v>0</v>
      </c>
      <c r="BJ94" s="48">
        <v>23</v>
      </c>
      <c r="BK94" s="49">
        <v>92</v>
      </c>
      <c r="BL94" s="48">
        <v>25</v>
      </c>
    </row>
    <row r="95" spans="1:64" ht="15">
      <c r="A95" s="64" t="s">
        <v>298</v>
      </c>
      <c r="B95" s="64" t="s">
        <v>298</v>
      </c>
      <c r="C95" s="65" t="s">
        <v>2203</v>
      </c>
      <c r="D95" s="66">
        <v>3</v>
      </c>
      <c r="E95" s="67" t="s">
        <v>132</v>
      </c>
      <c r="F95" s="68">
        <v>32</v>
      </c>
      <c r="G95" s="65"/>
      <c r="H95" s="69"/>
      <c r="I95" s="70"/>
      <c r="J95" s="70"/>
      <c r="K95" s="34" t="s">
        <v>65</v>
      </c>
      <c r="L95" s="77">
        <v>95</v>
      </c>
      <c r="M95" s="77"/>
      <c r="N95" s="72"/>
      <c r="O95" s="79" t="s">
        <v>176</v>
      </c>
      <c r="P95" s="81">
        <v>43488.190092592595</v>
      </c>
      <c r="Q95" s="79" t="s">
        <v>373</v>
      </c>
      <c r="R95" s="79"/>
      <c r="S95" s="79"/>
      <c r="T95" s="79"/>
      <c r="U95" s="82" t="s">
        <v>440</v>
      </c>
      <c r="V95" s="82" t="s">
        <v>440</v>
      </c>
      <c r="W95" s="81">
        <v>43488.190092592595</v>
      </c>
      <c r="X95" s="82" t="s">
        <v>626</v>
      </c>
      <c r="Y95" s="79"/>
      <c r="Z95" s="79"/>
      <c r="AA95" s="85" t="s">
        <v>738</v>
      </c>
      <c r="AB95" s="79"/>
      <c r="AC95" s="79" t="b">
        <v>0</v>
      </c>
      <c r="AD95" s="79">
        <v>0</v>
      </c>
      <c r="AE95" s="85" t="s">
        <v>764</v>
      </c>
      <c r="AF95" s="79" t="b">
        <v>0</v>
      </c>
      <c r="AG95" s="79" t="s">
        <v>769</v>
      </c>
      <c r="AH95" s="79"/>
      <c r="AI95" s="85" t="s">
        <v>764</v>
      </c>
      <c r="AJ95" s="79" t="b">
        <v>0</v>
      </c>
      <c r="AK95" s="79">
        <v>0</v>
      </c>
      <c r="AL95" s="85" t="s">
        <v>764</v>
      </c>
      <c r="AM95" s="79" t="s">
        <v>774</v>
      </c>
      <c r="AN95" s="79" t="b">
        <v>0</v>
      </c>
      <c r="AO95" s="85" t="s">
        <v>738</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1</v>
      </c>
      <c r="BG95" s="49">
        <v>8.333333333333334</v>
      </c>
      <c r="BH95" s="48">
        <v>0</v>
      </c>
      <c r="BI95" s="49">
        <v>0</v>
      </c>
      <c r="BJ95" s="48">
        <v>11</v>
      </c>
      <c r="BK95" s="49">
        <v>91.66666666666667</v>
      </c>
      <c r="BL95" s="48">
        <v>12</v>
      </c>
    </row>
    <row r="96" spans="1:64" ht="15">
      <c r="A96" s="64" t="s">
        <v>299</v>
      </c>
      <c r="B96" s="64" t="s">
        <v>317</v>
      </c>
      <c r="C96" s="65" t="s">
        <v>2203</v>
      </c>
      <c r="D96" s="66">
        <v>3</v>
      </c>
      <c r="E96" s="67" t="s">
        <v>132</v>
      </c>
      <c r="F96" s="68">
        <v>32</v>
      </c>
      <c r="G96" s="65"/>
      <c r="H96" s="69"/>
      <c r="I96" s="70"/>
      <c r="J96" s="70"/>
      <c r="K96" s="34" t="s">
        <v>65</v>
      </c>
      <c r="L96" s="77">
        <v>96</v>
      </c>
      <c r="M96" s="77"/>
      <c r="N96" s="72"/>
      <c r="O96" s="79" t="s">
        <v>332</v>
      </c>
      <c r="P96" s="81">
        <v>43488.19011574074</v>
      </c>
      <c r="Q96" s="79" t="s">
        <v>337</v>
      </c>
      <c r="R96" s="79"/>
      <c r="S96" s="79"/>
      <c r="T96" s="79"/>
      <c r="U96" s="79"/>
      <c r="V96" s="82" t="s">
        <v>516</v>
      </c>
      <c r="W96" s="81">
        <v>43488.19011574074</v>
      </c>
      <c r="X96" s="82" t="s">
        <v>627</v>
      </c>
      <c r="Y96" s="79"/>
      <c r="Z96" s="79"/>
      <c r="AA96" s="85" t="s">
        <v>739</v>
      </c>
      <c r="AB96" s="79"/>
      <c r="AC96" s="79" t="b">
        <v>0</v>
      </c>
      <c r="AD96" s="79">
        <v>0</v>
      </c>
      <c r="AE96" s="85" t="s">
        <v>764</v>
      </c>
      <c r="AF96" s="79" t="b">
        <v>0</v>
      </c>
      <c r="AG96" s="79" t="s">
        <v>769</v>
      </c>
      <c r="AH96" s="79"/>
      <c r="AI96" s="85" t="s">
        <v>764</v>
      </c>
      <c r="AJ96" s="79" t="b">
        <v>0</v>
      </c>
      <c r="AK96" s="79">
        <v>9548</v>
      </c>
      <c r="AL96" s="85" t="s">
        <v>757</v>
      </c>
      <c r="AM96" s="79" t="s">
        <v>774</v>
      </c>
      <c r="AN96" s="79" t="b">
        <v>0</v>
      </c>
      <c r="AO96" s="85" t="s">
        <v>757</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4</v>
      </c>
      <c r="BF96" s="48">
        <v>1</v>
      </c>
      <c r="BG96" s="49">
        <v>4</v>
      </c>
      <c r="BH96" s="48">
        <v>0</v>
      </c>
      <c r="BI96" s="49">
        <v>0</v>
      </c>
      <c r="BJ96" s="48">
        <v>23</v>
      </c>
      <c r="BK96" s="49">
        <v>92</v>
      </c>
      <c r="BL96" s="48">
        <v>25</v>
      </c>
    </row>
    <row r="97" spans="1:64" ht="15">
      <c r="A97" s="64" t="s">
        <v>300</v>
      </c>
      <c r="B97" s="64" t="s">
        <v>317</v>
      </c>
      <c r="C97" s="65" t="s">
        <v>2203</v>
      </c>
      <c r="D97" s="66">
        <v>3</v>
      </c>
      <c r="E97" s="67" t="s">
        <v>132</v>
      </c>
      <c r="F97" s="68">
        <v>32</v>
      </c>
      <c r="G97" s="65"/>
      <c r="H97" s="69"/>
      <c r="I97" s="70"/>
      <c r="J97" s="70"/>
      <c r="K97" s="34" t="s">
        <v>65</v>
      </c>
      <c r="L97" s="77">
        <v>97</v>
      </c>
      <c r="M97" s="77"/>
      <c r="N97" s="72"/>
      <c r="O97" s="79" t="s">
        <v>332</v>
      </c>
      <c r="P97" s="81">
        <v>43488.190150462964</v>
      </c>
      <c r="Q97" s="79" t="s">
        <v>337</v>
      </c>
      <c r="R97" s="79"/>
      <c r="S97" s="79"/>
      <c r="T97" s="79"/>
      <c r="U97" s="79"/>
      <c r="V97" s="82" t="s">
        <v>517</v>
      </c>
      <c r="W97" s="81">
        <v>43488.190150462964</v>
      </c>
      <c r="X97" s="82" t="s">
        <v>628</v>
      </c>
      <c r="Y97" s="79"/>
      <c r="Z97" s="79"/>
      <c r="AA97" s="85" t="s">
        <v>740</v>
      </c>
      <c r="AB97" s="79"/>
      <c r="AC97" s="79" t="b">
        <v>0</v>
      </c>
      <c r="AD97" s="79">
        <v>0</v>
      </c>
      <c r="AE97" s="85" t="s">
        <v>764</v>
      </c>
      <c r="AF97" s="79" t="b">
        <v>0</v>
      </c>
      <c r="AG97" s="79" t="s">
        <v>769</v>
      </c>
      <c r="AH97" s="79"/>
      <c r="AI97" s="85" t="s">
        <v>764</v>
      </c>
      <c r="AJ97" s="79" t="b">
        <v>0</v>
      </c>
      <c r="AK97" s="79">
        <v>9548</v>
      </c>
      <c r="AL97" s="85" t="s">
        <v>757</v>
      </c>
      <c r="AM97" s="79" t="s">
        <v>774</v>
      </c>
      <c r="AN97" s="79" t="b">
        <v>0</v>
      </c>
      <c r="AO97" s="85" t="s">
        <v>757</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4</v>
      </c>
      <c r="BF97" s="48">
        <v>1</v>
      </c>
      <c r="BG97" s="49">
        <v>4</v>
      </c>
      <c r="BH97" s="48">
        <v>0</v>
      </c>
      <c r="BI97" s="49">
        <v>0</v>
      </c>
      <c r="BJ97" s="48">
        <v>23</v>
      </c>
      <c r="BK97" s="49">
        <v>92</v>
      </c>
      <c r="BL97" s="48">
        <v>25</v>
      </c>
    </row>
    <row r="98" spans="1:64" ht="15">
      <c r="A98" s="64" t="s">
        <v>301</v>
      </c>
      <c r="B98" s="64" t="s">
        <v>301</v>
      </c>
      <c r="C98" s="65" t="s">
        <v>2203</v>
      </c>
      <c r="D98" s="66">
        <v>3</v>
      </c>
      <c r="E98" s="67" t="s">
        <v>132</v>
      </c>
      <c r="F98" s="68">
        <v>32</v>
      </c>
      <c r="G98" s="65"/>
      <c r="H98" s="69"/>
      <c r="I98" s="70"/>
      <c r="J98" s="70"/>
      <c r="K98" s="34" t="s">
        <v>65</v>
      </c>
      <c r="L98" s="77">
        <v>98</v>
      </c>
      <c r="M98" s="77"/>
      <c r="N98" s="72"/>
      <c r="O98" s="79" t="s">
        <v>176</v>
      </c>
      <c r="P98" s="81">
        <v>42986.667662037034</v>
      </c>
      <c r="Q98" s="79" t="s">
        <v>374</v>
      </c>
      <c r="R98" s="82" t="s">
        <v>395</v>
      </c>
      <c r="S98" s="79" t="s">
        <v>405</v>
      </c>
      <c r="T98" s="79"/>
      <c r="U98" s="79"/>
      <c r="V98" s="82" t="s">
        <v>518</v>
      </c>
      <c r="W98" s="81">
        <v>42986.667662037034</v>
      </c>
      <c r="X98" s="82" t="s">
        <v>629</v>
      </c>
      <c r="Y98" s="79"/>
      <c r="Z98" s="79"/>
      <c r="AA98" s="85" t="s">
        <v>741</v>
      </c>
      <c r="AB98" s="79"/>
      <c r="AC98" s="79" t="b">
        <v>0</v>
      </c>
      <c r="AD98" s="79">
        <v>48</v>
      </c>
      <c r="AE98" s="85" t="s">
        <v>764</v>
      </c>
      <c r="AF98" s="79" t="b">
        <v>1</v>
      </c>
      <c r="AG98" s="79" t="s">
        <v>769</v>
      </c>
      <c r="AH98" s="79"/>
      <c r="AI98" s="85" t="s">
        <v>764</v>
      </c>
      <c r="AJ98" s="79" t="b">
        <v>0</v>
      </c>
      <c r="AK98" s="79">
        <v>13</v>
      </c>
      <c r="AL98" s="85" t="s">
        <v>764</v>
      </c>
      <c r="AM98" s="79" t="s">
        <v>774</v>
      </c>
      <c r="AN98" s="79" t="b">
        <v>0</v>
      </c>
      <c r="AO98" s="85" t="s">
        <v>741</v>
      </c>
      <c r="AP98" s="79" t="s">
        <v>786</v>
      </c>
      <c r="AQ98" s="79">
        <v>0</v>
      </c>
      <c r="AR98" s="79">
        <v>0</v>
      </c>
      <c r="AS98" s="79" t="s">
        <v>788</v>
      </c>
      <c r="AT98" s="79" t="s">
        <v>790</v>
      </c>
      <c r="AU98" s="79" t="s">
        <v>792</v>
      </c>
      <c r="AV98" s="79" t="s">
        <v>794</v>
      </c>
      <c r="AW98" s="79" t="s">
        <v>796</v>
      </c>
      <c r="AX98" s="79" t="s">
        <v>798</v>
      </c>
      <c r="AY98" s="79" t="s">
        <v>799</v>
      </c>
      <c r="AZ98" s="82" t="s">
        <v>801</v>
      </c>
      <c r="BA98">
        <v>1</v>
      </c>
      <c r="BB98" s="78" t="str">
        <f>REPLACE(INDEX(GroupVertices[Group],MATCH(Edges[[#This Row],[Vertex 1]],GroupVertices[Vertex],0)),1,1,"")</f>
        <v>11</v>
      </c>
      <c r="BC98" s="78" t="str">
        <f>REPLACE(INDEX(GroupVertices[Group],MATCH(Edges[[#This Row],[Vertex 2]],GroupVertices[Vertex],0)),1,1,"")</f>
        <v>11</v>
      </c>
      <c r="BD98" s="48">
        <v>0</v>
      </c>
      <c r="BE98" s="49">
        <v>0</v>
      </c>
      <c r="BF98" s="48">
        <v>0</v>
      </c>
      <c r="BG98" s="49">
        <v>0</v>
      </c>
      <c r="BH98" s="48">
        <v>0</v>
      </c>
      <c r="BI98" s="49">
        <v>0</v>
      </c>
      <c r="BJ98" s="48">
        <v>4</v>
      </c>
      <c r="BK98" s="49">
        <v>100</v>
      </c>
      <c r="BL98" s="48">
        <v>4</v>
      </c>
    </row>
    <row r="99" spans="1:64" ht="15">
      <c r="A99" s="64" t="s">
        <v>302</v>
      </c>
      <c r="B99" s="64" t="s">
        <v>301</v>
      </c>
      <c r="C99" s="65" t="s">
        <v>2203</v>
      </c>
      <c r="D99" s="66">
        <v>3</v>
      </c>
      <c r="E99" s="67" t="s">
        <v>132</v>
      </c>
      <c r="F99" s="68">
        <v>32</v>
      </c>
      <c r="G99" s="65"/>
      <c r="H99" s="69"/>
      <c r="I99" s="70"/>
      <c r="J99" s="70"/>
      <c r="K99" s="34" t="s">
        <v>65</v>
      </c>
      <c r="L99" s="77">
        <v>99</v>
      </c>
      <c r="M99" s="77"/>
      <c r="N99" s="72"/>
      <c r="O99" s="79" t="s">
        <v>332</v>
      </c>
      <c r="P99" s="81">
        <v>43488.19017361111</v>
      </c>
      <c r="Q99" s="79" t="s">
        <v>375</v>
      </c>
      <c r="R99" s="82" t="s">
        <v>395</v>
      </c>
      <c r="S99" s="79" t="s">
        <v>405</v>
      </c>
      <c r="T99" s="79"/>
      <c r="U99" s="79"/>
      <c r="V99" s="82" t="s">
        <v>519</v>
      </c>
      <c r="W99" s="81">
        <v>43488.19017361111</v>
      </c>
      <c r="X99" s="82" t="s">
        <v>630</v>
      </c>
      <c r="Y99" s="79"/>
      <c r="Z99" s="79"/>
      <c r="AA99" s="85" t="s">
        <v>742</v>
      </c>
      <c r="AB99" s="79"/>
      <c r="AC99" s="79" t="b">
        <v>0</v>
      </c>
      <c r="AD99" s="79">
        <v>0</v>
      </c>
      <c r="AE99" s="85" t="s">
        <v>764</v>
      </c>
      <c r="AF99" s="79" t="b">
        <v>1</v>
      </c>
      <c r="AG99" s="79" t="s">
        <v>769</v>
      </c>
      <c r="AH99" s="79"/>
      <c r="AI99" s="85" t="s">
        <v>764</v>
      </c>
      <c r="AJ99" s="79" t="b">
        <v>0</v>
      </c>
      <c r="AK99" s="79">
        <v>13</v>
      </c>
      <c r="AL99" s="85" t="s">
        <v>741</v>
      </c>
      <c r="AM99" s="79" t="s">
        <v>774</v>
      </c>
      <c r="AN99" s="79" t="b">
        <v>0</v>
      </c>
      <c r="AO99" s="85" t="s">
        <v>741</v>
      </c>
      <c r="AP99" s="79" t="s">
        <v>176</v>
      </c>
      <c r="AQ99" s="79">
        <v>0</v>
      </c>
      <c r="AR99" s="79">
        <v>0</v>
      </c>
      <c r="AS99" s="79"/>
      <c r="AT99" s="79"/>
      <c r="AU99" s="79"/>
      <c r="AV99" s="79"/>
      <c r="AW99" s="79"/>
      <c r="AX99" s="79"/>
      <c r="AY99" s="79"/>
      <c r="AZ99" s="79"/>
      <c r="BA99">
        <v>1</v>
      </c>
      <c r="BB99" s="78" t="str">
        <f>REPLACE(INDEX(GroupVertices[Group],MATCH(Edges[[#This Row],[Vertex 1]],GroupVertices[Vertex],0)),1,1,"")</f>
        <v>11</v>
      </c>
      <c r="BC99" s="78" t="str">
        <f>REPLACE(INDEX(GroupVertices[Group],MATCH(Edges[[#This Row],[Vertex 2]],GroupVertices[Vertex],0)),1,1,"")</f>
        <v>11</v>
      </c>
      <c r="BD99" s="48">
        <v>0</v>
      </c>
      <c r="BE99" s="49">
        <v>0</v>
      </c>
      <c r="BF99" s="48">
        <v>0</v>
      </c>
      <c r="BG99" s="49">
        <v>0</v>
      </c>
      <c r="BH99" s="48">
        <v>0</v>
      </c>
      <c r="BI99" s="49">
        <v>0</v>
      </c>
      <c r="BJ99" s="48">
        <v>6</v>
      </c>
      <c r="BK99" s="49">
        <v>100</v>
      </c>
      <c r="BL99" s="48">
        <v>6</v>
      </c>
    </row>
    <row r="100" spans="1:64" ht="15">
      <c r="A100" s="64" t="s">
        <v>303</v>
      </c>
      <c r="B100" s="64" t="s">
        <v>317</v>
      </c>
      <c r="C100" s="65" t="s">
        <v>2203</v>
      </c>
      <c r="D100" s="66">
        <v>3</v>
      </c>
      <c r="E100" s="67" t="s">
        <v>132</v>
      </c>
      <c r="F100" s="68">
        <v>32</v>
      </c>
      <c r="G100" s="65"/>
      <c r="H100" s="69"/>
      <c r="I100" s="70"/>
      <c r="J100" s="70"/>
      <c r="K100" s="34" t="s">
        <v>65</v>
      </c>
      <c r="L100" s="77">
        <v>100</v>
      </c>
      <c r="M100" s="77"/>
      <c r="N100" s="72"/>
      <c r="O100" s="79" t="s">
        <v>332</v>
      </c>
      <c r="P100" s="81">
        <v>43488.19021990741</v>
      </c>
      <c r="Q100" s="79" t="s">
        <v>337</v>
      </c>
      <c r="R100" s="79"/>
      <c r="S100" s="79"/>
      <c r="T100" s="79"/>
      <c r="U100" s="79"/>
      <c r="V100" s="82" t="s">
        <v>520</v>
      </c>
      <c r="W100" s="81">
        <v>43488.19021990741</v>
      </c>
      <c r="X100" s="82" t="s">
        <v>631</v>
      </c>
      <c r="Y100" s="79"/>
      <c r="Z100" s="79"/>
      <c r="AA100" s="85" t="s">
        <v>743</v>
      </c>
      <c r="AB100" s="79"/>
      <c r="AC100" s="79" t="b">
        <v>0</v>
      </c>
      <c r="AD100" s="79">
        <v>0</v>
      </c>
      <c r="AE100" s="85" t="s">
        <v>764</v>
      </c>
      <c r="AF100" s="79" t="b">
        <v>0</v>
      </c>
      <c r="AG100" s="79" t="s">
        <v>769</v>
      </c>
      <c r="AH100" s="79"/>
      <c r="AI100" s="85" t="s">
        <v>764</v>
      </c>
      <c r="AJ100" s="79" t="b">
        <v>0</v>
      </c>
      <c r="AK100" s="79">
        <v>9548</v>
      </c>
      <c r="AL100" s="85" t="s">
        <v>757</v>
      </c>
      <c r="AM100" s="79" t="s">
        <v>774</v>
      </c>
      <c r="AN100" s="79" t="b">
        <v>0</v>
      </c>
      <c r="AO100" s="85" t="s">
        <v>757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4</v>
      </c>
      <c r="BF100" s="48">
        <v>1</v>
      </c>
      <c r="BG100" s="49">
        <v>4</v>
      </c>
      <c r="BH100" s="48">
        <v>0</v>
      </c>
      <c r="BI100" s="49">
        <v>0</v>
      </c>
      <c r="BJ100" s="48">
        <v>23</v>
      </c>
      <c r="BK100" s="49">
        <v>92</v>
      </c>
      <c r="BL100" s="48">
        <v>25</v>
      </c>
    </row>
    <row r="101" spans="1:64" ht="15">
      <c r="A101" s="64" t="s">
        <v>304</v>
      </c>
      <c r="B101" s="64" t="s">
        <v>304</v>
      </c>
      <c r="C101" s="65" t="s">
        <v>2203</v>
      </c>
      <c r="D101" s="66">
        <v>3</v>
      </c>
      <c r="E101" s="67" t="s">
        <v>132</v>
      </c>
      <c r="F101" s="68">
        <v>32</v>
      </c>
      <c r="G101" s="65"/>
      <c r="H101" s="69"/>
      <c r="I101" s="70"/>
      <c r="J101" s="70"/>
      <c r="K101" s="34" t="s">
        <v>65</v>
      </c>
      <c r="L101" s="77">
        <v>101</v>
      </c>
      <c r="M101" s="77"/>
      <c r="N101" s="72"/>
      <c r="O101" s="79" t="s">
        <v>176</v>
      </c>
      <c r="P101" s="81">
        <v>43488.19023148148</v>
      </c>
      <c r="Q101" s="79" t="s">
        <v>376</v>
      </c>
      <c r="R101" s="79"/>
      <c r="S101" s="79"/>
      <c r="T101" s="79"/>
      <c r="U101" s="79"/>
      <c r="V101" s="82" t="s">
        <v>521</v>
      </c>
      <c r="W101" s="81">
        <v>43488.19023148148</v>
      </c>
      <c r="X101" s="82" t="s">
        <v>632</v>
      </c>
      <c r="Y101" s="79"/>
      <c r="Z101" s="79"/>
      <c r="AA101" s="85" t="s">
        <v>744</v>
      </c>
      <c r="AB101" s="79"/>
      <c r="AC101" s="79" t="b">
        <v>0</v>
      </c>
      <c r="AD101" s="79">
        <v>0</v>
      </c>
      <c r="AE101" s="85" t="s">
        <v>764</v>
      </c>
      <c r="AF101" s="79" t="b">
        <v>0</v>
      </c>
      <c r="AG101" s="79" t="s">
        <v>769</v>
      </c>
      <c r="AH101" s="79"/>
      <c r="AI101" s="85" t="s">
        <v>764</v>
      </c>
      <c r="AJ101" s="79" t="b">
        <v>0</v>
      </c>
      <c r="AK101" s="79">
        <v>0</v>
      </c>
      <c r="AL101" s="85" t="s">
        <v>764</v>
      </c>
      <c r="AM101" s="79" t="s">
        <v>775</v>
      </c>
      <c r="AN101" s="79" t="b">
        <v>0</v>
      </c>
      <c r="AO101" s="85" t="s">
        <v>744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11</v>
      </c>
      <c r="BK101" s="49">
        <v>100</v>
      </c>
      <c r="BL101" s="48">
        <v>11</v>
      </c>
    </row>
    <row r="102" spans="1:64" ht="15">
      <c r="A102" s="64" t="s">
        <v>305</v>
      </c>
      <c r="B102" s="64" t="s">
        <v>327</v>
      </c>
      <c r="C102" s="65" t="s">
        <v>2203</v>
      </c>
      <c r="D102" s="66">
        <v>3</v>
      </c>
      <c r="E102" s="67" t="s">
        <v>132</v>
      </c>
      <c r="F102" s="68">
        <v>32</v>
      </c>
      <c r="G102" s="65"/>
      <c r="H102" s="69"/>
      <c r="I102" s="70"/>
      <c r="J102" s="70"/>
      <c r="K102" s="34" t="s">
        <v>65</v>
      </c>
      <c r="L102" s="77">
        <v>102</v>
      </c>
      <c r="M102" s="77"/>
      <c r="N102" s="72"/>
      <c r="O102" s="79" t="s">
        <v>333</v>
      </c>
      <c r="P102" s="81">
        <v>43488.19028935185</v>
      </c>
      <c r="Q102" s="79" t="s">
        <v>377</v>
      </c>
      <c r="R102" s="79"/>
      <c r="S102" s="79"/>
      <c r="T102" s="79"/>
      <c r="U102" s="79"/>
      <c r="V102" s="82" t="s">
        <v>522</v>
      </c>
      <c r="W102" s="81">
        <v>43488.19028935185</v>
      </c>
      <c r="X102" s="82" t="s">
        <v>633</v>
      </c>
      <c r="Y102" s="79"/>
      <c r="Z102" s="79"/>
      <c r="AA102" s="85" t="s">
        <v>745</v>
      </c>
      <c r="AB102" s="85" t="s">
        <v>762</v>
      </c>
      <c r="AC102" s="79" t="b">
        <v>0</v>
      </c>
      <c r="AD102" s="79">
        <v>0</v>
      </c>
      <c r="AE102" s="85" t="s">
        <v>767</v>
      </c>
      <c r="AF102" s="79" t="b">
        <v>0</v>
      </c>
      <c r="AG102" s="79" t="s">
        <v>769</v>
      </c>
      <c r="AH102" s="79"/>
      <c r="AI102" s="85" t="s">
        <v>764</v>
      </c>
      <c r="AJ102" s="79" t="b">
        <v>0</v>
      </c>
      <c r="AK102" s="79">
        <v>0</v>
      </c>
      <c r="AL102" s="85" t="s">
        <v>764</v>
      </c>
      <c r="AM102" s="79" t="s">
        <v>774</v>
      </c>
      <c r="AN102" s="79" t="b">
        <v>0</v>
      </c>
      <c r="AO102" s="85" t="s">
        <v>762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10</v>
      </c>
      <c r="BC102" s="78" t="str">
        <f>REPLACE(INDEX(GroupVertices[Group],MATCH(Edges[[#This Row],[Vertex 2]],GroupVertices[Vertex],0)),1,1,"")</f>
        <v>10</v>
      </c>
      <c r="BD102" s="48">
        <v>0</v>
      </c>
      <c r="BE102" s="49">
        <v>0</v>
      </c>
      <c r="BF102" s="48">
        <v>1</v>
      </c>
      <c r="BG102" s="49">
        <v>12.5</v>
      </c>
      <c r="BH102" s="48">
        <v>0</v>
      </c>
      <c r="BI102" s="49">
        <v>0</v>
      </c>
      <c r="BJ102" s="48">
        <v>7</v>
      </c>
      <c r="BK102" s="49">
        <v>87.5</v>
      </c>
      <c r="BL102" s="48">
        <v>8</v>
      </c>
    </row>
    <row r="103" spans="1:64" ht="15">
      <c r="A103" s="64" t="s">
        <v>306</v>
      </c>
      <c r="B103" s="64" t="s">
        <v>306</v>
      </c>
      <c r="C103" s="65" t="s">
        <v>2203</v>
      </c>
      <c r="D103" s="66">
        <v>3</v>
      </c>
      <c r="E103" s="67" t="s">
        <v>132</v>
      </c>
      <c r="F103" s="68">
        <v>32</v>
      </c>
      <c r="G103" s="65"/>
      <c r="H103" s="69"/>
      <c r="I103" s="70"/>
      <c r="J103" s="70"/>
      <c r="K103" s="34" t="s">
        <v>65</v>
      </c>
      <c r="L103" s="77">
        <v>103</v>
      </c>
      <c r="M103" s="77"/>
      <c r="N103" s="72"/>
      <c r="O103" s="79" t="s">
        <v>176</v>
      </c>
      <c r="P103" s="81">
        <v>43488.1903125</v>
      </c>
      <c r="Q103" s="79" t="s">
        <v>378</v>
      </c>
      <c r="R103" s="79"/>
      <c r="S103" s="79"/>
      <c r="T103" s="79"/>
      <c r="U103" s="79"/>
      <c r="V103" s="82" t="s">
        <v>523</v>
      </c>
      <c r="W103" s="81">
        <v>43488.1903125</v>
      </c>
      <c r="X103" s="82" t="s">
        <v>634</v>
      </c>
      <c r="Y103" s="79"/>
      <c r="Z103" s="79"/>
      <c r="AA103" s="85" t="s">
        <v>746</v>
      </c>
      <c r="AB103" s="79"/>
      <c r="AC103" s="79" t="b">
        <v>0</v>
      </c>
      <c r="AD103" s="79">
        <v>0</v>
      </c>
      <c r="AE103" s="85" t="s">
        <v>764</v>
      </c>
      <c r="AF103" s="79" t="b">
        <v>0</v>
      </c>
      <c r="AG103" s="79" t="s">
        <v>769</v>
      </c>
      <c r="AH103" s="79"/>
      <c r="AI103" s="85" t="s">
        <v>764</v>
      </c>
      <c r="AJ103" s="79" t="b">
        <v>0</v>
      </c>
      <c r="AK103" s="79">
        <v>0</v>
      </c>
      <c r="AL103" s="85" t="s">
        <v>764</v>
      </c>
      <c r="AM103" s="79" t="s">
        <v>774</v>
      </c>
      <c r="AN103" s="79" t="b">
        <v>0</v>
      </c>
      <c r="AO103" s="85" t="s">
        <v>746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1</v>
      </c>
      <c r="BG103" s="49">
        <v>20</v>
      </c>
      <c r="BH103" s="48">
        <v>0</v>
      </c>
      <c r="BI103" s="49">
        <v>0</v>
      </c>
      <c r="BJ103" s="48">
        <v>4</v>
      </c>
      <c r="BK103" s="49">
        <v>80</v>
      </c>
      <c r="BL103" s="48">
        <v>5</v>
      </c>
    </row>
    <row r="104" spans="1:64" ht="15">
      <c r="A104" s="64" t="s">
        <v>307</v>
      </c>
      <c r="B104" s="64" t="s">
        <v>317</v>
      </c>
      <c r="C104" s="65" t="s">
        <v>2203</v>
      </c>
      <c r="D104" s="66">
        <v>3</v>
      </c>
      <c r="E104" s="67" t="s">
        <v>132</v>
      </c>
      <c r="F104" s="68">
        <v>32</v>
      </c>
      <c r="G104" s="65"/>
      <c r="H104" s="69"/>
      <c r="I104" s="70"/>
      <c r="J104" s="70"/>
      <c r="K104" s="34" t="s">
        <v>65</v>
      </c>
      <c r="L104" s="77">
        <v>104</v>
      </c>
      <c r="M104" s="77"/>
      <c r="N104" s="72"/>
      <c r="O104" s="79" t="s">
        <v>332</v>
      </c>
      <c r="P104" s="81">
        <v>43488.19033564815</v>
      </c>
      <c r="Q104" s="79" t="s">
        <v>337</v>
      </c>
      <c r="R104" s="79"/>
      <c r="S104" s="79"/>
      <c r="T104" s="79"/>
      <c r="U104" s="79"/>
      <c r="V104" s="82" t="s">
        <v>524</v>
      </c>
      <c r="W104" s="81">
        <v>43488.19033564815</v>
      </c>
      <c r="X104" s="82" t="s">
        <v>635</v>
      </c>
      <c r="Y104" s="79"/>
      <c r="Z104" s="79"/>
      <c r="AA104" s="85" t="s">
        <v>747</v>
      </c>
      <c r="AB104" s="79"/>
      <c r="AC104" s="79" t="b">
        <v>0</v>
      </c>
      <c r="AD104" s="79">
        <v>0</v>
      </c>
      <c r="AE104" s="85" t="s">
        <v>764</v>
      </c>
      <c r="AF104" s="79" t="b">
        <v>0</v>
      </c>
      <c r="AG104" s="79" t="s">
        <v>769</v>
      </c>
      <c r="AH104" s="79"/>
      <c r="AI104" s="85" t="s">
        <v>764</v>
      </c>
      <c r="AJ104" s="79" t="b">
        <v>0</v>
      </c>
      <c r="AK104" s="79">
        <v>9548</v>
      </c>
      <c r="AL104" s="85" t="s">
        <v>757</v>
      </c>
      <c r="AM104" s="79" t="s">
        <v>774</v>
      </c>
      <c r="AN104" s="79" t="b">
        <v>0</v>
      </c>
      <c r="AO104" s="85" t="s">
        <v>757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4</v>
      </c>
      <c r="BF104" s="48">
        <v>1</v>
      </c>
      <c r="BG104" s="49">
        <v>4</v>
      </c>
      <c r="BH104" s="48">
        <v>0</v>
      </c>
      <c r="BI104" s="49">
        <v>0</v>
      </c>
      <c r="BJ104" s="48">
        <v>23</v>
      </c>
      <c r="BK104" s="49">
        <v>92</v>
      </c>
      <c r="BL104" s="48">
        <v>25</v>
      </c>
    </row>
    <row r="105" spans="1:64" ht="15">
      <c r="A105" s="64" t="s">
        <v>308</v>
      </c>
      <c r="B105" s="64" t="s">
        <v>328</v>
      </c>
      <c r="C105" s="65" t="s">
        <v>2203</v>
      </c>
      <c r="D105" s="66">
        <v>3</v>
      </c>
      <c r="E105" s="67" t="s">
        <v>132</v>
      </c>
      <c r="F105" s="68">
        <v>32</v>
      </c>
      <c r="G105" s="65"/>
      <c r="H105" s="69"/>
      <c r="I105" s="70"/>
      <c r="J105" s="70"/>
      <c r="K105" s="34" t="s">
        <v>65</v>
      </c>
      <c r="L105" s="77">
        <v>105</v>
      </c>
      <c r="M105" s="77"/>
      <c r="N105" s="72"/>
      <c r="O105" s="79" t="s">
        <v>332</v>
      </c>
      <c r="P105" s="81">
        <v>43488.190416666665</v>
      </c>
      <c r="Q105" s="79" t="s">
        <v>379</v>
      </c>
      <c r="R105" s="79"/>
      <c r="S105" s="79"/>
      <c r="T105" s="79"/>
      <c r="U105" s="79"/>
      <c r="V105" s="82" t="s">
        <v>525</v>
      </c>
      <c r="W105" s="81">
        <v>43488.190416666665</v>
      </c>
      <c r="X105" s="82" t="s">
        <v>636</v>
      </c>
      <c r="Y105" s="79"/>
      <c r="Z105" s="79"/>
      <c r="AA105" s="85" t="s">
        <v>748</v>
      </c>
      <c r="AB105" s="79"/>
      <c r="AC105" s="79" t="b">
        <v>0</v>
      </c>
      <c r="AD105" s="79">
        <v>0</v>
      </c>
      <c r="AE105" s="85" t="s">
        <v>764</v>
      </c>
      <c r="AF105" s="79" t="b">
        <v>0</v>
      </c>
      <c r="AG105" s="79" t="s">
        <v>769</v>
      </c>
      <c r="AH105" s="79"/>
      <c r="AI105" s="85" t="s">
        <v>764</v>
      </c>
      <c r="AJ105" s="79" t="b">
        <v>0</v>
      </c>
      <c r="AK105" s="79">
        <v>37</v>
      </c>
      <c r="AL105" s="85" t="s">
        <v>648</v>
      </c>
      <c r="AM105" s="79" t="s">
        <v>774</v>
      </c>
      <c r="AN105" s="79" t="b">
        <v>0</v>
      </c>
      <c r="AO105" s="85" t="s">
        <v>648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212</v>
      </c>
      <c r="B106" s="64" t="s">
        <v>329</v>
      </c>
      <c r="C106" s="65" t="s">
        <v>2203</v>
      </c>
      <c r="D106" s="66">
        <v>3</v>
      </c>
      <c r="E106" s="67" t="s">
        <v>132</v>
      </c>
      <c r="F106" s="68">
        <v>32</v>
      </c>
      <c r="G106" s="65"/>
      <c r="H106" s="69"/>
      <c r="I106" s="70"/>
      <c r="J106" s="70"/>
      <c r="K106" s="34" t="s">
        <v>65</v>
      </c>
      <c r="L106" s="77">
        <v>106</v>
      </c>
      <c r="M106" s="77"/>
      <c r="N106" s="72"/>
      <c r="O106" s="79" t="s">
        <v>332</v>
      </c>
      <c r="P106" s="81">
        <v>43486.40143518519</v>
      </c>
      <c r="Q106" s="79" t="s">
        <v>334</v>
      </c>
      <c r="R106" s="79"/>
      <c r="S106" s="79"/>
      <c r="T106" s="79" t="s">
        <v>406</v>
      </c>
      <c r="U106" s="82" t="s">
        <v>426</v>
      </c>
      <c r="V106" s="82" t="s">
        <v>426</v>
      </c>
      <c r="W106" s="81">
        <v>43486.40143518519</v>
      </c>
      <c r="X106" s="82" t="s">
        <v>536</v>
      </c>
      <c r="Y106" s="79"/>
      <c r="Z106" s="79"/>
      <c r="AA106" s="85" t="s">
        <v>648</v>
      </c>
      <c r="AB106" s="79"/>
      <c r="AC106" s="79" t="b">
        <v>0</v>
      </c>
      <c r="AD106" s="79">
        <v>95</v>
      </c>
      <c r="AE106" s="85" t="s">
        <v>764</v>
      </c>
      <c r="AF106" s="79" t="b">
        <v>0</v>
      </c>
      <c r="AG106" s="79" t="s">
        <v>769</v>
      </c>
      <c r="AH106" s="79"/>
      <c r="AI106" s="85" t="s">
        <v>764</v>
      </c>
      <c r="AJ106" s="79" t="b">
        <v>0</v>
      </c>
      <c r="AK106" s="79">
        <v>37</v>
      </c>
      <c r="AL106" s="85" t="s">
        <v>764</v>
      </c>
      <c r="AM106" s="79" t="s">
        <v>774</v>
      </c>
      <c r="AN106" s="79" t="b">
        <v>0</v>
      </c>
      <c r="AO106" s="85" t="s">
        <v>648</v>
      </c>
      <c r="AP106" s="79" t="s">
        <v>786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24</v>
      </c>
      <c r="BK106" s="49">
        <v>100</v>
      </c>
      <c r="BL106" s="48">
        <v>24</v>
      </c>
    </row>
    <row r="107" spans="1:64" ht="15">
      <c r="A107" s="64" t="s">
        <v>308</v>
      </c>
      <c r="B107" s="64" t="s">
        <v>329</v>
      </c>
      <c r="C107" s="65" t="s">
        <v>2203</v>
      </c>
      <c r="D107" s="66">
        <v>3</v>
      </c>
      <c r="E107" s="67" t="s">
        <v>132</v>
      </c>
      <c r="F107" s="68">
        <v>32</v>
      </c>
      <c r="G107" s="65"/>
      <c r="H107" s="69"/>
      <c r="I107" s="70"/>
      <c r="J107" s="70"/>
      <c r="K107" s="34" t="s">
        <v>65</v>
      </c>
      <c r="L107" s="77">
        <v>107</v>
      </c>
      <c r="M107" s="77"/>
      <c r="N107" s="72"/>
      <c r="O107" s="79" t="s">
        <v>332</v>
      </c>
      <c r="P107" s="81">
        <v>43488.190416666665</v>
      </c>
      <c r="Q107" s="79" t="s">
        <v>379</v>
      </c>
      <c r="R107" s="79"/>
      <c r="S107" s="79"/>
      <c r="T107" s="79"/>
      <c r="U107" s="79"/>
      <c r="V107" s="82" t="s">
        <v>525</v>
      </c>
      <c r="W107" s="81">
        <v>43488.190416666665</v>
      </c>
      <c r="X107" s="82" t="s">
        <v>636</v>
      </c>
      <c r="Y107" s="79"/>
      <c r="Z107" s="79"/>
      <c r="AA107" s="85" t="s">
        <v>748</v>
      </c>
      <c r="AB107" s="79"/>
      <c r="AC107" s="79" t="b">
        <v>0</v>
      </c>
      <c r="AD107" s="79">
        <v>0</v>
      </c>
      <c r="AE107" s="85" t="s">
        <v>764</v>
      </c>
      <c r="AF107" s="79" t="b">
        <v>0</v>
      </c>
      <c r="AG107" s="79" t="s">
        <v>769</v>
      </c>
      <c r="AH107" s="79"/>
      <c r="AI107" s="85" t="s">
        <v>764</v>
      </c>
      <c r="AJ107" s="79" t="b">
        <v>0</v>
      </c>
      <c r="AK107" s="79">
        <v>37</v>
      </c>
      <c r="AL107" s="85" t="s">
        <v>648</v>
      </c>
      <c r="AM107" s="79" t="s">
        <v>774</v>
      </c>
      <c r="AN107" s="79" t="b">
        <v>0</v>
      </c>
      <c r="AO107" s="85" t="s">
        <v>648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25</v>
      </c>
      <c r="BK107" s="49">
        <v>100</v>
      </c>
      <c r="BL107" s="48">
        <v>25</v>
      </c>
    </row>
    <row r="108" spans="1:64" ht="15">
      <c r="A108" s="64" t="s">
        <v>308</v>
      </c>
      <c r="B108" s="64" t="s">
        <v>212</v>
      </c>
      <c r="C108" s="65" t="s">
        <v>2203</v>
      </c>
      <c r="D108" s="66">
        <v>3</v>
      </c>
      <c r="E108" s="67" t="s">
        <v>132</v>
      </c>
      <c r="F108" s="68">
        <v>32</v>
      </c>
      <c r="G108" s="65"/>
      <c r="H108" s="69"/>
      <c r="I108" s="70"/>
      <c r="J108" s="70"/>
      <c r="K108" s="34" t="s">
        <v>65</v>
      </c>
      <c r="L108" s="77">
        <v>108</v>
      </c>
      <c r="M108" s="77"/>
      <c r="N108" s="72"/>
      <c r="O108" s="79" t="s">
        <v>332</v>
      </c>
      <c r="P108" s="81">
        <v>43488.190416666665</v>
      </c>
      <c r="Q108" s="79" t="s">
        <v>379</v>
      </c>
      <c r="R108" s="79"/>
      <c r="S108" s="79"/>
      <c r="T108" s="79"/>
      <c r="U108" s="79"/>
      <c r="V108" s="82" t="s">
        <v>525</v>
      </c>
      <c r="W108" s="81">
        <v>43488.190416666665</v>
      </c>
      <c r="X108" s="82" t="s">
        <v>636</v>
      </c>
      <c r="Y108" s="79"/>
      <c r="Z108" s="79"/>
      <c r="AA108" s="85" t="s">
        <v>748</v>
      </c>
      <c r="AB108" s="79"/>
      <c r="AC108" s="79" t="b">
        <v>0</v>
      </c>
      <c r="AD108" s="79">
        <v>0</v>
      </c>
      <c r="AE108" s="85" t="s">
        <v>764</v>
      </c>
      <c r="AF108" s="79" t="b">
        <v>0</v>
      </c>
      <c r="AG108" s="79" t="s">
        <v>769</v>
      </c>
      <c r="AH108" s="79"/>
      <c r="AI108" s="85" t="s">
        <v>764</v>
      </c>
      <c r="AJ108" s="79" t="b">
        <v>0</v>
      </c>
      <c r="AK108" s="79">
        <v>37</v>
      </c>
      <c r="AL108" s="85" t="s">
        <v>648</v>
      </c>
      <c r="AM108" s="79" t="s">
        <v>774</v>
      </c>
      <c r="AN108" s="79" t="b">
        <v>0</v>
      </c>
      <c r="AO108" s="85" t="s">
        <v>648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309</v>
      </c>
      <c r="B109" s="64" t="s">
        <v>317</v>
      </c>
      <c r="C109" s="65" t="s">
        <v>2203</v>
      </c>
      <c r="D109" s="66">
        <v>3</v>
      </c>
      <c r="E109" s="67" t="s">
        <v>132</v>
      </c>
      <c r="F109" s="68">
        <v>32</v>
      </c>
      <c r="G109" s="65"/>
      <c r="H109" s="69"/>
      <c r="I109" s="70"/>
      <c r="J109" s="70"/>
      <c r="K109" s="34" t="s">
        <v>65</v>
      </c>
      <c r="L109" s="77">
        <v>109</v>
      </c>
      <c r="M109" s="77"/>
      <c r="N109" s="72"/>
      <c r="O109" s="79" t="s">
        <v>332</v>
      </c>
      <c r="P109" s="81">
        <v>43488.19042824074</v>
      </c>
      <c r="Q109" s="79" t="s">
        <v>337</v>
      </c>
      <c r="R109" s="79"/>
      <c r="S109" s="79"/>
      <c r="T109" s="79"/>
      <c r="U109" s="79"/>
      <c r="V109" s="82" t="s">
        <v>526</v>
      </c>
      <c r="W109" s="81">
        <v>43488.19042824074</v>
      </c>
      <c r="X109" s="82" t="s">
        <v>637</v>
      </c>
      <c r="Y109" s="79"/>
      <c r="Z109" s="79"/>
      <c r="AA109" s="85" t="s">
        <v>749</v>
      </c>
      <c r="AB109" s="79"/>
      <c r="AC109" s="79" t="b">
        <v>0</v>
      </c>
      <c r="AD109" s="79">
        <v>0</v>
      </c>
      <c r="AE109" s="85" t="s">
        <v>764</v>
      </c>
      <c r="AF109" s="79" t="b">
        <v>0</v>
      </c>
      <c r="AG109" s="79" t="s">
        <v>769</v>
      </c>
      <c r="AH109" s="79"/>
      <c r="AI109" s="85" t="s">
        <v>764</v>
      </c>
      <c r="AJ109" s="79" t="b">
        <v>0</v>
      </c>
      <c r="AK109" s="79">
        <v>9548</v>
      </c>
      <c r="AL109" s="85" t="s">
        <v>757</v>
      </c>
      <c r="AM109" s="79" t="s">
        <v>774</v>
      </c>
      <c r="AN109" s="79" t="b">
        <v>0</v>
      </c>
      <c r="AO109" s="85" t="s">
        <v>757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4</v>
      </c>
      <c r="BF109" s="48">
        <v>1</v>
      </c>
      <c r="BG109" s="49">
        <v>4</v>
      </c>
      <c r="BH109" s="48">
        <v>0</v>
      </c>
      <c r="BI109" s="49">
        <v>0</v>
      </c>
      <c r="BJ109" s="48">
        <v>23</v>
      </c>
      <c r="BK109" s="49">
        <v>92</v>
      </c>
      <c r="BL109" s="48">
        <v>25</v>
      </c>
    </row>
    <row r="110" spans="1:64" ht="15">
      <c r="A110" s="64" t="s">
        <v>310</v>
      </c>
      <c r="B110" s="64" t="s">
        <v>317</v>
      </c>
      <c r="C110" s="65" t="s">
        <v>2203</v>
      </c>
      <c r="D110" s="66">
        <v>3</v>
      </c>
      <c r="E110" s="67" t="s">
        <v>132</v>
      </c>
      <c r="F110" s="68">
        <v>32</v>
      </c>
      <c r="G110" s="65"/>
      <c r="H110" s="69"/>
      <c r="I110" s="70"/>
      <c r="J110" s="70"/>
      <c r="K110" s="34" t="s">
        <v>65</v>
      </c>
      <c r="L110" s="77">
        <v>110</v>
      </c>
      <c r="M110" s="77"/>
      <c r="N110" s="72"/>
      <c r="O110" s="79" t="s">
        <v>332</v>
      </c>
      <c r="P110" s="81">
        <v>43488.19045138889</v>
      </c>
      <c r="Q110" s="79" t="s">
        <v>337</v>
      </c>
      <c r="R110" s="79"/>
      <c r="S110" s="79"/>
      <c r="T110" s="79"/>
      <c r="U110" s="79"/>
      <c r="V110" s="82" t="s">
        <v>527</v>
      </c>
      <c r="W110" s="81">
        <v>43488.19045138889</v>
      </c>
      <c r="X110" s="82" t="s">
        <v>638</v>
      </c>
      <c r="Y110" s="79"/>
      <c r="Z110" s="79"/>
      <c r="AA110" s="85" t="s">
        <v>750</v>
      </c>
      <c r="AB110" s="79"/>
      <c r="AC110" s="79" t="b">
        <v>0</v>
      </c>
      <c r="AD110" s="79">
        <v>0</v>
      </c>
      <c r="AE110" s="85" t="s">
        <v>764</v>
      </c>
      <c r="AF110" s="79" t="b">
        <v>0</v>
      </c>
      <c r="AG110" s="79" t="s">
        <v>769</v>
      </c>
      <c r="AH110" s="79"/>
      <c r="AI110" s="85" t="s">
        <v>764</v>
      </c>
      <c r="AJ110" s="79" t="b">
        <v>0</v>
      </c>
      <c r="AK110" s="79">
        <v>9548</v>
      </c>
      <c r="AL110" s="85" t="s">
        <v>757</v>
      </c>
      <c r="AM110" s="79" t="s">
        <v>776</v>
      </c>
      <c r="AN110" s="79" t="b">
        <v>0</v>
      </c>
      <c r="AO110" s="85" t="s">
        <v>757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4</v>
      </c>
      <c r="BF110" s="48">
        <v>1</v>
      </c>
      <c r="BG110" s="49">
        <v>4</v>
      </c>
      <c r="BH110" s="48">
        <v>0</v>
      </c>
      <c r="BI110" s="49">
        <v>0</v>
      </c>
      <c r="BJ110" s="48">
        <v>23</v>
      </c>
      <c r="BK110" s="49">
        <v>92</v>
      </c>
      <c r="BL110" s="48">
        <v>25</v>
      </c>
    </row>
    <row r="111" spans="1:64" ht="15">
      <c r="A111" s="64" t="s">
        <v>311</v>
      </c>
      <c r="B111" s="64" t="s">
        <v>311</v>
      </c>
      <c r="C111" s="65" t="s">
        <v>2203</v>
      </c>
      <c r="D111" s="66">
        <v>3</v>
      </c>
      <c r="E111" s="67" t="s">
        <v>132</v>
      </c>
      <c r="F111" s="68">
        <v>32</v>
      </c>
      <c r="G111" s="65"/>
      <c r="H111" s="69"/>
      <c r="I111" s="70"/>
      <c r="J111" s="70"/>
      <c r="K111" s="34" t="s">
        <v>65</v>
      </c>
      <c r="L111" s="77">
        <v>111</v>
      </c>
      <c r="M111" s="77"/>
      <c r="N111" s="72"/>
      <c r="O111" s="79" t="s">
        <v>176</v>
      </c>
      <c r="P111" s="81">
        <v>43488.190462962964</v>
      </c>
      <c r="Q111" s="79" t="s">
        <v>380</v>
      </c>
      <c r="R111" s="79"/>
      <c r="S111" s="79"/>
      <c r="T111" s="79"/>
      <c r="U111" s="79"/>
      <c r="V111" s="82" t="s">
        <v>528</v>
      </c>
      <c r="W111" s="81">
        <v>43488.190462962964</v>
      </c>
      <c r="X111" s="82" t="s">
        <v>639</v>
      </c>
      <c r="Y111" s="79"/>
      <c r="Z111" s="79"/>
      <c r="AA111" s="85" t="s">
        <v>751</v>
      </c>
      <c r="AB111" s="79"/>
      <c r="AC111" s="79" t="b">
        <v>0</v>
      </c>
      <c r="AD111" s="79">
        <v>0</v>
      </c>
      <c r="AE111" s="85" t="s">
        <v>764</v>
      </c>
      <c r="AF111" s="79" t="b">
        <v>0</v>
      </c>
      <c r="AG111" s="79" t="s">
        <v>769</v>
      </c>
      <c r="AH111" s="79"/>
      <c r="AI111" s="85" t="s">
        <v>764</v>
      </c>
      <c r="AJ111" s="79" t="b">
        <v>0</v>
      </c>
      <c r="AK111" s="79">
        <v>0</v>
      </c>
      <c r="AL111" s="85" t="s">
        <v>764</v>
      </c>
      <c r="AM111" s="79" t="s">
        <v>774</v>
      </c>
      <c r="AN111" s="79" t="b">
        <v>0</v>
      </c>
      <c r="AO111" s="85" t="s">
        <v>751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2</v>
      </c>
      <c r="BE111" s="49">
        <v>10</v>
      </c>
      <c r="BF111" s="48">
        <v>0</v>
      </c>
      <c r="BG111" s="49">
        <v>0</v>
      </c>
      <c r="BH111" s="48">
        <v>0</v>
      </c>
      <c r="BI111" s="49">
        <v>0</v>
      </c>
      <c r="BJ111" s="48">
        <v>18</v>
      </c>
      <c r="BK111" s="49">
        <v>90</v>
      </c>
      <c r="BL111" s="48">
        <v>20</v>
      </c>
    </row>
    <row r="112" spans="1:64" ht="15">
      <c r="A112" s="64" t="s">
        <v>312</v>
      </c>
      <c r="B112" s="64" t="s">
        <v>317</v>
      </c>
      <c r="C112" s="65" t="s">
        <v>2203</v>
      </c>
      <c r="D112" s="66">
        <v>3</v>
      </c>
      <c r="E112" s="67" t="s">
        <v>132</v>
      </c>
      <c r="F112" s="68">
        <v>32</v>
      </c>
      <c r="G112" s="65"/>
      <c r="H112" s="69"/>
      <c r="I112" s="70"/>
      <c r="J112" s="70"/>
      <c r="K112" s="34" t="s">
        <v>65</v>
      </c>
      <c r="L112" s="77">
        <v>112</v>
      </c>
      <c r="M112" s="77"/>
      <c r="N112" s="72"/>
      <c r="O112" s="79" t="s">
        <v>332</v>
      </c>
      <c r="P112" s="81">
        <v>43488.190474537034</v>
      </c>
      <c r="Q112" s="79" t="s">
        <v>337</v>
      </c>
      <c r="R112" s="79"/>
      <c r="S112" s="79"/>
      <c r="T112" s="79"/>
      <c r="U112" s="79"/>
      <c r="V112" s="82" t="s">
        <v>529</v>
      </c>
      <c r="W112" s="81">
        <v>43488.190474537034</v>
      </c>
      <c r="X112" s="82" t="s">
        <v>640</v>
      </c>
      <c r="Y112" s="79"/>
      <c r="Z112" s="79"/>
      <c r="AA112" s="85" t="s">
        <v>752</v>
      </c>
      <c r="AB112" s="79"/>
      <c r="AC112" s="79" t="b">
        <v>0</v>
      </c>
      <c r="AD112" s="79">
        <v>0</v>
      </c>
      <c r="AE112" s="85" t="s">
        <v>764</v>
      </c>
      <c r="AF112" s="79" t="b">
        <v>0</v>
      </c>
      <c r="AG112" s="79" t="s">
        <v>769</v>
      </c>
      <c r="AH112" s="79"/>
      <c r="AI112" s="85" t="s">
        <v>764</v>
      </c>
      <c r="AJ112" s="79" t="b">
        <v>0</v>
      </c>
      <c r="AK112" s="79">
        <v>9548</v>
      </c>
      <c r="AL112" s="85" t="s">
        <v>757</v>
      </c>
      <c r="AM112" s="79" t="s">
        <v>774</v>
      </c>
      <c r="AN112" s="79" t="b">
        <v>0</v>
      </c>
      <c r="AO112" s="85" t="s">
        <v>757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4</v>
      </c>
      <c r="BF112" s="48">
        <v>1</v>
      </c>
      <c r="BG112" s="49">
        <v>4</v>
      </c>
      <c r="BH112" s="48">
        <v>0</v>
      </c>
      <c r="BI112" s="49">
        <v>0</v>
      </c>
      <c r="BJ112" s="48">
        <v>23</v>
      </c>
      <c r="BK112" s="49">
        <v>92</v>
      </c>
      <c r="BL112" s="48">
        <v>25</v>
      </c>
    </row>
    <row r="113" spans="1:64" ht="15">
      <c r="A113" s="64" t="s">
        <v>313</v>
      </c>
      <c r="B113" s="64" t="s">
        <v>317</v>
      </c>
      <c r="C113" s="65" t="s">
        <v>2203</v>
      </c>
      <c r="D113" s="66">
        <v>3</v>
      </c>
      <c r="E113" s="67" t="s">
        <v>132</v>
      </c>
      <c r="F113" s="68">
        <v>32</v>
      </c>
      <c r="G113" s="65"/>
      <c r="H113" s="69"/>
      <c r="I113" s="70"/>
      <c r="J113" s="70"/>
      <c r="K113" s="34" t="s">
        <v>65</v>
      </c>
      <c r="L113" s="77">
        <v>113</v>
      </c>
      <c r="M113" s="77"/>
      <c r="N113" s="72"/>
      <c r="O113" s="79" t="s">
        <v>332</v>
      </c>
      <c r="P113" s="81">
        <v>43488.190474537034</v>
      </c>
      <c r="Q113" s="79" t="s">
        <v>337</v>
      </c>
      <c r="R113" s="79"/>
      <c r="S113" s="79"/>
      <c r="T113" s="79"/>
      <c r="U113" s="79"/>
      <c r="V113" s="82" t="s">
        <v>530</v>
      </c>
      <c r="W113" s="81">
        <v>43488.190474537034</v>
      </c>
      <c r="X113" s="82" t="s">
        <v>641</v>
      </c>
      <c r="Y113" s="79"/>
      <c r="Z113" s="79"/>
      <c r="AA113" s="85" t="s">
        <v>753</v>
      </c>
      <c r="AB113" s="79"/>
      <c r="AC113" s="79" t="b">
        <v>0</v>
      </c>
      <c r="AD113" s="79">
        <v>0</v>
      </c>
      <c r="AE113" s="85" t="s">
        <v>764</v>
      </c>
      <c r="AF113" s="79" t="b">
        <v>0</v>
      </c>
      <c r="AG113" s="79" t="s">
        <v>769</v>
      </c>
      <c r="AH113" s="79"/>
      <c r="AI113" s="85" t="s">
        <v>764</v>
      </c>
      <c r="AJ113" s="79" t="b">
        <v>0</v>
      </c>
      <c r="AK113" s="79">
        <v>9548</v>
      </c>
      <c r="AL113" s="85" t="s">
        <v>757</v>
      </c>
      <c r="AM113" s="79" t="s">
        <v>774</v>
      </c>
      <c r="AN113" s="79" t="b">
        <v>0</v>
      </c>
      <c r="AO113" s="85" t="s">
        <v>757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4</v>
      </c>
      <c r="BF113" s="48">
        <v>1</v>
      </c>
      <c r="BG113" s="49">
        <v>4</v>
      </c>
      <c r="BH113" s="48">
        <v>0</v>
      </c>
      <c r="BI113" s="49">
        <v>0</v>
      </c>
      <c r="BJ113" s="48">
        <v>23</v>
      </c>
      <c r="BK113" s="49">
        <v>92</v>
      </c>
      <c r="BL113" s="48">
        <v>25</v>
      </c>
    </row>
    <row r="114" spans="1:64" ht="15">
      <c r="A114" s="64" t="s">
        <v>314</v>
      </c>
      <c r="B114" s="64" t="s">
        <v>317</v>
      </c>
      <c r="C114" s="65" t="s">
        <v>2203</v>
      </c>
      <c r="D114" s="66">
        <v>3</v>
      </c>
      <c r="E114" s="67" t="s">
        <v>132</v>
      </c>
      <c r="F114" s="68">
        <v>32</v>
      </c>
      <c r="G114" s="65"/>
      <c r="H114" s="69"/>
      <c r="I114" s="70"/>
      <c r="J114" s="70"/>
      <c r="K114" s="34" t="s">
        <v>65</v>
      </c>
      <c r="L114" s="77">
        <v>114</v>
      </c>
      <c r="M114" s="77"/>
      <c r="N114" s="72"/>
      <c r="O114" s="79" t="s">
        <v>332</v>
      </c>
      <c r="P114" s="81">
        <v>43488.19048611111</v>
      </c>
      <c r="Q114" s="79" t="s">
        <v>337</v>
      </c>
      <c r="R114" s="79"/>
      <c r="S114" s="79"/>
      <c r="T114" s="79"/>
      <c r="U114" s="79"/>
      <c r="V114" s="82" t="s">
        <v>531</v>
      </c>
      <c r="W114" s="81">
        <v>43488.19048611111</v>
      </c>
      <c r="X114" s="82" t="s">
        <v>642</v>
      </c>
      <c r="Y114" s="79"/>
      <c r="Z114" s="79"/>
      <c r="AA114" s="85" t="s">
        <v>754</v>
      </c>
      <c r="AB114" s="79"/>
      <c r="AC114" s="79" t="b">
        <v>0</v>
      </c>
      <c r="AD114" s="79">
        <v>0</v>
      </c>
      <c r="AE114" s="85" t="s">
        <v>764</v>
      </c>
      <c r="AF114" s="79" t="b">
        <v>0</v>
      </c>
      <c r="AG114" s="79" t="s">
        <v>769</v>
      </c>
      <c r="AH114" s="79"/>
      <c r="AI114" s="85" t="s">
        <v>764</v>
      </c>
      <c r="AJ114" s="79" t="b">
        <v>0</v>
      </c>
      <c r="AK114" s="79">
        <v>9548</v>
      </c>
      <c r="AL114" s="85" t="s">
        <v>757</v>
      </c>
      <c r="AM114" s="79" t="s">
        <v>774</v>
      </c>
      <c r="AN114" s="79" t="b">
        <v>0</v>
      </c>
      <c r="AO114" s="85" t="s">
        <v>757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4</v>
      </c>
      <c r="BF114" s="48">
        <v>1</v>
      </c>
      <c r="BG114" s="49">
        <v>4</v>
      </c>
      <c r="BH114" s="48">
        <v>0</v>
      </c>
      <c r="BI114" s="49">
        <v>0</v>
      </c>
      <c r="BJ114" s="48">
        <v>23</v>
      </c>
      <c r="BK114" s="49">
        <v>92</v>
      </c>
      <c r="BL114" s="48">
        <v>25</v>
      </c>
    </row>
    <row r="115" spans="1:64" ht="15">
      <c r="A115" s="64" t="s">
        <v>315</v>
      </c>
      <c r="B115" s="64" t="s">
        <v>317</v>
      </c>
      <c r="C115" s="65" t="s">
        <v>2203</v>
      </c>
      <c r="D115" s="66">
        <v>3</v>
      </c>
      <c r="E115" s="67" t="s">
        <v>132</v>
      </c>
      <c r="F115" s="68">
        <v>32</v>
      </c>
      <c r="G115" s="65"/>
      <c r="H115" s="69"/>
      <c r="I115" s="70"/>
      <c r="J115" s="70"/>
      <c r="K115" s="34" t="s">
        <v>65</v>
      </c>
      <c r="L115" s="77">
        <v>115</v>
      </c>
      <c r="M115" s="77"/>
      <c r="N115" s="72"/>
      <c r="O115" s="79" t="s">
        <v>332</v>
      </c>
      <c r="P115" s="81">
        <v>43488.190520833334</v>
      </c>
      <c r="Q115" s="79" t="s">
        <v>337</v>
      </c>
      <c r="R115" s="79"/>
      <c r="S115" s="79"/>
      <c r="T115" s="79"/>
      <c r="U115" s="79"/>
      <c r="V115" s="82" t="s">
        <v>532</v>
      </c>
      <c r="W115" s="81">
        <v>43488.190520833334</v>
      </c>
      <c r="X115" s="82" t="s">
        <v>643</v>
      </c>
      <c r="Y115" s="79"/>
      <c r="Z115" s="79"/>
      <c r="AA115" s="85" t="s">
        <v>755</v>
      </c>
      <c r="AB115" s="79"/>
      <c r="AC115" s="79" t="b">
        <v>0</v>
      </c>
      <c r="AD115" s="79">
        <v>0</v>
      </c>
      <c r="AE115" s="85" t="s">
        <v>764</v>
      </c>
      <c r="AF115" s="79" t="b">
        <v>0</v>
      </c>
      <c r="AG115" s="79" t="s">
        <v>769</v>
      </c>
      <c r="AH115" s="79"/>
      <c r="AI115" s="85" t="s">
        <v>764</v>
      </c>
      <c r="AJ115" s="79" t="b">
        <v>0</v>
      </c>
      <c r="AK115" s="79">
        <v>9548</v>
      </c>
      <c r="AL115" s="85" t="s">
        <v>757</v>
      </c>
      <c r="AM115" s="79" t="s">
        <v>774</v>
      </c>
      <c r="AN115" s="79" t="b">
        <v>0</v>
      </c>
      <c r="AO115" s="85" t="s">
        <v>757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4</v>
      </c>
      <c r="BF115" s="48">
        <v>1</v>
      </c>
      <c r="BG115" s="49">
        <v>4</v>
      </c>
      <c r="BH115" s="48">
        <v>0</v>
      </c>
      <c r="BI115" s="49">
        <v>0</v>
      </c>
      <c r="BJ115" s="48">
        <v>23</v>
      </c>
      <c r="BK115" s="49">
        <v>92</v>
      </c>
      <c r="BL115" s="48">
        <v>25</v>
      </c>
    </row>
    <row r="116" spans="1:64" ht="15">
      <c r="A116" s="64" t="s">
        <v>316</v>
      </c>
      <c r="B116" s="64" t="s">
        <v>330</v>
      </c>
      <c r="C116" s="65" t="s">
        <v>2203</v>
      </c>
      <c r="D116" s="66">
        <v>3</v>
      </c>
      <c r="E116" s="67" t="s">
        <v>132</v>
      </c>
      <c r="F116" s="68">
        <v>32</v>
      </c>
      <c r="G116" s="65"/>
      <c r="H116" s="69"/>
      <c r="I116" s="70"/>
      <c r="J116" s="70"/>
      <c r="K116" s="34" t="s">
        <v>65</v>
      </c>
      <c r="L116" s="77">
        <v>116</v>
      </c>
      <c r="M116" s="77"/>
      <c r="N116" s="72"/>
      <c r="O116" s="79" t="s">
        <v>332</v>
      </c>
      <c r="P116" s="81">
        <v>43488.190567129626</v>
      </c>
      <c r="Q116" s="79" t="s">
        <v>381</v>
      </c>
      <c r="R116" s="79"/>
      <c r="S116" s="79"/>
      <c r="T116" s="79"/>
      <c r="U116" s="82" t="s">
        <v>441</v>
      </c>
      <c r="V116" s="82" t="s">
        <v>441</v>
      </c>
      <c r="W116" s="81">
        <v>43488.190567129626</v>
      </c>
      <c r="X116" s="82" t="s">
        <v>644</v>
      </c>
      <c r="Y116" s="79"/>
      <c r="Z116" s="79"/>
      <c r="AA116" s="85" t="s">
        <v>756</v>
      </c>
      <c r="AB116" s="85" t="s">
        <v>763</v>
      </c>
      <c r="AC116" s="79" t="b">
        <v>0</v>
      </c>
      <c r="AD116" s="79">
        <v>0</v>
      </c>
      <c r="AE116" s="85" t="s">
        <v>768</v>
      </c>
      <c r="AF116" s="79" t="b">
        <v>0</v>
      </c>
      <c r="AG116" s="79" t="s">
        <v>769</v>
      </c>
      <c r="AH116" s="79"/>
      <c r="AI116" s="85" t="s">
        <v>764</v>
      </c>
      <c r="AJ116" s="79" t="b">
        <v>0</v>
      </c>
      <c r="AK116" s="79">
        <v>0</v>
      </c>
      <c r="AL116" s="85" t="s">
        <v>764</v>
      </c>
      <c r="AM116" s="79" t="s">
        <v>776</v>
      </c>
      <c r="AN116" s="79" t="b">
        <v>0</v>
      </c>
      <c r="AO116" s="85" t="s">
        <v>763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316</v>
      </c>
      <c r="B117" s="64" t="s">
        <v>331</v>
      </c>
      <c r="C117" s="65" t="s">
        <v>2203</v>
      </c>
      <c r="D117" s="66">
        <v>3</v>
      </c>
      <c r="E117" s="67" t="s">
        <v>132</v>
      </c>
      <c r="F117" s="68">
        <v>32</v>
      </c>
      <c r="G117" s="65"/>
      <c r="H117" s="69"/>
      <c r="I117" s="70"/>
      <c r="J117" s="70"/>
      <c r="K117" s="34" t="s">
        <v>65</v>
      </c>
      <c r="L117" s="77">
        <v>117</v>
      </c>
      <c r="M117" s="77"/>
      <c r="N117" s="72"/>
      <c r="O117" s="79" t="s">
        <v>333</v>
      </c>
      <c r="P117" s="81">
        <v>43488.190567129626</v>
      </c>
      <c r="Q117" s="79" t="s">
        <v>381</v>
      </c>
      <c r="R117" s="79"/>
      <c r="S117" s="79"/>
      <c r="T117" s="79"/>
      <c r="U117" s="82" t="s">
        <v>441</v>
      </c>
      <c r="V117" s="82" t="s">
        <v>441</v>
      </c>
      <c r="W117" s="81">
        <v>43488.190567129626</v>
      </c>
      <c r="X117" s="82" t="s">
        <v>644</v>
      </c>
      <c r="Y117" s="79"/>
      <c r="Z117" s="79"/>
      <c r="AA117" s="85" t="s">
        <v>756</v>
      </c>
      <c r="AB117" s="85" t="s">
        <v>763</v>
      </c>
      <c r="AC117" s="79" t="b">
        <v>0</v>
      </c>
      <c r="AD117" s="79">
        <v>0</v>
      </c>
      <c r="AE117" s="85" t="s">
        <v>768</v>
      </c>
      <c r="AF117" s="79" t="b">
        <v>0</v>
      </c>
      <c r="AG117" s="79" t="s">
        <v>769</v>
      </c>
      <c r="AH117" s="79"/>
      <c r="AI117" s="85" t="s">
        <v>764</v>
      </c>
      <c r="AJ117" s="79" t="b">
        <v>0</v>
      </c>
      <c r="AK117" s="79">
        <v>0</v>
      </c>
      <c r="AL117" s="85" t="s">
        <v>764</v>
      </c>
      <c r="AM117" s="79" t="s">
        <v>776</v>
      </c>
      <c r="AN117" s="79" t="b">
        <v>0</v>
      </c>
      <c r="AO117" s="85" t="s">
        <v>763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1</v>
      </c>
      <c r="BE117" s="49">
        <v>6.25</v>
      </c>
      <c r="BF117" s="48">
        <v>0</v>
      </c>
      <c r="BG117" s="49">
        <v>0</v>
      </c>
      <c r="BH117" s="48">
        <v>0</v>
      </c>
      <c r="BI117" s="49">
        <v>0</v>
      </c>
      <c r="BJ117" s="48">
        <v>15</v>
      </c>
      <c r="BK117" s="49">
        <v>93.75</v>
      </c>
      <c r="BL117" s="48">
        <v>16</v>
      </c>
    </row>
    <row r="118" spans="1:64" ht="15">
      <c r="A118" s="64" t="s">
        <v>317</v>
      </c>
      <c r="B118" s="64" t="s">
        <v>317</v>
      </c>
      <c r="C118" s="65" t="s">
        <v>2203</v>
      </c>
      <c r="D118" s="66">
        <v>3</v>
      </c>
      <c r="E118" s="67" t="s">
        <v>132</v>
      </c>
      <c r="F118" s="68">
        <v>32</v>
      </c>
      <c r="G118" s="65"/>
      <c r="H118" s="69"/>
      <c r="I118" s="70"/>
      <c r="J118" s="70"/>
      <c r="K118" s="34" t="s">
        <v>65</v>
      </c>
      <c r="L118" s="77">
        <v>118</v>
      </c>
      <c r="M118" s="77"/>
      <c r="N118" s="72"/>
      <c r="O118" s="79" t="s">
        <v>176</v>
      </c>
      <c r="P118" s="81">
        <v>43487.820381944446</v>
      </c>
      <c r="Q118" s="79" t="s">
        <v>382</v>
      </c>
      <c r="R118" s="79"/>
      <c r="S118" s="79"/>
      <c r="T118" s="79"/>
      <c r="U118" s="79"/>
      <c r="V118" s="82" t="s">
        <v>533</v>
      </c>
      <c r="W118" s="81">
        <v>43487.820381944446</v>
      </c>
      <c r="X118" s="82" t="s">
        <v>645</v>
      </c>
      <c r="Y118" s="79"/>
      <c r="Z118" s="79"/>
      <c r="AA118" s="85" t="s">
        <v>757</v>
      </c>
      <c r="AB118" s="79"/>
      <c r="AC118" s="79" t="b">
        <v>0</v>
      </c>
      <c r="AD118" s="79">
        <v>32798</v>
      </c>
      <c r="AE118" s="85" t="s">
        <v>764</v>
      </c>
      <c r="AF118" s="79" t="b">
        <v>0</v>
      </c>
      <c r="AG118" s="79" t="s">
        <v>769</v>
      </c>
      <c r="AH118" s="79"/>
      <c r="AI118" s="85" t="s">
        <v>764</v>
      </c>
      <c r="AJ118" s="79" t="b">
        <v>0</v>
      </c>
      <c r="AK118" s="79">
        <v>9548</v>
      </c>
      <c r="AL118" s="85" t="s">
        <v>764</v>
      </c>
      <c r="AM118" s="79" t="s">
        <v>774</v>
      </c>
      <c r="AN118" s="79" t="b">
        <v>0</v>
      </c>
      <c r="AO118" s="85" t="s">
        <v>757</v>
      </c>
      <c r="AP118" s="79" t="s">
        <v>786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4.166666666666667</v>
      </c>
      <c r="BF118" s="48">
        <v>1</v>
      </c>
      <c r="BG118" s="49">
        <v>4.166666666666667</v>
      </c>
      <c r="BH118" s="48">
        <v>0</v>
      </c>
      <c r="BI118" s="49">
        <v>0</v>
      </c>
      <c r="BJ118" s="48">
        <v>22</v>
      </c>
      <c r="BK118" s="49">
        <v>91.66666666666667</v>
      </c>
      <c r="BL118" s="48">
        <v>24</v>
      </c>
    </row>
    <row r="119" spans="1:64" ht="15">
      <c r="A119" s="64" t="s">
        <v>318</v>
      </c>
      <c r="B119" s="64" t="s">
        <v>317</v>
      </c>
      <c r="C119" s="65" t="s">
        <v>2203</v>
      </c>
      <c r="D119" s="66">
        <v>3</v>
      </c>
      <c r="E119" s="67" t="s">
        <v>132</v>
      </c>
      <c r="F119" s="68">
        <v>32</v>
      </c>
      <c r="G119" s="65"/>
      <c r="H119" s="69"/>
      <c r="I119" s="70"/>
      <c r="J119" s="70"/>
      <c r="K119" s="34" t="s">
        <v>65</v>
      </c>
      <c r="L119" s="77">
        <v>119</v>
      </c>
      <c r="M119" s="77"/>
      <c r="N119" s="72"/>
      <c r="O119" s="79" t="s">
        <v>332</v>
      </c>
      <c r="P119" s="81">
        <v>43488.190567129626</v>
      </c>
      <c r="Q119" s="79" t="s">
        <v>337</v>
      </c>
      <c r="R119" s="79"/>
      <c r="S119" s="79"/>
      <c r="T119" s="79"/>
      <c r="U119" s="79"/>
      <c r="V119" s="82" t="s">
        <v>534</v>
      </c>
      <c r="W119" s="81">
        <v>43488.190567129626</v>
      </c>
      <c r="X119" s="82" t="s">
        <v>646</v>
      </c>
      <c r="Y119" s="79"/>
      <c r="Z119" s="79"/>
      <c r="AA119" s="85" t="s">
        <v>758</v>
      </c>
      <c r="AB119" s="79"/>
      <c r="AC119" s="79" t="b">
        <v>0</v>
      </c>
      <c r="AD119" s="79">
        <v>0</v>
      </c>
      <c r="AE119" s="85" t="s">
        <v>764</v>
      </c>
      <c r="AF119" s="79" t="b">
        <v>0</v>
      </c>
      <c r="AG119" s="79" t="s">
        <v>769</v>
      </c>
      <c r="AH119" s="79"/>
      <c r="AI119" s="85" t="s">
        <v>764</v>
      </c>
      <c r="AJ119" s="79" t="b">
        <v>0</v>
      </c>
      <c r="AK119" s="79">
        <v>9548</v>
      </c>
      <c r="AL119" s="85" t="s">
        <v>757</v>
      </c>
      <c r="AM119" s="79" t="s">
        <v>774</v>
      </c>
      <c r="AN119" s="79" t="b">
        <v>0</v>
      </c>
      <c r="AO119" s="85" t="s">
        <v>757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4</v>
      </c>
      <c r="BF119" s="48">
        <v>1</v>
      </c>
      <c r="BG119" s="49">
        <v>4</v>
      </c>
      <c r="BH119" s="48">
        <v>0</v>
      </c>
      <c r="BI119" s="49">
        <v>0</v>
      </c>
      <c r="BJ119" s="48">
        <v>23</v>
      </c>
      <c r="BK119" s="49">
        <v>92</v>
      </c>
      <c r="BL119" s="48">
        <v>25</v>
      </c>
    </row>
    <row r="120" spans="1:64" ht="15">
      <c r="A120" s="64" t="s">
        <v>319</v>
      </c>
      <c r="B120" s="64" t="s">
        <v>319</v>
      </c>
      <c r="C120" s="65" t="s">
        <v>2203</v>
      </c>
      <c r="D120" s="66">
        <v>3</v>
      </c>
      <c r="E120" s="67" t="s">
        <v>132</v>
      </c>
      <c r="F120" s="68">
        <v>32</v>
      </c>
      <c r="G120" s="65"/>
      <c r="H120" s="69"/>
      <c r="I120" s="70"/>
      <c r="J120" s="70"/>
      <c r="K120" s="34" t="s">
        <v>65</v>
      </c>
      <c r="L120" s="77">
        <v>120</v>
      </c>
      <c r="M120" s="77"/>
      <c r="N120" s="72"/>
      <c r="O120" s="79" t="s">
        <v>176</v>
      </c>
      <c r="P120" s="81">
        <v>43488.1905787037</v>
      </c>
      <c r="Q120" s="79" t="s">
        <v>383</v>
      </c>
      <c r="R120" s="79"/>
      <c r="S120" s="79"/>
      <c r="T120" s="79"/>
      <c r="U120" s="79"/>
      <c r="V120" s="82" t="s">
        <v>535</v>
      </c>
      <c r="W120" s="81">
        <v>43488.1905787037</v>
      </c>
      <c r="X120" s="82" t="s">
        <v>647</v>
      </c>
      <c r="Y120" s="79"/>
      <c r="Z120" s="79"/>
      <c r="AA120" s="85" t="s">
        <v>759</v>
      </c>
      <c r="AB120" s="79"/>
      <c r="AC120" s="79" t="b">
        <v>0</v>
      </c>
      <c r="AD120" s="79">
        <v>0</v>
      </c>
      <c r="AE120" s="85" t="s">
        <v>764</v>
      </c>
      <c r="AF120" s="79" t="b">
        <v>0</v>
      </c>
      <c r="AG120" s="79" t="s">
        <v>769</v>
      </c>
      <c r="AH120" s="79"/>
      <c r="AI120" s="85" t="s">
        <v>764</v>
      </c>
      <c r="AJ120" s="79" t="b">
        <v>0</v>
      </c>
      <c r="AK120" s="79">
        <v>0</v>
      </c>
      <c r="AL120" s="85" t="s">
        <v>764</v>
      </c>
      <c r="AM120" s="79" t="s">
        <v>781</v>
      </c>
      <c r="AN120" s="79" t="b">
        <v>0</v>
      </c>
      <c r="AO120" s="85" t="s">
        <v>759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2</v>
      </c>
      <c r="BE120" s="49">
        <v>9.090909090909092</v>
      </c>
      <c r="BF120" s="48">
        <v>0</v>
      </c>
      <c r="BG120" s="49">
        <v>0</v>
      </c>
      <c r="BH120" s="48">
        <v>0</v>
      </c>
      <c r="BI120" s="49">
        <v>0</v>
      </c>
      <c r="BJ120" s="48">
        <v>20</v>
      </c>
      <c r="BK120" s="49">
        <v>90.9090909090909</v>
      </c>
      <c r="BL120"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hyperlinks>
    <hyperlink ref="R4" r:id="rId1" display="http://mystylespot.net/giveaway-win-300-in-makeup-skincare/?utm_source=feedburner&amp;utm_medium=email&amp;utm_campaign=Feed%3A+blogspot%2FZkmnD+%28MyStyleSpot.net%29"/>
    <hyperlink ref="R9" r:id="rId2" display="https://www.instagram.com/p/Bs9rZ-5ggft/"/>
    <hyperlink ref="R18" r:id="rId3" display="https://www.charmingfolk.com/"/>
    <hyperlink ref="R20" r:id="rId4" display="https://www.charmingfolk.com/"/>
    <hyperlink ref="R31" r:id="rId5" display="http://mystylespot.net/giveaway-win-300-in-makeup-skincare/"/>
    <hyperlink ref="R37" r:id="rId6" display="https://www.facebook.com/flirtatiousnessonlineshopiloilo/posts/2117335334978639"/>
    <hyperlink ref="R67" r:id="rId7" display="https://www.instagram.com/p/Bs9roGfnnHx/?utm_source=ig_twitter_share&amp;igshid=10jpiq4z1lw7g"/>
    <hyperlink ref="R79" r:id="rId8" display="https://fortune-girl.com/skincare/articles/iLFGd"/>
    <hyperlink ref="R86" r:id="rId9" display="https://www.hipmamasplace.com/mandarin-sugar-body-scrub-diy/"/>
    <hyperlink ref="R88" r:id="rId10" display="https://www.livingafitandfulllife.com/2019/01/get-beautiful-from-within-this-year.html"/>
    <hyperlink ref="R98" r:id="rId11" display="https://twitter.com/liberienne/status/906178722822328321"/>
    <hyperlink ref="R99" r:id="rId12" display="https://twitter.com/liberienne/status/906178722822328321"/>
    <hyperlink ref="U3" r:id="rId13" display="https://pbs.twimg.com/media/DxbONBQXgAATo0k.jpg"/>
    <hyperlink ref="U9" r:id="rId14" display="https://pbs.twimg.com/media/DxkbLzzWkAEjh56.jpg"/>
    <hyperlink ref="U16" r:id="rId15" display="https://pbs.twimg.com/ext_tw_video_thumb/1087930677100773376/pu/img/6VtFDbRsM5e5mM-O.jpg"/>
    <hyperlink ref="U18" r:id="rId16" display="https://pbs.twimg.com/media/DtcMu3hVAAAJloK.jpg"/>
    <hyperlink ref="U20" r:id="rId17" display="https://pbs.twimg.com/media/DuQFTvEX4AAXuMW.jpg"/>
    <hyperlink ref="U29" r:id="rId18" display="https://pbs.twimg.com/ext_tw_video_thumb/1086187590166896640/pu/img/iBMjRoqVo3215EF_.jpg"/>
    <hyperlink ref="U59" r:id="rId19" display="https://pbs.twimg.com/tweet_video_thumb/Dxkbi8RWoAIT4Yz.jpg"/>
    <hyperlink ref="U69" r:id="rId20" display="https://pbs.twimg.com/media/Dxkbo9yWkAAmvk6.jpg"/>
    <hyperlink ref="U73" r:id="rId21" display="https://pbs.twimg.com/media/DxebDreV4AETJHF.jpg"/>
    <hyperlink ref="U76" r:id="rId22" display="https://pbs.twimg.com/media/DxkbsMhWkAI6UaE.jpg"/>
    <hyperlink ref="U79" r:id="rId23" display="https://pbs.twimg.com/media/DxBVyuCUUAEqi8F.jpg"/>
    <hyperlink ref="U86" r:id="rId24" display="https://pbs.twimg.com/media/DxjOCCBWkAUT8Mv.jpg"/>
    <hyperlink ref="U88" r:id="rId25" display="https://pbs.twimg.com/media/Dxh89IMUUAEf12I.jpg"/>
    <hyperlink ref="U92" r:id="rId26" display="https://pbs.twimg.com/media/DxguSF-UwAAZW2d.jpg"/>
    <hyperlink ref="U95" r:id="rId27" display="https://pbs.twimg.com/tweet_video_thumb/DxkbzYBXQAY7IWR.jpg"/>
    <hyperlink ref="U106" r:id="rId28" display="https://pbs.twimg.com/media/DxbONBQXgAATo0k.jpg"/>
    <hyperlink ref="U116" r:id="rId29" display="https://pbs.twimg.com/media/DxkbrvDWkAAMf_E.jpg"/>
    <hyperlink ref="U117" r:id="rId30" display="https://pbs.twimg.com/media/DxkbrvDWkAAMf_E.jpg"/>
    <hyperlink ref="V3" r:id="rId31" display="https://pbs.twimg.com/media/DxbONBQXgAATo0k.jpg"/>
    <hyperlink ref="V4" r:id="rId32" display="http://pbs.twimg.com/profile_images/1067245937754587137/BorCxpVn_normal.jpg"/>
    <hyperlink ref="V5" r:id="rId33" display="http://pbs.twimg.com/profile_images/1059097605861527552/Q1bI-i4m_normal.jpg"/>
    <hyperlink ref="V6" r:id="rId34" display="http://pbs.twimg.com/profile_images/947598108539711488/c-0KlUyJ_normal.jpg"/>
    <hyperlink ref="V7" r:id="rId35" display="http://pbs.twimg.com/profile_images/1006301261673594885/RMddyDHf_normal.jpg"/>
    <hyperlink ref="V8" r:id="rId36" display="http://pbs.twimg.com/profile_images/1006301261673594885/RMddyDHf_normal.jpg"/>
    <hyperlink ref="V9" r:id="rId37" display="https://pbs.twimg.com/media/DxkbLzzWkAEjh56.jpg"/>
    <hyperlink ref="V10" r:id="rId38" display="http://pbs.twimg.com/profile_images/1079948450844749824/rxXrMUER_normal.jpg"/>
    <hyperlink ref="V11" r:id="rId39" display="http://pbs.twimg.com/profile_images/1087225045879992321/RZ1Xrzrk_normal.jpg"/>
    <hyperlink ref="V12" r:id="rId40" display="http://pbs.twimg.com/profile_images/1082857675766022144/sPHWiGFC_normal.jpg"/>
    <hyperlink ref="V13" r:id="rId41" display="http://pbs.twimg.com/profile_images/1001610045296185345/N27HPoDM_normal.jpg"/>
    <hyperlink ref="V14" r:id="rId42" display="http://abs.twimg.com/sticky/default_profile_images/default_profile_normal.png"/>
    <hyperlink ref="V15" r:id="rId43" display="http://pbs.twimg.com/profile_images/1087527742084653063/UU9LaITC_normal.jpg"/>
    <hyperlink ref="V16" r:id="rId44" display="https://pbs.twimg.com/ext_tw_video_thumb/1087930677100773376/pu/img/6VtFDbRsM5e5mM-O.jpg"/>
    <hyperlink ref="V17" r:id="rId45" display="http://pbs.twimg.com/profile_images/1038398859901325313/o85zInr1_normal.jpg"/>
    <hyperlink ref="V18" r:id="rId46" display="https://pbs.twimg.com/media/DtcMu3hVAAAJloK.jpg"/>
    <hyperlink ref="V19" r:id="rId47" display="http://pbs.twimg.com/profile_images/830979706413576192/5EApZ6Vx_normal.jpg"/>
    <hyperlink ref="V20" r:id="rId48" display="https://pbs.twimg.com/media/DuQFTvEX4AAXuMW.jpg"/>
    <hyperlink ref="V21" r:id="rId49" display="http://pbs.twimg.com/profile_images/830979706413576192/5EApZ6Vx_normal.jpg"/>
    <hyperlink ref="V22" r:id="rId50" display="http://pbs.twimg.com/profile_images/830979706413576192/5EApZ6Vx_normal.jpg"/>
    <hyperlink ref="V23" r:id="rId51" display="http://pbs.twimg.com/profile_images/1034943168532295680/s63rI5u2_normal.jpg"/>
    <hyperlink ref="V24" r:id="rId52" display="http://pbs.twimg.com/profile_images/1039570679710986241/5zz3xrlS_normal.jpg"/>
    <hyperlink ref="V25" r:id="rId53" display="http://pbs.twimg.com/profile_images/1083062153999863808/uVHhjJqH_normal.jpg"/>
    <hyperlink ref="V26" r:id="rId54" display="http://pbs.twimg.com/profile_images/1053512055448354816/Q9sYX3xK_normal.jpg"/>
    <hyperlink ref="V27" r:id="rId55" display="http://pbs.twimg.com/profile_images/1061466679446781952/1dI46c7q_normal.jpg"/>
    <hyperlink ref="V28" r:id="rId56" display="http://pbs.twimg.com/profile_images/1083813179451424770/pKpEAJfe_normal.jpg"/>
    <hyperlink ref="V29" r:id="rId57" display="https://pbs.twimg.com/ext_tw_video_thumb/1086187590166896640/pu/img/iBMjRoqVo3215EF_.jpg"/>
    <hyperlink ref="V30" r:id="rId58" display="http://pbs.twimg.com/profile_images/1032662960613670912/MSHF8Wpa_normal.jpg"/>
    <hyperlink ref="V31" r:id="rId59" display="http://pbs.twimg.com/profile_images/438117191276175360/KrO_v8kb_normal.jpeg"/>
    <hyperlink ref="V32" r:id="rId60" display="http://pbs.twimg.com/profile_images/836714615069265920/uaD_1RnZ_normal.jpg"/>
    <hyperlink ref="V33" r:id="rId61" display="http://pbs.twimg.com/profile_images/1073819318167764992/7BqpREgg_normal.jpg"/>
    <hyperlink ref="V34" r:id="rId62" display="http://pbs.twimg.com/profile_images/904912687607382017/AUHvVG5S_normal.jpg"/>
    <hyperlink ref="V35" r:id="rId63" display="http://pbs.twimg.com/profile_images/1085403781989310464/NWNlHG4m_normal.jpg"/>
    <hyperlink ref="V36" r:id="rId64" display="http://pbs.twimg.com/profile_images/1072367566759362562/RZ0VVtC7_normal.jpg"/>
    <hyperlink ref="V37" r:id="rId65" display="http://pbs.twimg.com/profile_images/934151814701727744/x6R71oPi_normal.jpg"/>
    <hyperlink ref="V38" r:id="rId66" display="http://pbs.twimg.com/profile_images/994436465240297472/gKpcDSys_normal.jpg"/>
    <hyperlink ref="V39" r:id="rId67" display="http://pbs.twimg.com/profile_images/1037388146596630530/UeGH46om_normal.jpg"/>
    <hyperlink ref="V40" r:id="rId68" display="http://pbs.twimg.com/profile_images/1084686853763227648/UGSt5W7Z_normal.jpg"/>
    <hyperlink ref="V41" r:id="rId69" display="http://pbs.twimg.com/profile_images/1084691983854174208/9hiMC88L_normal.jpg"/>
    <hyperlink ref="V42" r:id="rId70" display="http://pbs.twimg.com/profile_images/1060201287155761152/Vwj_-cKN_normal.jpg"/>
    <hyperlink ref="V43" r:id="rId71" display="http://pbs.twimg.com/profile_images/1081929448608448513/tczFqtuv_normal.jpg"/>
    <hyperlink ref="V44" r:id="rId72" display="http://pbs.twimg.com/profile_images/1084226347281526784/x2RsgUu4_normal.jpg"/>
    <hyperlink ref="V45" r:id="rId73" display="http://pbs.twimg.com/profile_images/1081717609517723654/GhfpCohH_normal.jpg"/>
    <hyperlink ref="V46" r:id="rId74" display="http://pbs.twimg.com/profile_images/1087074402896879617/mKTRyffl_normal.jpg"/>
    <hyperlink ref="V47" r:id="rId75" display="http://pbs.twimg.com/profile_images/1054272047424118784/ixjV-W81_normal.jpg"/>
    <hyperlink ref="V48" r:id="rId76" display="http://pbs.twimg.com/profile_images/1066082029744214016/Cxe_juJO_normal.jpg"/>
    <hyperlink ref="V49" r:id="rId77" display="http://pbs.twimg.com/profile_images/1064710454734245888/W4RP8718_normal.jpg"/>
    <hyperlink ref="V50" r:id="rId78" display="http://pbs.twimg.com/profile_images/378800000039957375/ee3bdaeca9444b8552e3fcbce3461408_normal.jpeg"/>
    <hyperlink ref="V51" r:id="rId79" display="http://pbs.twimg.com/profile_images/1084617394042093568/jxDMhy2k_normal.jpg"/>
    <hyperlink ref="V52" r:id="rId80" display="http://pbs.twimg.com/profile_images/1081879175433056256/QePmv0MO_normal.jpg"/>
    <hyperlink ref="V53" r:id="rId81" display="http://pbs.twimg.com/profile_images/1082942382201438208/IeaNLa5H_normal.jpg"/>
    <hyperlink ref="V54" r:id="rId82" display="http://pbs.twimg.com/profile_images/1087014139807948802/YtPyLFst_normal.jpg"/>
    <hyperlink ref="V55" r:id="rId83" display="http://pbs.twimg.com/profile_images/1082080673190608896/H6pP2SbK_normal.jpg"/>
    <hyperlink ref="V56" r:id="rId84" display="http://pbs.twimg.com/profile_images/1080225559941128193/ZV_2667t_normal.jpg"/>
    <hyperlink ref="V57" r:id="rId85" display="http://pbs.twimg.com/profile_images/1085402808344551424/bf6amRbH_normal.jpg"/>
    <hyperlink ref="V58" r:id="rId86" display="http://pbs.twimg.com/profile_images/1079584854939815937/NcQds_kj_normal.jpg"/>
    <hyperlink ref="V59" r:id="rId87" display="https://pbs.twimg.com/tweet_video_thumb/Dxkbi8RWoAIT4Yz.jpg"/>
    <hyperlink ref="V60" r:id="rId88" display="http://pbs.twimg.com/profile_images/1062253832988581888/qNC9cobZ_normal.jpg"/>
    <hyperlink ref="V61" r:id="rId89" display="http://pbs.twimg.com/profile_images/1079688212141010944/34JDZjmN_normal.jpg"/>
    <hyperlink ref="V62" r:id="rId90" display="http://pbs.twimg.com/profile_images/1080186152685129728/B7WQJ4ku_normal.jpg"/>
    <hyperlink ref="V63" r:id="rId91" display="http://pbs.twimg.com/profile_images/1036011842810912768/-ySB5Hw2_normal.jpg"/>
    <hyperlink ref="V64" r:id="rId92" display="http://pbs.twimg.com/profile_images/1082137598611591169/y7DRzWPn_normal.jpg"/>
    <hyperlink ref="V65" r:id="rId93" display="http://pbs.twimg.com/profile_images/1074102119253323776/hTE3jPHs_normal.jpg"/>
    <hyperlink ref="V66" r:id="rId94" display="http://pbs.twimg.com/profile_images/1083228839579451392/Rc0IySnC_normal.jpg"/>
    <hyperlink ref="V67" r:id="rId95" display="http://pbs.twimg.com/profile_images/483649368801546240/rtZ5jfwr_normal.jpeg"/>
    <hyperlink ref="V68" r:id="rId96" display="http://pbs.twimg.com/profile_images/1066080454959349763/ELQlVa-3_normal.jpg"/>
    <hyperlink ref="V69" r:id="rId97" display="https://pbs.twimg.com/media/Dxkbo9yWkAAmvk6.jpg"/>
    <hyperlink ref="V70" r:id="rId98" display="http://pbs.twimg.com/profile_images/1020765361128566784/3k7esrxd_normal.jpg"/>
    <hyperlink ref="V71" r:id="rId99" display="http://pbs.twimg.com/profile_images/1019443765478547458/8iCKQDrp_normal.jpg"/>
    <hyperlink ref="V72" r:id="rId100" display="http://pbs.twimg.com/profile_images/1013240141165580289/XMF7Srug_normal.jpg"/>
    <hyperlink ref="V73" r:id="rId101" display="https://pbs.twimg.com/media/DxebDreV4AETJHF.jpg"/>
    <hyperlink ref="V74" r:id="rId102" display="http://pbs.twimg.com/profile_images/1004364684730892290/zkkcejqJ_normal.jpg"/>
    <hyperlink ref="V75" r:id="rId103" display="http://pbs.twimg.com/profile_images/1086852841468280833/lUIKmWLX_normal.jpg"/>
    <hyperlink ref="V76" r:id="rId104" display="https://pbs.twimg.com/media/DxkbsMhWkAI6UaE.jpg"/>
    <hyperlink ref="V77" r:id="rId105" display="http://pbs.twimg.com/profile_images/1076686012246618112/NlxHUkYk_normal.jpg"/>
    <hyperlink ref="V78" r:id="rId106" display="http://pbs.twimg.com/profile_images/1086066839900307456/P1jilVus_normal.jpg"/>
    <hyperlink ref="V79" r:id="rId107" display="https://pbs.twimg.com/media/DxBVyuCUUAEqi8F.jpg"/>
    <hyperlink ref="V80" r:id="rId108" display="http://pbs.twimg.com/profile_images/668344549694009344/l6qVgysb_normal.jpg"/>
    <hyperlink ref="V81" r:id="rId109" display="http://pbs.twimg.com/profile_images/1087016695414308864/tfkErMJo_normal.jpg"/>
    <hyperlink ref="V82" r:id="rId110" display="http://pbs.twimg.com/profile_images/1084527918628438017/12FOxIle_normal.jpg"/>
    <hyperlink ref="V83" r:id="rId111" display="http://pbs.twimg.com/profile_images/1085023587038388224/ZNTzuYM-_normal.jpg"/>
    <hyperlink ref="V84" r:id="rId112" display="http://pbs.twimg.com/profile_images/1084450133561860097/0b8eCi4v_normal.jpg"/>
    <hyperlink ref="V85" r:id="rId113" display="http://pbs.twimg.com/profile_images/1077422758286508032/pWkD1y-X_normal.jpg"/>
    <hyperlink ref="V86" r:id="rId114" display="https://pbs.twimg.com/media/DxjOCCBWkAUT8Mv.jpg"/>
    <hyperlink ref="V87" r:id="rId115" display="http://pbs.twimg.com/profile_images/839743234746150912/mJZPxmDL_normal.jpg"/>
    <hyperlink ref="V88" r:id="rId116" display="https://pbs.twimg.com/media/Dxh89IMUUAEf12I.jpg"/>
    <hyperlink ref="V89" r:id="rId117" display="http://pbs.twimg.com/profile_images/839743234746150912/mJZPxmDL_normal.jpg"/>
    <hyperlink ref="V90" r:id="rId118" display="http://pbs.twimg.com/profile_images/1059566303533510656/2azyeAu2_normal.jpg"/>
    <hyperlink ref="V91" r:id="rId119" display="http://pbs.twimg.com/profile_images/1082104682363973632/GjawAVDn_normal.jpg"/>
    <hyperlink ref="V92" r:id="rId120" display="https://pbs.twimg.com/media/DxguSF-UwAAZW2d.jpg"/>
    <hyperlink ref="V93" r:id="rId121" display="http://pbs.twimg.com/profile_images/1004583131473559552/aib42JHW_normal.jpg"/>
    <hyperlink ref="V94" r:id="rId122" display="http://pbs.twimg.com/profile_images/956294893860605952/D5o62Wp6_normal.jpg"/>
    <hyperlink ref="V95" r:id="rId123" display="https://pbs.twimg.com/tweet_video_thumb/DxkbzYBXQAY7IWR.jpg"/>
    <hyperlink ref="V96" r:id="rId124" display="http://pbs.twimg.com/profile_images/1067233092828565504/xUUniRgp_normal.jpg"/>
    <hyperlink ref="V97" r:id="rId125" display="http://pbs.twimg.com/profile_images/1070532755765641216/6vLQR8OG_normal.jpg"/>
    <hyperlink ref="V98" r:id="rId126" display="http://pbs.twimg.com/profile_images/1080184348664422401/nIDMwh6I_normal.jpg"/>
    <hyperlink ref="V99" r:id="rId127" display="http://pbs.twimg.com/profile_images/1087914234074132481/Kbl0m0WU_normal.jpg"/>
    <hyperlink ref="V100" r:id="rId128" display="http://pbs.twimg.com/profile_images/1083974580685938688/HxnPD3-N_normal.jpg"/>
    <hyperlink ref="V101" r:id="rId129" display="http://pbs.twimg.com/profile_images/850349257227939840/uaCjJSuM_normal.jpg"/>
    <hyperlink ref="V102" r:id="rId130" display="http://pbs.twimg.com/profile_images/1085015664996302848/cAnpTMlV_normal.jpg"/>
    <hyperlink ref="V103" r:id="rId131" display="http://pbs.twimg.com/profile_images/1080445008237408256/QbR-sOEG_normal.jpg"/>
    <hyperlink ref="V104" r:id="rId132" display="http://pbs.twimg.com/profile_images/1081781519495163904/9ShS-KyF_normal.jpg"/>
    <hyperlink ref="V105" r:id="rId133" display="http://pbs.twimg.com/profile_images/1085450614702714880/dxuItbLx_normal.jpg"/>
    <hyperlink ref="V106" r:id="rId134" display="https://pbs.twimg.com/media/DxbONBQXgAATo0k.jpg"/>
    <hyperlink ref="V107" r:id="rId135" display="http://pbs.twimg.com/profile_images/1085450614702714880/dxuItbLx_normal.jpg"/>
    <hyperlink ref="V108" r:id="rId136" display="http://pbs.twimg.com/profile_images/1085450614702714880/dxuItbLx_normal.jpg"/>
    <hyperlink ref="V109" r:id="rId137" display="http://pbs.twimg.com/profile_images/1086781643317104643/XR8MeB0r_normal.jpg"/>
    <hyperlink ref="V110" r:id="rId138" display="http://pbs.twimg.com/profile_images/1029436764082118656/VVqMg2jx_normal.jpg"/>
    <hyperlink ref="V111" r:id="rId139" display="http://pbs.twimg.com/profile_images/1086807144865951744/FcgNXRrP_normal.jpg"/>
    <hyperlink ref="V112" r:id="rId140" display="http://pbs.twimg.com/profile_images/1066749872680779778/Dkgrxp5J_normal.jpg"/>
    <hyperlink ref="V113" r:id="rId141" display="http://pbs.twimg.com/profile_images/1047129750538473472/AC8PoA61_normal.jpg"/>
    <hyperlink ref="V114" r:id="rId142" display="http://pbs.twimg.com/profile_images/1087559662927413248/XY3hE2Vy_normal.jpg"/>
    <hyperlink ref="V115" r:id="rId143" display="http://pbs.twimg.com/profile_images/1041407443337732098/uvOL45Fb_normal.jpg"/>
    <hyperlink ref="V116" r:id="rId144" display="https://pbs.twimg.com/media/DxkbrvDWkAAMf_E.jpg"/>
    <hyperlink ref="V117" r:id="rId145" display="https://pbs.twimg.com/media/DxkbrvDWkAAMf_E.jpg"/>
    <hyperlink ref="V118" r:id="rId146" display="http://pbs.twimg.com/profile_images/1084623723368534016/0iBly-2U_normal.jpg"/>
    <hyperlink ref="V119" r:id="rId147" display="http://pbs.twimg.com/profile_images/1087561460664938496/T6--YesT_normal.jpg"/>
    <hyperlink ref="V120" r:id="rId148" display="http://pbs.twimg.com/profile_images/1068738419252215808/G2iguleE_normal.jpg"/>
    <hyperlink ref="X3" r:id="rId149" display="https://twitter.com/#!/nuttinghills/status/1087283175921872896"/>
    <hyperlink ref="X4" r:id="rId150" display="https://twitter.com/#!/jenannrodrigues/status/1087930634360811520"/>
    <hyperlink ref="X5" r:id="rId151" display="https://twitter.com/#!/floralgrxxn/status/1087930640543170563"/>
    <hyperlink ref="X6" r:id="rId152" display="https://twitter.com/#!/rodriguez_vf/status/1087930642619338754"/>
    <hyperlink ref="X7" r:id="rId153" display="https://twitter.com/#!/shadyspotlight/status/1087930663020441602"/>
    <hyperlink ref="X8" r:id="rId154" display="https://twitter.com/#!/shadyspotlight/status/1087930663020441602"/>
    <hyperlink ref="X9" r:id="rId155" display="https://twitter.com/#!/x0x0shiri/status/1087930675897028610"/>
    <hyperlink ref="X10" r:id="rId156" display="https://twitter.com/#!/tubirfess/status/1087916608180420608"/>
    <hyperlink ref="X11" r:id="rId157" display="https://twitter.com/#!/skdbcity/status/1087930676643487744"/>
    <hyperlink ref="X12" r:id="rId158" display="https://twitter.com/#!/tweetatlali/status/1087930695715037184"/>
    <hyperlink ref="X13" r:id="rId159" display="https://twitter.com/#!/ayeyoapril/status/1087930695970889729"/>
    <hyperlink ref="X14" r:id="rId160" display="https://twitter.com/#!/kelseyyyyyyyyyh/status/1087930697535373312"/>
    <hyperlink ref="X15" r:id="rId161" display="https://twitter.com/#!/meghnakundur/status/1087930709010984962"/>
    <hyperlink ref="X16" r:id="rId162" display="https://twitter.com/#!/bodyherbals/status/1087930709157781504"/>
    <hyperlink ref="X17" r:id="rId163" display="https://twitter.com/#!/megfinney99/status/1087930713511481344"/>
    <hyperlink ref="X18" r:id="rId164" display="https://twitter.com/#!/cf_naturalskin/status/1069337552765755392"/>
    <hyperlink ref="X19" r:id="rId165" display="https://twitter.com/#!/dianasharpton/status/1087930692237971462"/>
    <hyperlink ref="X20" r:id="rId166" display="https://twitter.com/#!/cf_naturalskin/status/1072988882793312256"/>
    <hyperlink ref="X21" r:id="rId167" display="https://twitter.com/#!/dianasharpton/status/1087930692237971462"/>
    <hyperlink ref="X22" r:id="rId168" display="https://twitter.com/#!/dianasharpton/status/1087930718330732550"/>
    <hyperlink ref="X23" r:id="rId169" display="https://twitter.com/#!/_ohheeymary/status/1087930719228301315"/>
    <hyperlink ref="X24" r:id="rId170" display="https://twitter.com/#!/thelast_ssr/status/1087930721195433985"/>
    <hyperlink ref="X25" r:id="rId171" display="https://twitter.com/#!/atmrse/status/1087930737406472194"/>
    <hyperlink ref="X26" r:id="rId172" display="https://twitter.com/#!/breezzyyyy_/status/1087930749083402248"/>
    <hyperlink ref="X27" r:id="rId173" display="https://twitter.com/#!/irvin_jaden/status/1087930781530554368"/>
    <hyperlink ref="X28" r:id="rId174" display="https://twitter.com/#!/goldi0sa/status/1087930783803813888"/>
    <hyperlink ref="X29" r:id="rId175" display="https://twitter.com/#!/umairaharis/status/1086187689974452224"/>
    <hyperlink ref="X30" r:id="rId176" display="https://twitter.com/#!/nurirdinasyirah/status/1087930785271828485"/>
    <hyperlink ref="X31" r:id="rId177" display="https://twitter.com/#!/wordromancer/status/1087900240022306816"/>
    <hyperlink ref="X32" r:id="rId178" display="https://twitter.com/#!/ladyboarder9669/status/1087930785699647490"/>
    <hyperlink ref="X33" r:id="rId179" display="https://twitter.com/#!/queencrp/status/1087930795891875840"/>
    <hyperlink ref="X34" r:id="rId180" display="https://twitter.com/#!/wogumogu/status/1087930809028366336"/>
    <hyperlink ref="X35" r:id="rId181" display="https://twitter.com/#!/erinwrozek/status/1087930838212403201"/>
    <hyperlink ref="X36" r:id="rId182" display="https://twitter.com/#!/avbj96/status/1087930867270377472"/>
    <hyperlink ref="X37" r:id="rId183" display="https://twitter.com/#!/iamvalerievee/status/1087930887122153473"/>
    <hyperlink ref="X38" r:id="rId184" display="https://twitter.com/#!/hayliemarie74/status/1087930903769288704"/>
    <hyperlink ref="X39" r:id="rId185" display="https://twitter.com/#!/deborahacruz/status/1087930915039399936"/>
    <hyperlink ref="X40" r:id="rId186" display="https://twitter.com/#!/lyssabrookee/status/1087930922211688448"/>
    <hyperlink ref="X41" r:id="rId187" display="https://twitter.com/#!/j_cal3/status/1087930941945847814"/>
    <hyperlink ref="X42" r:id="rId188" display="https://twitter.com/#!/ashlynashah/status/1087930951538171904"/>
    <hyperlink ref="X43" r:id="rId189" display="https://twitter.com/#!/kennedyautry/status/1087930959960440832"/>
    <hyperlink ref="X44" r:id="rId190" display="https://twitter.com/#!/ana_alondraa/status/1087930979866607616"/>
    <hyperlink ref="X45" r:id="rId191" display="https://twitter.com/#!/karlafajardo/status/1087930984610365442"/>
    <hyperlink ref="X46" r:id="rId192" display="https://twitter.com/#!/marielleyeaah/status/1087930992436957185"/>
    <hyperlink ref="X47" r:id="rId193" display="https://twitter.com/#!/gkldv/status/1087931000280268801"/>
    <hyperlink ref="X48" r:id="rId194" display="https://twitter.com/#!/dinnaahhh/status/1087931002964635649"/>
    <hyperlink ref="X49" r:id="rId195" display="https://twitter.com/#!/maya_shanell/status/1087931003350462464"/>
    <hyperlink ref="X50" r:id="rId196" display="https://twitter.com/#!/skincare_day/status/1087931011726479360"/>
    <hyperlink ref="X51" r:id="rId197" display="https://twitter.com/#!/korirene__/status/1087931014217895937"/>
    <hyperlink ref="X52" r:id="rId198" display="https://twitter.com/#!/maripaumtz_29/status/1087931024670105601"/>
    <hyperlink ref="X53" r:id="rId199" display="https://twitter.com/#!/sissysaraswati/status/1087929787593773063"/>
    <hyperlink ref="X54" r:id="rId200" display="https://twitter.com/#!/grumpiing/status/1087931040730173440"/>
    <hyperlink ref="X55" r:id="rId201" display="https://twitter.com/#!/whittmarrr/status/1087931051983409152"/>
    <hyperlink ref="X56" r:id="rId202" display="https://twitter.com/#!/emilyegger1/status/1087931056249061378"/>
    <hyperlink ref="X57" r:id="rId203" display="https://twitter.com/#!/melballesteros_/status/1087931074540462080"/>
    <hyperlink ref="X58" r:id="rId204" display="https://twitter.com/#!/badluckzee/status/1087931079057641472"/>
    <hyperlink ref="X59" r:id="rId205" display="https://twitter.com/#!/carlosgonzaga97/status/1087931085760155651"/>
    <hyperlink ref="X60" r:id="rId206" display="https://twitter.com/#!/gabriellaa1017/status/1087931089199472641"/>
    <hyperlink ref="X61" r:id="rId207" display="https://twitter.com/#!/derealbrian/status/1087931090004860928"/>
    <hyperlink ref="X62" r:id="rId208" display="https://twitter.com/#!/victoriabeexo/status/1087931095218339840"/>
    <hyperlink ref="X63" r:id="rId209" display="https://twitter.com/#!/_tshegox/status/1087931104311590912"/>
    <hyperlink ref="X64" r:id="rId210" display="https://twitter.com/#!/gracesmithyyy/status/1087931104932315137"/>
    <hyperlink ref="X65" r:id="rId211" display="https://twitter.com/#!/marykilbourne4/status/1087931119843110914"/>
    <hyperlink ref="X66" r:id="rId212" display="https://twitter.com/#!/torikish/status/1087931142106501120"/>
    <hyperlink ref="X67" r:id="rId213" display="https://twitter.com/#!/aprilfranzino/status/1087931154987171842"/>
    <hyperlink ref="X68" r:id="rId214" display="https://twitter.com/#!/shaylarosario1/status/1087931180522057729"/>
    <hyperlink ref="X69" r:id="rId215" display="https://twitter.com/#!/alexiusvasko/status/1087931186532548614"/>
    <hyperlink ref="X70" r:id="rId216" display="https://twitter.com/#!/_courtco/status/1087931188763860992"/>
    <hyperlink ref="X71" r:id="rId217" display="https://twitter.com/#!/maraalyana/status/1087931196913405952"/>
    <hyperlink ref="X72" r:id="rId218" display="https://twitter.com/#!/hannahmariecrow/status/1087931197353873408"/>
    <hyperlink ref="X73" r:id="rId219" display="https://twitter.com/#!/artcardio/status/1087508331340550144"/>
    <hyperlink ref="X74" r:id="rId220" display="https://twitter.com/#!/nook_jazz/status/1087931205545312256"/>
    <hyperlink ref="X75" r:id="rId221" display="https://twitter.com/#!/nat_cardenasv/status/1087931210762985472"/>
    <hyperlink ref="X76" r:id="rId222" display="https://twitter.com/#!/tickle_b/status/1087931233714212869"/>
    <hyperlink ref="X77" r:id="rId223" display="https://twitter.com/#!/taralynneeee/status/1087931244174819328"/>
    <hyperlink ref="X78" r:id="rId224" display="https://twitter.com/#!/persia__x/status/1087931268287860741"/>
    <hyperlink ref="X79" r:id="rId225" display="https://twitter.com/#!/fortune_press/status/1085461846813900800"/>
    <hyperlink ref="X80" r:id="rId226" display="https://twitter.com/#!/hxsherlock/status/1087931270825476097"/>
    <hyperlink ref="X81" r:id="rId227" display="https://twitter.com/#!/jessicalasheaa/status/1087931272754855936"/>
    <hyperlink ref="X82" r:id="rId228" display="https://twitter.com/#!/ingridvaldezp/status/1087931276580085761"/>
    <hyperlink ref="X83" r:id="rId229" display="https://twitter.com/#!/joannasmilez/status/1087931282338836486"/>
    <hyperlink ref="X84" r:id="rId230" display="https://twitter.com/#!/kamiwla/status/1087931303507488770"/>
    <hyperlink ref="X85" r:id="rId231" display="https://twitter.com/#!/palemaddy/status/1087931309744373761"/>
    <hyperlink ref="X86" r:id="rId232" display="https://twitter.com/#!/hipmamasplace/status/1087845946787094528"/>
    <hyperlink ref="X87" r:id="rId233" display="https://twitter.com/#!/jsismee/status/1087931247404507139"/>
    <hyperlink ref="X88" r:id="rId234" display="https://twitter.com/#!/jsismee/status/1087757108404080640"/>
    <hyperlink ref="X89" r:id="rId235" display="https://twitter.com/#!/jsismee/status/1087931318493741058"/>
    <hyperlink ref="X90" r:id="rId236" display="https://twitter.com/#!/kara_nunley24/status/1087931332418772993"/>
    <hyperlink ref="X91" r:id="rId237" display="https://twitter.com/#!/madisuhn0/status/1087931336139173888"/>
    <hyperlink ref="X92" r:id="rId238" display="https://twitter.com/#!/nursntt/status/1087670520189935616"/>
    <hyperlink ref="X93" r:id="rId239" display="https://twitter.com/#!/paknice1/status/1087931344150245382"/>
    <hyperlink ref="X94" r:id="rId240" display="https://twitter.com/#!/merikarakhanyan/status/1087931359161712640"/>
    <hyperlink ref="X95" r:id="rId241" display="https://twitter.com/#!/washlix/status/1087931362131234818"/>
    <hyperlink ref="X96" r:id="rId242" display="https://twitter.com/#!/adrie_elise/status/1087931373493587968"/>
    <hyperlink ref="X97" r:id="rId243" display="https://twitter.com/#!/jameeoval/status/1087931385241919489"/>
    <hyperlink ref="X98" r:id="rId244" display="https://twitter.com/#!/labeautyologist/status/906185720221450240"/>
    <hyperlink ref="X99" r:id="rId245" display="https://twitter.com/#!/skincare_homme/status/1087931393290702848"/>
    <hyperlink ref="X100" r:id="rId246" display="https://twitter.com/#!/kristinnatalie_/status/1087931411007528960"/>
    <hyperlink ref="X101" r:id="rId247" display="https://twitter.com/#!/sarah_garfield_/status/1087931415457660928"/>
    <hyperlink ref="X102" r:id="rId248" display="https://twitter.com/#!/winterfellziam/status/1087931434969509888"/>
    <hyperlink ref="X103" r:id="rId249" display="https://twitter.com/#!/capt_jayron/status/1087931443949510657"/>
    <hyperlink ref="X104" r:id="rId250" display="https://twitter.com/#!/aleahmay_18/status/1087931449918058497"/>
    <hyperlink ref="X105" r:id="rId251" display="https://twitter.com/#!/kathrynfordawin/status/1087931482532925442"/>
    <hyperlink ref="X106" r:id="rId252" display="https://twitter.com/#!/nuttinghills/status/1087283175921872896"/>
    <hyperlink ref="X107" r:id="rId253" display="https://twitter.com/#!/kathrynfordawin/status/1087931482532925442"/>
    <hyperlink ref="X108" r:id="rId254" display="https://twitter.com/#!/kathrynfordawin/status/1087931482532925442"/>
    <hyperlink ref="X109" r:id="rId255" display="https://twitter.com/#!/anaptamayo/status/1087931485917712385"/>
    <hyperlink ref="X110" r:id="rId256" display="https://twitter.com/#!/namedcharisma/status/1087931493647831041"/>
    <hyperlink ref="X111" r:id="rId257" display="https://twitter.com/#!/nizziiigarciaa/status/1087931498676830208"/>
    <hyperlink ref="X112" r:id="rId258" display="https://twitter.com/#!/nycpradaa/status/1087931501868707840"/>
    <hyperlink ref="X113" r:id="rId259" display="https://twitter.com/#!/jonah_cazares/status/1087931502434942977"/>
    <hyperlink ref="X114" r:id="rId260" display="https://twitter.com/#!/iamtnorman/status/1087931504351686656"/>
    <hyperlink ref="X115" r:id="rId261" display="https://twitter.com/#!/_bbyalii/status/1087931518541090822"/>
    <hyperlink ref="X116" r:id="rId262" display="https://twitter.com/#!/mochillatae/status/1087931534558912512"/>
    <hyperlink ref="X117" r:id="rId263" display="https://twitter.com/#!/mochillatae/status/1087931534558912512"/>
    <hyperlink ref="X118" r:id="rId264" display="https://twitter.com/#!/_blainee/status/1087797385395429382"/>
    <hyperlink ref="X119" r:id="rId265" display="https://twitter.com/#!/judkinsemily/status/1087931536777928706"/>
    <hyperlink ref="X120" r:id="rId266" display="https://twitter.com/#!/jnnfrmntngr/status/1087931537641869316"/>
    <hyperlink ref="AZ71" r:id="rId267" display="https://api.twitter.com/1.1/geo/id/006523c50dfe9086.json"/>
    <hyperlink ref="AZ98" r:id="rId268" display="https://api.twitter.com/1.1/geo/id/3134f9d2892d2685.json"/>
  </hyperlinks>
  <printOptions/>
  <pageMargins left="0.7" right="0.7" top="0.75" bottom="0.75" header="0.3" footer="0.3"/>
  <pageSetup horizontalDpi="600" verticalDpi="600" orientation="portrait" r:id="rId272"/>
  <legacyDrawing r:id="rId270"/>
  <tableParts>
    <tablePart r:id="rId2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2051</v>
      </c>
      <c r="B1" s="13" t="s">
        <v>2175</v>
      </c>
      <c r="C1" s="13" t="s">
        <v>2176</v>
      </c>
      <c r="D1" s="13" t="s">
        <v>144</v>
      </c>
      <c r="E1" s="13" t="s">
        <v>2178</v>
      </c>
      <c r="F1" s="13" t="s">
        <v>2179</v>
      </c>
      <c r="G1" s="13" t="s">
        <v>2180</v>
      </c>
    </row>
    <row r="2" spans="1:7" ht="15">
      <c r="A2" s="78" t="s">
        <v>1725</v>
      </c>
      <c r="B2" s="78">
        <v>104</v>
      </c>
      <c r="C2" s="122">
        <v>0.03927492447129909</v>
      </c>
      <c r="D2" s="78" t="s">
        <v>2177</v>
      </c>
      <c r="E2" s="78"/>
      <c r="F2" s="78"/>
      <c r="G2" s="78"/>
    </row>
    <row r="3" spans="1:7" ht="15">
      <c r="A3" s="78" t="s">
        <v>1726</v>
      </c>
      <c r="B3" s="78">
        <v>75</v>
      </c>
      <c r="C3" s="122">
        <v>0.028323262839879154</v>
      </c>
      <c r="D3" s="78" t="s">
        <v>2177</v>
      </c>
      <c r="E3" s="78"/>
      <c r="F3" s="78"/>
      <c r="G3" s="78"/>
    </row>
    <row r="4" spans="1:7" ht="15">
      <c r="A4" s="78" t="s">
        <v>1727</v>
      </c>
      <c r="B4" s="78">
        <v>0</v>
      </c>
      <c r="C4" s="122">
        <v>0</v>
      </c>
      <c r="D4" s="78" t="s">
        <v>2177</v>
      </c>
      <c r="E4" s="78"/>
      <c r="F4" s="78"/>
      <c r="G4" s="78"/>
    </row>
    <row r="5" spans="1:7" ht="15">
      <c r="A5" s="78" t="s">
        <v>1728</v>
      </c>
      <c r="B5" s="78">
        <v>2469</v>
      </c>
      <c r="C5" s="122">
        <v>0.9324018126888218</v>
      </c>
      <c r="D5" s="78" t="s">
        <v>2177</v>
      </c>
      <c r="E5" s="78"/>
      <c r="F5" s="78"/>
      <c r="G5" s="78"/>
    </row>
    <row r="6" spans="1:7" ht="15">
      <c r="A6" s="78" t="s">
        <v>1729</v>
      </c>
      <c r="B6" s="78">
        <v>2648</v>
      </c>
      <c r="C6" s="122">
        <v>1</v>
      </c>
      <c r="D6" s="78" t="s">
        <v>2177</v>
      </c>
      <c r="E6" s="78"/>
      <c r="F6" s="78"/>
      <c r="G6" s="78"/>
    </row>
    <row r="7" spans="1:7" ht="15">
      <c r="A7" s="84" t="s">
        <v>417</v>
      </c>
      <c r="B7" s="84">
        <v>102</v>
      </c>
      <c r="C7" s="123">
        <v>0.0030296277513350506</v>
      </c>
      <c r="D7" s="84" t="s">
        <v>2177</v>
      </c>
      <c r="E7" s="84" t="b">
        <v>0</v>
      </c>
      <c r="F7" s="84" t="b">
        <v>0</v>
      </c>
      <c r="G7" s="84" t="b">
        <v>0</v>
      </c>
    </row>
    <row r="8" spans="1:7" ht="15">
      <c r="A8" s="84" t="s">
        <v>1730</v>
      </c>
      <c r="B8" s="84">
        <v>69</v>
      </c>
      <c r="C8" s="123">
        <v>0.008046261808964476</v>
      </c>
      <c r="D8" s="84" t="s">
        <v>2177</v>
      </c>
      <c r="E8" s="84" t="b">
        <v>0</v>
      </c>
      <c r="F8" s="84" t="b">
        <v>0</v>
      </c>
      <c r="G8" s="84" t="b">
        <v>0</v>
      </c>
    </row>
    <row r="9" spans="1:7" ht="15">
      <c r="A9" s="84" t="s">
        <v>1731</v>
      </c>
      <c r="B9" s="84">
        <v>66</v>
      </c>
      <c r="C9" s="123">
        <v>0.008402710504694376</v>
      </c>
      <c r="D9" s="84" t="s">
        <v>2177</v>
      </c>
      <c r="E9" s="84" t="b">
        <v>0</v>
      </c>
      <c r="F9" s="84" t="b">
        <v>0</v>
      </c>
      <c r="G9" s="84" t="b">
        <v>0</v>
      </c>
    </row>
    <row r="10" spans="1:7" ht="15">
      <c r="A10" s="84" t="s">
        <v>1732</v>
      </c>
      <c r="B10" s="84">
        <v>62</v>
      </c>
      <c r="C10" s="123">
        <v>0.008826625641163812</v>
      </c>
      <c r="D10" s="84" t="s">
        <v>2177</v>
      </c>
      <c r="E10" s="84" t="b">
        <v>0</v>
      </c>
      <c r="F10" s="84" t="b">
        <v>0</v>
      </c>
      <c r="G10" s="84" t="b">
        <v>0</v>
      </c>
    </row>
    <row r="11" spans="1:7" ht="15">
      <c r="A11" s="84" t="s">
        <v>1733</v>
      </c>
      <c r="B11" s="84">
        <v>61</v>
      </c>
      <c r="C11" s="123">
        <v>0.008923048474071113</v>
      </c>
      <c r="D11" s="84" t="s">
        <v>2177</v>
      </c>
      <c r="E11" s="84" t="b">
        <v>0</v>
      </c>
      <c r="F11" s="84" t="b">
        <v>0</v>
      </c>
      <c r="G11" s="84" t="b">
        <v>0</v>
      </c>
    </row>
    <row r="12" spans="1:7" ht="15">
      <c r="A12" s="84" t="s">
        <v>1735</v>
      </c>
      <c r="B12" s="84">
        <v>61</v>
      </c>
      <c r="C12" s="123">
        <v>0.008923048474071113</v>
      </c>
      <c r="D12" s="84" t="s">
        <v>2177</v>
      </c>
      <c r="E12" s="84" t="b">
        <v>0</v>
      </c>
      <c r="F12" s="84" t="b">
        <v>0</v>
      </c>
      <c r="G12" s="84" t="b">
        <v>0</v>
      </c>
    </row>
    <row r="13" spans="1:7" ht="15">
      <c r="A13" s="84" t="s">
        <v>1736</v>
      </c>
      <c r="B13" s="84">
        <v>61</v>
      </c>
      <c r="C13" s="123">
        <v>0.008923048474071113</v>
      </c>
      <c r="D13" s="84" t="s">
        <v>2177</v>
      </c>
      <c r="E13" s="84" t="b">
        <v>1</v>
      </c>
      <c r="F13" s="84" t="b">
        <v>0</v>
      </c>
      <c r="G13" s="84" t="b">
        <v>0</v>
      </c>
    </row>
    <row r="14" spans="1:7" ht="15">
      <c r="A14" s="84" t="s">
        <v>1737</v>
      </c>
      <c r="B14" s="84">
        <v>61</v>
      </c>
      <c r="C14" s="123">
        <v>0.008923048474071113</v>
      </c>
      <c r="D14" s="84" t="s">
        <v>2177</v>
      </c>
      <c r="E14" s="84" t="b">
        <v>0</v>
      </c>
      <c r="F14" s="84" t="b">
        <v>0</v>
      </c>
      <c r="G14" s="84" t="b">
        <v>0</v>
      </c>
    </row>
    <row r="15" spans="1:7" ht="15">
      <c r="A15" s="84" t="s">
        <v>1738</v>
      </c>
      <c r="B15" s="84">
        <v>61</v>
      </c>
      <c r="C15" s="123">
        <v>0.008923048474071113</v>
      </c>
      <c r="D15" s="84" t="s">
        <v>2177</v>
      </c>
      <c r="E15" s="84" t="b">
        <v>0</v>
      </c>
      <c r="F15" s="84" t="b">
        <v>0</v>
      </c>
      <c r="G15" s="84" t="b">
        <v>0</v>
      </c>
    </row>
    <row r="16" spans="1:7" ht="15">
      <c r="A16" s="84" t="s">
        <v>1739</v>
      </c>
      <c r="B16" s="84">
        <v>61</v>
      </c>
      <c r="C16" s="123">
        <v>0.008923048474071113</v>
      </c>
      <c r="D16" s="84" t="s">
        <v>2177</v>
      </c>
      <c r="E16" s="84" t="b">
        <v>0</v>
      </c>
      <c r="F16" s="84" t="b">
        <v>0</v>
      </c>
      <c r="G16" s="84" t="b">
        <v>0</v>
      </c>
    </row>
    <row r="17" spans="1:7" ht="15">
      <c r="A17" s="84" t="s">
        <v>1740</v>
      </c>
      <c r="B17" s="84">
        <v>61</v>
      </c>
      <c r="C17" s="123">
        <v>0.008923048474071113</v>
      </c>
      <c r="D17" s="84" t="s">
        <v>2177</v>
      </c>
      <c r="E17" s="84" t="b">
        <v>0</v>
      </c>
      <c r="F17" s="84" t="b">
        <v>1</v>
      </c>
      <c r="G17" s="84" t="b">
        <v>0</v>
      </c>
    </row>
    <row r="18" spans="1:7" ht="15">
      <c r="A18" s="84" t="s">
        <v>2052</v>
      </c>
      <c r="B18" s="84">
        <v>61</v>
      </c>
      <c r="C18" s="123">
        <v>0.008923048474071113</v>
      </c>
      <c r="D18" s="84" t="s">
        <v>2177</v>
      </c>
      <c r="E18" s="84" t="b">
        <v>0</v>
      </c>
      <c r="F18" s="84" t="b">
        <v>0</v>
      </c>
      <c r="G18" s="84" t="b">
        <v>0</v>
      </c>
    </row>
    <row r="19" spans="1:7" ht="15">
      <c r="A19" s="84" t="s">
        <v>2053</v>
      </c>
      <c r="B19" s="84">
        <v>61</v>
      </c>
      <c r="C19" s="123">
        <v>0.008923048474071113</v>
      </c>
      <c r="D19" s="84" t="s">
        <v>2177</v>
      </c>
      <c r="E19" s="84" t="b">
        <v>0</v>
      </c>
      <c r="F19" s="84" t="b">
        <v>0</v>
      </c>
      <c r="G19" s="84" t="b">
        <v>0</v>
      </c>
    </row>
    <row r="20" spans="1:7" ht="15">
      <c r="A20" s="84" t="s">
        <v>2054</v>
      </c>
      <c r="B20" s="84">
        <v>61</v>
      </c>
      <c r="C20" s="123">
        <v>0.008923048474071113</v>
      </c>
      <c r="D20" s="84" t="s">
        <v>2177</v>
      </c>
      <c r="E20" s="84" t="b">
        <v>0</v>
      </c>
      <c r="F20" s="84" t="b">
        <v>0</v>
      </c>
      <c r="G20" s="84" t="b">
        <v>0</v>
      </c>
    </row>
    <row r="21" spans="1:7" ht="15">
      <c r="A21" s="84" t="s">
        <v>317</v>
      </c>
      <c r="B21" s="84">
        <v>60</v>
      </c>
      <c r="C21" s="123">
        <v>0.00901552457715758</v>
      </c>
      <c r="D21" s="84" t="s">
        <v>2177</v>
      </c>
      <c r="E21" s="84" t="b">
        <v>0</v>
      </c>
      <c r="F21" s="84" t="b">
        <v>0</v>
      </c>
      <c r="G21" s="84" t="b">
        <v>0</v>
      </c>
    </row>
    <row r="22" spans="1:7" ht="15">
      <c r="A22" s="84" t="s">
        <v>1743</v>
      </c>
      <c r="B22" s="84">
        <v>13</v>
      </c>
      <c r="C22" s="123">
        <v>0.008259237507659143</v>
      </c>
      <c r="D22" s="84" t="s">
        <v>2177</v>
      </c>
      <c r="E22" s="84" t="b">
        <v>0</v>
      </c>
      <c r="F22" s="84" t="b">
        <v>0</v>
      </c>
      <c r="G22" s="84" t="b">
        <v>0</v>
      </c>
    </row>
    <row r="23" spans="1:7" ht="15">
      <c r="A23" s="84" t="s">
        <v>1742</v>
      </c>
      <c r="B23" s="84">
        <v>9</v>
      </c>
      <c r="C23" s="123">
        <v>0.006341242212072529</v>
      </c>
      <c r="D23" s="84" t="s">
        <v>2177</v>
      </c>
      <c r="E23" s="84" t="b">
        <v>0</v>
      </c>
      <c r="F23" s="84" t="b">
        <v>0</v>
      </c>
      <c r="G23" s="84" t="b">
        <v>0</v>
      </c>
    </row>
    <row r="24" spans="1:7" ht="15">
      <c r="A24" s="84" t="s">
        <v>1779</v>
      </c>
      <c r="B24" s="84">
        <v>8</v>
      </c>
      <c r="C24" s="123">
        <v>0.005987796090173671</v>
      </c>
      <c r="D24" s="84" t="s">
        <v>2177</v>
      </c>
      <c r="E24" s="84" t="b">
        <v>0</v>
      </c>
      <c r="F24" s="84" t="b">
        <v>0</v>
      </c>
      <c r="G24" s="84" t="b">
        <v>0</v>
      </c>
    </row>
    <row r="25" spans="1:7" ht="15">
      <c r="A25" s="84" t="s">
        <v>1767</v>
      </c>
      <c r="B25" s="84">
        <v>7</v>
      </c>
      <c r="C25" s="123">
        <v>0.005615358214742536</v>
      </c>
      <c r="D25" s="84" t="s">
        <v>2177</v>
      </c>
      <c r="E25" s="84" t="b">
        <v>0</v>
      </c>
      <c r="F25" s="84" t="b">
        <v>0</v>
      </c>
      <c r="G25" s="84" t="b">
        <v>0</v>
      </c>
    </row>
    <row r="26" spans="1:7" ht="15">
      <c r="A26" s="84" t="s">
        <v>1681</v>
      </c>
      <c r="B26" s="84">
        <v>7</v>
      </c>
      <c r="C26" s="123">
        <v>0.004932077276056412</v>
      </c>
      <c r="D26" s="84" t="s">
        <v>2177</v>
      </c>
      <c r="E26" s="84" t="b">
        <v>1</v>
      </c>
      <c r="F26" s="84" t="b">
        <v>0</v>
      </c>
      <c r="G26" s="84" t="b">
        <v>0</v>
      </c>
    </row>
    <row r="27" spans="1:7" ht="15">
      <c r="A27" s="84" t="s">
        <v>1777</v>
      </c>
      <c r="B27" s="84">
        <v>7</v>
      </c>
      <c r="C27" s="123">
        <v>0.005615358214742536</v>
      </c>
      <c r="D27" s="84" t="s">
        <v>2177</v>
      </c>
      <c r="E27" s="84" t="b">
        <v>0</v>
      </c>
      <c r="F27" s="84" t="b">
        <v>0</v>
      </c>
      <c r="G27" s="84" t="b">
        <v>0</v>
      </c>
    </row>
    <row r="28" spans="1:7" ht="15">
      <c r="A28" s="84" t="s">
        <v>2055</v>
      </c>
      <c r="B28" s="84">
        <v>6</v>
      </c>
      <c r="C28" s="123">
        <v>0.004490847067630253</v>
      </c>
      <c r="D28" s="84" t="s">
        <v>2177</v>
      </c>
      <c r="E28" s="84" t="b">
        <v>0</v>
      </c>
      <c r="F28" s="84" t="b">
        <v>0</v>
      </c>
      <c r="G28" s="84" t="b">
        <v>0</v>
      </c>
    </row>
    <row r="29" spans="1:7" ht="15">
      <c r="A29" s="84" t="s">
        <v>1757</v>
      </c>
      <c r="B29" s="84">
        <v>6</v>
      </c>
      <c r="C29" s="123">
        <v>0.004490847067630253</v>
      </c>
      <c r="D29" s="84" t="s">
        <v>2177</v>
      </c>
      <c r="E29" s="84" t="b">
        <v>0</v>
      </c>
      <c r="F29" s="84" t="b">
        <v>0</v>
      </c>
      <c r="G29" s="84" t="b">
        <v>0</v>
      </c>
    </row>
    <row r="30" spans="1:7" ht="15">
      <c r="A30" s="84" t="s">
        <v>1766</v>
      </c>
      <c r="B30" s="84">
        <v>6</v>
      </c>
      <c r="C30" s="123">
        <v>0.005228703219347625</v>
      </c>
      <c r="D30" s="84" t="s">
        <v>2177</v>
      </c>
      <c r="E30" s="84" t="b">
        <v>0</v>
      </c>
      <c r="F30" s="84" t="b">
        <v>0</v>
      </c>
      <c r="G30" s="84" t="b">
        <v>0</v>
      </c>
    </row>
    <row r="31" spans="1:7" ht="15">
      <c r="A31" s="84" t="s">
        <v>1768</v>
      </c>
      <c r="B31" s="84">
        <v>6</v>
      </c>
      <c r="C31" s="123">
        <v>0.005228703219347625</v>
      </c>
      <c r="D31" s="84" t="s">
        <v>2177</v>
      </c>
      <c r="E31" s="84" t="b">
        <v>0</v>
      </c>
      <c r="F31" s="84" t="b">
        <v>0</v>
      </c>
      <c r="G31" s="84" t="b">
        <v>0</v>
      </c>
    </row>
    <row r="32" spans="1:7" ht="15">
      <c r="A32" s="84" t="s">
        <v>1778</v>
      </c>
      <c r="B32" s="84">
        <v>6</v>
      </c>
      <c r="C32" s="123">
        <v>0.005228703219347625</v>
      </c>
      <c r="D32" s="84" t="s">
        <v>2177</v>
      </c>
      <c r="E32" s="84" t="b">
        <v>0</v>
      </c>
      <c r="F32" s="84" t="b">
        <v>0</v>
      </c>
      <c r="G32" s="84" t="b">
        <v>0</v>
      </c>
    </row>
    <row r="33" spans="1:7" ht="15">
      <c r="A33" s="84" t="s">
        <v>1780</v>
      </c>
      <c r="B33" s="84">
        <v>6</v>
      </c>
      <c r="C33" s="123">
        <v>0.005228703219347625</v>
      </c>
      <c r="D33" s="84" t="s">
        <v>2177</v>
      </c>
      <c r="E33" s="84" t="b">
        <v>0</v>
      </c>
      <c r="F33" s="84" t="b">
        <v>0</v>
      </c>
      <c r="G33" s="84" t="b">
        <v>0</v>
      </c>
    </row>
    <row r="34" spans="1:7" ht="15">
      <c r="A34" s="84" t="s">
        <v>1781</v>
      </c>
      <c r="B34" s="84">
        <v>6</v>
      </c>
      <c r="C34" s="123">
        <v>0.005228703219347625</v>
      </c>
      <c r="D34" s="84" t="s">
        <v>2177</v>
      </c>
      <c r="E34" s="84" t="b">
        <v>0</v>
      </c>
      <c r="F34" s="84" t="b">
        <v>0</v>
      </c>
      <c r="G34" s="84" t="b">
        <v>0</v>
      </c>
    </row>
    <row r="35" spans="1:7" ht="15">
      <c r="A35" s="84" t="s">
        <v>1782</v>
      </c>
      <c r="B35" s="84">
        <v>6</v>
      </c>
      <c r="C35" s="123">
        <v>0.005228703219347625</v>
      </c>
      <c r="D35" s="84" t="s">
        <v>2177</v>
      </c>
      <c r="E35" s="84" t="b">
        <v>0</v>
      </c>
      <c r="F35" s="84" t="b">
        <v>0</v>
      </c>
      <c r="G35" s="84" t="b">
        <v>0</v>
      </c>
    </row>
    <row r="36" spans="1:7" ht="15">
      <c r="A36" s="84" t="s">
        <v>1710</v>
      </c>
      <c r="B36" s="84">
        <v>6</v>
      </c>
      <c r="C36" s="123">
        <v>0.0048131641840650306</v>
      </c>
      <c r="D36" s="84" t="s">
        <v>2177</v>
      </c>
      <c r="E36" s="84" t="b">
        <v>0</v>
      </c>
      <c r="F36" s="84" t="b">
        <v>0</v>
      </c>
      <c r="G36" s="84" t="b">
        <v>0</v>
      </c>
    </row>
    <row r="37" spans="1:7" ht="15">
      <c r="A37" s="84" t="s">
        <v>1748</v>
      </c>
      <c r="B37" s="84">
        <v>5</v>
      </c>
      <c r="C37" s="123">
        <v>0.0037423725563585446</v>
      </c>
      <c r="D37" s="84" t="s">
        <v>2177</v>
      </c>
      <c r="E37" s="84" t="b">
        <v>0</v>
      </c>
      <c r="F37" s="84" t="b">
        <v>0</v>
      </c>
      <c r="G37" s="84" t="b">
        <v>0</v>
      </c>
    </row>
    <row r="38" spans="1:7" ht="15">
      <c r="A38" s="84" t="s">
        <v>1746</v>
      </c>
      <c r="B38" s="84">
        <v>5</v>
      </c>
      <c r="C38" s="123">
        <v>0.0043572526827896875</v>
      </c>
      <c r="D38" s="84" t="s">
        <v>2177</v>
      </c>
      <c r="E38" s="84" t="b">
        <v>0</v>
      </c>
      <c r="F38" s="84" t="b">
        <v>0</v>
      </c>
      <c r="G38" s="84" t="b">
        <v>0</v>
      </c>
    </row>
    <row r="39" spans="1:7" ht="15">
      <c r="A39" s="84" t="s">
        <v>2056</v>
      </c>
      <c r="B39" s="84">
        <v>5</v>
      </c>
      <c r="C39" s="123">
        <v>0.00484531049613692</v>
      </c>
      <c r="D39" s="84" t="s">
        <v>2177</v>
      </c>
      <c r="E39" s="84" t="b">
        <v>0</v>
      </c>
      <c r="F39" s="84" t="b">
        <v>0</v>
      </c>
      <c r="G39" s="84" t="b">
        <v>0</v>
      </c>
    </row>
    <row r="40" spans="1:7" ht="15">
      <c r="A40" s="84" t="s">
        <v>1769</v>
      </c>
      <c r="B40" s="84">
        <v>5</v>
      </c>
      <c r="C40" s="123">
        <v>0.0043572526827896875</v>
      </c>
      <c r="D40" s="84" t="s">
        <v>2177</v>
      </c>
      <c r="E40" s="84" t="b">
        <v>0</v>
      </c>
      <c r="F40" s="84" t="b">
        <v>0</v>
      </c>
      <c r="G40" s="84" t="b">
        <v>0</v>
      </c>
    </row>
    <row r="41" spans="1:7" ht="15">
      <c r="A41" s="84" t="s">
        <v>1770</v>
      </c>
      <c r="B41" s="84">
        <v>5</v>
      </c>
      <c r="C41" s="123">
        <v>0.0043572526827896875</v>
      </c>
      <c r="D41" s="84" t="s">
        <v>2177</v>
      </c>
      <c r="E41" s="84" t="b">
        <v>0</v>
      </c>
      <c r="F41" s="84" t="b">
        <v>0</v>
      </c>
      <c r="G41" s="84" t="b">
        <v>0</v>
      </c>
    </row>
    <row r="42" spans="1:7" ht="15">
      <c r="A42" s="84" t="s">
        <v>1784</v>
      </c>
      <c r="B42" s="84">
        <v>5</v>
      </c>
      <c r="C42" s="123">
        <v>0.004010970153387526</v>
      </c>
      <c r="D42" s="84" t="s">
        <v>2177</v>
      </c>
      <c r="E42" s="84" t="b">
        <v>0</v>
      </c>
      <c r="F42" s="84" t="b">
        <v>0</v>
      </c>
      <c r="G42" s="84" t="b">
        <v>0</v>
      </c>
    </row>
    <row r="43" spans="1:7" ht="15">
      <c r="A43" s="84" t="s">
        <v>2057</v>
      </c>
      <c r="B43" s="84">
        <v>5</v>
      </c>
      <c r="C43" s="123">
        <v>0.0037423725563585446</v>
      </c>
      <c r="D43" s="84" t="s">
        <v>2177</v>
      </c>
      <c r="E43" s="84" t="b">
        <v>0</v>
      </c>
      <c r="F43" s="84" t="b">
        <v>0</v>
      </c>
      <c r="G43" s="84" t="b">
        <v>0</v>
      </c>
    </row>
    <row r="44" spans="1:7" ht="15">
      <c r="A44" s="84" t="s">
        <v>1790</v>
      </c>
      <c r="B44" s="84">
        <v>4</v>
      </c>
      <c r="C44" s="123">
        <v>0.0032087761227100205</v>
      </c>
      <c r="D44" s="84" t="s">
        <v>2177</v>
      </c>
      <c r="E44" s="84" t="b">
        <v>0</v>
      </c>
      <c r="F44" s="84" t="b">
        <v>0</v>
      </c>
      <c r="G44" s="84" t="b">
        <v>0</v>
      </c>
    </row>
    <row r="45" spans="1:7" ht="15">
      <c r="A45" s="84" t="s">
        <v>2058</v>
      </c>
      <c r="B45" s="84">
        <v>4</v>
      </c>
      <c r="C45" s="123">
        <v>0.0032087761227100205</v>
      </c>
      <c r="D45" s="84" t="s">
        <v>2177</v>
      </c>
      <c r="E45" s="84" t="b">
        <v>0</v>
      </c>
      <c r="F45" s="84" t="b">
        <v>0</v>
      </c>
      <c r="G45" s="84" t="b">
        <v>0</v>
      </c>
    </row>
    <row r="46" spans="1:7" ht="15">
      <c r="A46" s="84" t="s">
        <v>2059</v>
      </c>
      <c r="B46" s="84">
        <v>4</v>
      </c>
      <c r="C46" s="123">
        <v>0.00348580214623175</v>
      </c>
      <c r="D46" s="84" t="s">
        <v>2177</v>
      </c>
      <c r="E46" s="84" t="b">
        <v>0</v>
      </c>
      <c r="F46" s="84" t="b">
        <v>0</v>
      </c>
      <c r="G46" s="84" t="b">
        <v>0</v>
      </c>
    </row>
    <row r="47" spans="1:7" ht="15">
      <c r="A47" s="84" t="s">
        <v>1802</v>
      </c>
      <c r="B47" s="84">
        <v>4</v>
      </c>
      <c r="C47" s="123">
        <v>0.0038762483969095353</v>
      </c>
      <c r="D47" s="84" t="s">
        <v>2177</v>
      </c>
      <c r="E47" s="84" t="b">
        <v>0</v>
      </c>
      <c r="F47" s="84" t="b">
        <v>0</v>
      </c>
      <c r="G47" s="84" t="b">
        <v>0</v>
      </c>
    </row>
    <row r="48" spans="1:7" ht="15">
      <c r="A48" s="84" t="s">
        <v>1775</v>
      </c>
      <c r="B48" s="84">
        <v>4</v>
      </c>
      <c r="C48" s="123">
        <v>0.0032087761227100205</v>
      </c>
      <c r="D48" s="84" t="s">
        <v>2177</v>
      </c>
      <c r="E48" s="84" t="b">
        <v>0</v>
      </c>
      <c r="F48" s="84" t="b">
        <v>0</v>
      </c>
      <c r="G48" s="84" t="b">
        <v>0</v>
      </c>
    </row>
    <row r="49" spans="1:7" ht="15">
      <c r="A49" s="84" t="s">
        <v>1759</v>
      </c>
      <c r="B49" s="84">
        <v>4</v>
      </c>
      <c r="C49" s="123">
        <v>0.0032087761227100205</v>
      </c>
      <c r="D49" s="84" t="s">
        <v>2177</v>
      </c>
      <c r="E49" s="84" t="b">
        <v>0</v>
      </c>
      <c r="F49" s="84" t="b">
        <v>0</v>
      </c>
      <c r="G49" s="84" t="b">
        <v>0</v>
      </c>
    </row>
    <row r="50" spans="1:7" ht="15">
      <c r="A50" s="84" t="s">
        <v>1771</v>
      </c>
      <c r="B50" s="84">
        <v>4</v>
      </c>
      <c r="C50" s="123">
        <v>0.00348580214623175</v>
      </c>
      <c r="D50" s="84" t="s">
        <v>2177</v>
      </c>
      <c r="E50" s="84" t="b">
        <v>0</v>
      </c>
      <c r="F50" s="84" t="b">
        <v>0</v>
      </c>
      <c r="G50" s="84" t="b">
        <v>0</v>
      </c>
    </row>
    <row r="51" spans="1:7" ht="15">
      <c r="A51" s="84" t="s">
        <v>1772</v>
      </c>
      <c r="B51" s="84">
        <v>4</v>
      </c>
      <c r="C51" s="123">
        <v>0.00348580214623175</v>
      </c>
      <c r="D51" s="84" t="s">
        <v>2177</v>
      </c>
      <c r="E51" s="84" t="b">
        <v>0</v>
      </c>
      <c r="F51" s="84" t="b">
        <v>0</v>
      </c>
      <c r="G51" s="84" t="b">
        <v>0</v>
      </c>
    </row>
    <row r="52" spans="1:7" ht="15">
      <c r="A52" s="84" t="s">
        <v>1783</v>
      </c>
      <c r="B52" s="84">
        <v>4</v>
      </c>
      <c r="C52" s="123">
        <v>0.00348580214623175</v>
      </c>
      <c r="D52" s="84" t="s">
        <v>2177</v>
      </c>
      <c r="E52" s="84" t="b">
        <v>0</v>
      </c>
      <c r="F52" s="84" t="b">
        <v>0</v>
      </c>
      <c r="G52" s="84" t="b">
        <v>0</v>
      </c>
    </row>
    <row r="53" spans="1:7" ht="15">
      <c r="A53" s="84" t="s">
        <v>1785</v>
      </c>
      <c r="B53" s="84">
        <v>4</v>
      </c>
      <c r="C53" s="123">
        <v>0.00348580214623175</v>
      </c>
      <c r="D53" s="84" t="s">
        <v>2177</v>
      </c>
      <c r="E53" s="84" t="b">
        <v>0</v>
      </c>
      <c r="F53" s="84" t="b">
        <v>0</v>
      </c>
      <c r="G53" s="84" t="b">
        <v>0</v>
      </c>
    </row>
    <row r="54" spans="1:7" ht="15">
      <c r="A54" s="84" t="s">
        <v>1693</v>
      </c>
      <c r="B54" s="84">
        <v>4</v>
      </c>
      <c r="C54" s="123">
        <v>0.0032087761227100205</v>
      </c>
      <c r="D54" s="84" t="s">
        <v>2177</v>
      </c>
      <c r="E54" s="84" t="b">
        <v>0</v>
      </c>
      <c r="F54" s="84" t="b">
        <v>0</v>
      </c>
      <c r="G54" s="84" t="b">
        <v>0</v>
      </c>
    </row>
    <row r="55" spans="1:7" ht="15">
      <c r="A55" s="84" t="s">
        <v>2060</v>
      </c>
      <c r="B55" s="84">
        <v>4</v>
      </c>
      <c r="C55" s="123">
        <v>0.0038762483969095353</v>
      </c>
      <c r="D55" s="84" t="s">
        <v>2177</v>
      </c>
      <c r="E55" s="84" t="b">
        <v>0</v>
      </c>
      <c r="F55" s="84" t="b">
        <v>0</v>
      </c>
      <c r="G55" s="84" t="b">
        <v>0</v>
      </c>
    </row>
    <row r="56" spans="1:7" ht="15">
      <c r="A56" s="84" t="s">
        <v>323</v>
      </c>
      <c r="B56" s="84">
        <v>4</v>
      </c>
      <c r="C56" s="123">
        <v>0.0032087761227100205</v>
      </c>
      <c r="D56" s="84" t="s">
        <v>2177</v>
      </c>
      <c r="E56" s="84" t="b">
        <v>0</v>
      </c>
      <c r="F56" s="84" t="b">
        <v>0</v>
      </c>
      <c r="G56" s="84" t="b">
        <v>0</v>
      </c>
    </row>
    <row r="57" spans="1:7" ht="15">
      <c r="A57" s="84" t="s">
        <v>2061</v>
      </c>
      <c r="B57" s="84">
        <v>4</v>
      </c>
      <c r="C57" s="123">
        <v>0.0038762483969095353</v>
      </c>
      <c r="D57" s="84" t="s">
        <v>2177</v>
      </c>
      <c r="E57" s="84" t="b">
        <v>0</v>
      </c>
      <c r="F57" s="84" t="b">
        <v>0</v>
      </c>
      <c r="G57" s="84" t="b">
        <v>0</v>
      </c>
    </row>
    <row r="58" spans="1:7" ht="15">
      <c r="A58" s="84" t="s">
        <v>2062</v>
      </c>
      <c r="B58" s="84">
        <v>4</v>
      </c>
      <c r="C58" s="123">
        <v>0.0038762483969095353</v>
      </c>
      <c r="D58" s="84" t="s">
        <v>2177</v>
      </c>
      <c r="E58" s="84" t="b">
        <v>0</v>
      </c>
      <c r="F58" s="84" t="b">
        <v>0</v>
      </c>
      <c r="G58" s="84" t="b">
        <v>0</v>
      </c>
    </row>
    <row r="59" spans="1:7" ht="15">
      <c r="A59" s="84" t="s">
        <v>2063</v>
      </c>
      <c r="B59" s="84">
        <v>4</v>
      </c>
      <c r="C59" s="123">
        <v>0.0038762483969095353</v>
      </c>
      <c r="D59" s="84" t="s">
        <v>2177</v>
      </c>
      <c r="E59" s="84" t="b">
        <v>0</v>
      </c>
      <c r="F59" s="84" t="b">
        <v>0</v>
      </c>
      <c r="G59" s="84" t="b">
        <v>0</v>
      </c>
    </row>
    <row r="60" spans="1:7" ht="15">
      <c r="A60" s="84" t="s">
        <v>2064</v>
      </c>
      <c r="B60" s="84">
        <v>3</v>
      </c>
      <c r="C60" s="123">
        <v>0.0029071862976821515</v>
      </c>
      <c r="D60" s="84" t="s">
        <v>2177</v>
      </c>
      <c r="E60" s="84" t="b">
        <v>0</v>
      </c>
      <c r="F60" s="84" t="b">
        <v>0</v>
      </c>
      <c r="G60" s="84" t="b">
        <v>0</v>
      </c>
    </row>
    <row r="61" spans="1:7" ht="15">
      <c r="A61" s="84" t="s">
        <v>1758</v>
      </c>
      <c r="B61" s="84">
        <v>3</v>
      </c>
      <c r="C61" s="123">
        <v>0.0026143516096738123</v>
      </c>
      <c r="D61" s="84" t="s">
        <v>2177</v>
      </c>
      <c r="E61" s="84" t="b">
        <v>1</v>
      </c>
      <c r="F61" s="84" t="b">
        <v>0</v>
      </c>
      <c r="G61" s="84" t="b">
        <v>0</v>
      </c>
    </row>
    <row r="62" spans="1:7" ht="15">
      <c r="A62" s="84" t="s">
        <v>415</v>
      </c>
      <c r="B62" s="84">
        <v>3</v>
      </c>
      <c r="C62" s="123">
        <v>0.0026143516096738123</v>
      </c>
      <c r="D62" s="84" t="s">
        <v>2177</v>
      </c>
      <c r="E62" s="84" t="b">
        <v>0</v>
      </c>
      <c r="F62" s="84" t="b">
        <v>0</v>
      </c>
      <c r="G62" s="84" t="b">
        <v>0</v>
      </c>
    </row>
    <row r="63" spans="1:7" ht="15">
      <c r="A63" s="84" t="s">
        <v>1760</v>
      </c>
      <c r="B63" s="84">
        <v>3</v>
      </c>
      <c r="C63" s="123">
        <v>0.0026143516096738123</v>
      </c>
      <c r="D63" s="84" t="s">
        <v>2177</v>
      </c>
      <c r="E63" s="84" t="b">
        <v>0</v>
      </c>
      <c r="F63" s="84" t="b">
        <v>0</v>
      </c>
      <c r="G63" s="84" t="b">
        <v>0</v>
      </c>
    </row>
    <row r="64" spans="1:7" ht="15">
      <c r="A64" s="84" t="s">
        <v>1761</v>
      </c>
      <c r="B64" s="84">
        <v>3</v>
      </c>
      <c r="C64" s="123">
        <v>0.0026143516096738123</v>
      </c>
      <c r="D64" s="84" t="s">
        <v>2177</v>
      </c>
      <c r="E64" s="84" t="b">
        <v>0</v>
      </c>
      <c r="F64" s="84" t="b">
        <v>0</v>
      </c>
      <c r="G64" s="84" t="b">
        <v>0</v>
      </c>
    </row>
    <row r="65" spans="1:7" ht="15">
      <c r="A65" s="84" t="s">
        <v>1762</v>
      </c>
      <c r="B65" s="84">
        <v>3</v>
      </c>
      <c r="C65" s="123">
        <v>0.0026143516096738123</v>
      </c>
      <c r="D65" s="84" t="s">
        <v>2177</v>
      </c>
      <c r="E65" s="84" t="b">
        <v>0</v>
      </c>
      <c r="F65" s="84" t="b">
        <v>0</v>
      </c>
      <c r="G65" s="84" t="b">
        <v>0</v>
      </c>
    </row>
    <row r="66" spans="1:7" ht="15">
      <c r="A66" s="84" t="s">
        <v>1763</v>
      </c>
      <c r="B66" s="84">
        <v>3</v>
      </c>
      <c r="C66" s="123">
        <v>0.0026143516096738123</v>
      </c>
      <c r="D66" s="84" t="s">
        <v>2177</v>
      </c>
      <c r="E66" s="84" t="b">
        <v>0</v>
      </c>
      <c r="F66" s="84" t="b">
        <v>0</v>
      </c>
      <c r="G66" s="84" t="b">
        <v>0</v>
      </c>
    </row>
    <row r="67" spans="1:7" ht="15">
      <c r="A67" s="84" t="s">
        <v>1764</v>
      </c>
      <c r="B67" s="84">
        <v>3</v>
      </c>
      <c r="C67" s="123">
        <v>0.0026143516096738123</v>
      </c>
      <c r="D67" s="84" t="s">
        <v>2177</v>
      </c>
      <c r="E67" s="84" t="b">
        <v>0</v>
      </c>
      <c r="F67" s="84" t="b">
        <v>0</v>
      </c>
      <c r="G67" s="84" t="b">
        <v>0</v>
      </c>
    </row>
    <row r="68" spans="1:7" ht="15">
      <c r="A68" s="84" t="s">
        <v>2065</v>
      </c>
      <c r="B68" s="84">
        <v>3</v>
      </c>
      <c r="C68" s="123">
        <v>0.0026143516096738123</v>
      </c>
      <c r="D68" s="84" t="s">
        <v>2177</v>
      </c>
      <c r="E68" s="84" t="b">
        <v>0</v>
      </c>
      <c r="F68" s="84" t="b">
        <v>0</v>
      </c>
      <c r="G68" s="84" t="b">
        <v>0</v>
      </c>
    </row>
    <row r="69" spans="1:7" ht="15">
      <c r="A69" s="84" t="s">
        <v>2066</v>
      </c>
      <c r="B69" s="84">
        <v>3</v>
      </c>
      <c r="C69" s="123">
        <v>0.0026143516096738123</v>
      </c>
      <c r="D69" s="84" t="s">
        <v>2177</v>
      </c>
      <c r="E69" s="84" t="b">
        <v>1</v>
      </c>
      <c r="F69" s="84" t="b">
        <v>0</v>
      </c>
      <c r="G69" s="84" t="b">
        <v>0</v>
      </c>
    </row>
    <row r="70" spans="1:7" ht="15">
      <c r="A70" s="84" t="s">
        <v>2067</v>
      </c>
      <c r="B70" s="84">
        <v>3</v>
      </c>
      <c r="C70" s="123">
        <v>0.0026143516096738123</v>
      </c>
      <c r="D70" s="84" t="s">
        <v>2177</v>
      </c>
      <c r="E70" s="84" t="b">
        <v>1</v>
      </c>
      <c r="F70" s="84" t="b">
        <v>0</v>
      </c>
      <c r="G70" s="84" t="b">
        <v>0</v>
      </c>
    </row>
    <row r="71" spans="1:7" ht="15">
      <c r="A71" s="84" t="s">
        <v>2068</v>
      </c>
      <c r="B71" s="84">
        <v>3</v>
      </c>
      <c r="C71" s="123">
        <v>0.0026143516096738123</v>
      </c>
      <c r="D71" s="84" t="s">
        <v>2177</v>
      </c>
      <c r="E71" s="84" t="b">
        <v>0</v>
      </c>
      <c r="F71" s="84" t="b">
        <v>0</v>
      </c>
      <c r="G71" s="84" t="b">
        <v>0</v>
      </c>
    </row>
    <row r="72" spans="1:7" ht="15">
      <c r="A72" s="84" t="s">
        <v>1773</v>
      </c>
      <c r="B72" s="84">
        <v>3</v>
      </c>
      <c r="C72" s="123">
        <v>0.0026143516096738123</v>
      </c>
      <c r="D72" s="84" t="s">
        <v>2177</v>
      </c>
      <c r="E72" s="84" t="b">
        <v>0</v>
      </c>
      <c r="F72" s="84" t="b">
        <v>0</v>
      </c>
      <c r="G72" s="84" t="b">
        <v>0</v>
      </c>
    </row>
    <row r="73" spans="1:7" ht="15">
      <c r="A73" s="84" t="s">
        <v>1774</v>
      </c>
      <c r="B73" s="84">
        <v>3</v>
      </c>
      <c r="C73" s="123">
        <v>0.0026143516096738123</v>
      </c>
      <c r="D73" s="84" t="s">
        <v>2177</v>
      </c>
      <c r="E73" s="84" t="b">
        <v>0</v>
      </c>
      <c r="F73" s="84" t="b">
        <v>0</v>
      </c>
      <c r="G73" s="84" t="b">
        <v>0</v>
      </c>
    </row>
    <row r="74" spans="1:7" ht="15">
      <c r="A74" s="84" t="s">
        <v>2069</v>
      </c>
      <c r="B74" s="84">
        <v>3</v>
      </c>
      <c r="C74" s="123">
        <v>0.0026143516096738123</v>
      </c>
      <c r="D74" s="84" t="s">
        <v>2177</v>
      </c>
      <c r="E74" s="84" t="b">
        <v>0</v>
      </c>
      <c r="F74" s="84" t="b">
        <v>0</v>
      </c>
      <c r="G74" s="84" t="b">
        <v>0</v>
      </c>
    </row>
    <row r="75" spans="1:7" ht="15">
      <c r="A75" s="84" t="s">
        <v>1682</v>
      </c>
      <c r="B75" s="84">
        <v>3</v>
      </c>
      <c r="C75" s="123">
        <v>0.0026143516096738123</v>
      </c>
      <c r="D75" s="84" t="s">
        <v>2177</v>
      </c>
      <c r="E75" s="84" t="b">
        <v>0</v>
      </c>
      <c r="F75" s="84" t="b">
        <v>0</v>
      </c>
      <c r="G75" s="84" t="b">
        <v>0</v>
      </c>
    </row>
    <row r="76" spans="1:7" ht="15">
      <c r="A76" s="84" t="s">
        <v>2070</v>
      </c>
      <c r="B76" s="84">
        <v>3</v>
      </c>
      <c r="C76" s="123">
        <v>0.0026143516096738123</v>
      </c>
      <c r="D76" s="84" t="s">
        <v>2177</v>
      </c>
      <c r="E76" s="84" t="b">
        <v>0</v>
      </c>
      <c r="F76" s="84" t="b">
        <v>0</v>
      </c>
      <c r="G76" s="84" t="b">
        <v>0</v>
      </c>
    </row>
    <row r="77" spans="1:7" ht="15">
      <c r="A77" s="84" t="s">
        <v>2071</v>
      </c>
      <c r="B77" s="84">
        <v>3</v>
      </c>
      <c r="C77" s="123">
        <v>0.0026143516096738123</v>
      </c>
      <c r="D77" s="84" t="s">
        <v>2177</v>
      </c>
      <c r="E77" s="84" t="b">
        <v>0</v>
      </c>
      <c r="F77" s="84" t="b">
        <v>0</v>
      </c>
      <c r="G77" s="84" t="b">
        <v>0</v>
      </c>
    </row>
    <row r="78" spans="1:7" ht="15">
      <c r="A78" s="84" t="s">
        <v>1683</v>
      </c>
      <c r="B78" s="84">
        <v>3</v>
      </c>
      <c r="C78" s="123">
        <v>0.0026143516096738123</v>
      </c>
      <c r="D78" s="84" t="s">
        <v>2177</v>
      </c>
      <c r="E78" s="84" t="b">
        <v>0</v>
      </c>
      <c r="F78" s="84" t="b">
        <v>0</v>
      </c>
      <c r="G78" s="84" t="b">
        <v>0</v>
      </c>
    </row>
    <row r="79" spans="1:7" ht="15">
      <c r="A79" s="84" t="s">
        <v>2072</v>
      </c>
      <c r="B79" s="84">
        <v>3</v>
      </c>
      <c r="C79" s="123">
        <v>0.0026143516096738123</v>
      </c>
      <c r="D79" s="84" t="s">
        <v>2177</v>
      </c>
      <c r="E79" s="84" t="b">
        <v>0</v>
      </c>
      <c r="F79" s="84" t="b">
        <v>0</v>
      </c>
      <c r="G79" s="84" t="b">
        <v>0</v>
      </c>
    </row>
    <row r="80" spans="1:7" ht="15">
      <c r="A80" s="84" t="s">
        <v>2073</v>
      </c>
      <c r="B80" s="84">
        <v>3</v>
      </c>
      <c r="C80" s="123">
        <v>0.0026143516096738123</v>
      </c>
      <c r="D80" s="84" t="s">
        <v>2177</v>
      </c>
      <c r="E80" s="84" t="b">
        <v>0</v>
      </c>
      <c r="F80" s="84" t="b">
        <v>0</v>
      </c>
      <c r="G80" s="84" t="b">
        <v>0</v>
      </c>
    </row>
    <row r="81" spans="1:7" ht="15">
      <c r="A81" s="84" t="s">
        <v>1684</v>
      </c>
      <c r="B81" s="84">
        <v>3</v>
      </c>
      <c r="C81" s="123">
        <v>0.0026143516096738123</v>
      </c>
      <c r="D81" s="84" t="s">
        <v>2177</v>
      </c>
      <c r="E81" s="84" t="b">
        <v>0</v>
      </c>
      <c r="F81" s="84" t="b">
        <v>0</v>
      </c>
      <c r="G81" s="84" t="b">
        <v>0</v>
      </c>
    </row>
    <row r="82" spans="1:7" ht="15">
      <c r="A82" s="84" t="s">
        <v>2074</v>
      </c>
      <c r="B82" s="84">
        <v>3</v>
      </c>
      <c r="C82" s="123">
        <v>0.0026143516096738123</v>
      </c>
      <c r="D82" s="84" t="s">
        <v>2177</v>
      </c>
      <c r="E82" s="84" t="b">
        <v>0</v>
      </c>
      <c r="F82" s="84" t="b">
        <v>0</v>
      </c>
      <c r="G82" s="84" t="b">
        <v>0</v>
      </c>
    </row>
    <row r="83" spans="1:7" ht="15">
      <c r="A83" s="84" t="s">
        <v>2075</v>
      </c>
      <c r="B83" s="84">
        <v>3</v>
      </c>
      <c r="C83" s="123">
        <v>0.0026143516096738123</v>
      </c>
      <c r="D83" s="84" t="s">
        <v>2177</v>
      </c>
      <c r="E83" s="84" t="b">
        <v>0</v>
      </c>
      <c r="F83" s="84" t="b">
        <v>0</v>
      </c>
      <c r="G83" s="84" t="b">
        <v>0</v>
      </c>
    </row>
    <row r="84" spans="1:7" ht="15">
      <c r="A84" s="84" t="s">
        <v>2076</v>
      </c>
      <c r="B84" s="84">
        <v>3</v>
      </c>
      <c r="C84" s="123">
        <v>0.0026143516096738123</v>
      </c>
      <c r="D84" s="84" t="s">
        <v>2177</v>
      </c>
      <c r="E84" s="84" t="b">
        <v>0</v>
      </c>
      <c r="F84" s="84" t="b">
        <v>0</v>
      </c>
      <c r="G84" s="84" t="b">
        <v>0</v>
      </c>
    </row>
    <row r="85" spans="1:7" ht="15">
      <c r="A85" s="84" t="s">
        <v>2077</v>
      </c>
      <c r="B85" s="84">
        <v>3</v>
      </c>
      <c r="C85" s="123">
        <v>0.0026143516096738123</v>
      </c>
      <c r="D85" s="84" t="s">
        <v>2177</v>
      </c>
      <c r="E85" s="84" t="b">
        <v>0</v>
      </c>
      <c r="F85" s="84" t="b">
        <v>0</v>
      </c>
      <c r="G85" s="84" t="b">
        <v>0</v>
      </c>
    </row>
    <row r="86" spans="1:7" ht="15">
      <c r="A86" s="84" t="s">
        <v>2078</v>
      </c>
      <c r="B86" s="84">
        <v>3</v>
      </c>
      <c r="C86" s="123">
        <v>0.0026143516096738123</v>
      </c>
      <c r="D86" s="84" t="s">
        <v>2177</v>
      </c>
      <c r="E86" s="84" t="b">
        <v>0</v>
      </c>
      <c r="F86" s="84" t="b">
        <v>0</v>
      </c>
      <c r="G86" s="84" t="b">
        <v>0</v>
      </c>
    </row>
    <row r="87" spans="1:7" ht="15">
      <c r="A87" s="84" t="s">
        <v>2079</v>
      </c>
      <c r="B87" s="84">
        <v>3</v>
      </c>
      <c r="C87" s="123">
        <v>0.0026143516096738123</v>
      </c>
      <c r="D87" s="84" t="s">
        <v>2177</v>
      </c>
      <c r="E87" s="84" t="b">
        <v>0</v>
      </c>
      <c r="F87" s="84" t="b">
        <v>0</v>
      </c>
      <c r="G87" s="84" t="b">
        <v>0</v>
      </c>
    </row>
    <row r="88" spans="1:7" ht="15">
      <c r="A88" s="84" t="s">
        <v>2080</v>
      </c>
      <c r="B88" s="84">
        <v>3</v>
      </c>
      <c r="C88" s="123">
        <v>0.0026143516096738123</v>
      </c>
      <c r="D88" s="84" t="s">
        <v>2177</v>
      </c>
      <c r="E88" s="84" t="b">
        <v>0</v>
      </c>
      <c r="F88" s="84" t="b">
        <v>0</v>
      </c>
      <c r="G88" s="84" t="b">
        <v>0</v>
      </c>
    </row>
    <row r="89" spans="1:7" ht="15">
      <c r="A89" s="84" t="s">
        <v>2081</v>
      </c>
      <c r="B89" s="84">
        <v>3</v>
      </c>
      <c r="C89" s="123">
        <v>0.0026143516096738123</v>
      </c>
      <c r="D89" s="84" t="s">
        <v>2177</v>
      </c>
      <c r="E89" s="84" t="b">
        <v>0</v>
      </c>
      <c r="F89" s="84" t="b">
        <v>0</v>
      </c>
      <c r="G89" s="84" t="b">
        <v>0</v>
      </c>
    </row>
    <row r="90" spans="1:7" ht="15">
      <c r="A90" s="84" t="s">
        <v>2082</v>
      </c>
      <c r="B90" s="84">
        <v>3</v>
      </c>
      <c r="C90" s="123">
        <v>0.0026143516096738123</v>
      </c>
      <c r="D90" s="84" t="s">
        <v>2177</v>
      </c>
      <c r="E90" s="84" t="b">
        <v>0</v>
      </c>
      <c r="F90" s="84" t="b">
        <v>0</v>
      </c>
      <c r="G90" s="84" t="b">
        <v>0</v>
      </c>
    </row>
    <row r="91" spans="1:7" ht="15">
      <c r="A91" s="84" t="s">
        <v>1786</v>
      </c>
      <c r="B91" s="84">
        <v>3</v>
      </c>
      <c r="C91" s="123">
        <v>0.0026143516096738123</v>
      </c>
      <c r="D91" s="84" t="s">
        <v>2177</v>
      </c>
      <c r="E91" s="84" t="b">
        <v>0</v>
      </c>
      <c r="F91" s="84" t="b">
        <v>0</v>
      </c>
      <c r="G91" s="84" t="b">
        <v>0</v>
      </c>
    </row>
    <row r="92" spans="1:7" ht="15">
      <c r="A92" s="84" t="s">
        <v>2083</v>
      </c>
      <c r="B92" s="84">
        <v>3</v>
      </c>
      <c r="C92" s="123">
        <v>0.0026143516096738123</v>
      </c>
      <c r="D92" s="84" t="s">
        <v>2177</v>
      </c>
      <c r="E92" s="84" t="b">
        <v>0</v>
      </c>
      <c r="F92" s="84" t="b">
        <v>0</v>
      </c>
      <c r="G92" s="84" t="b">
        <v>0</v>
      </c>
    </row>
    <row r="93" spans="1:7" ht="15">
      <c r="A93" s="84" t="s">
        <v>2084</v>
      </c>
      <c r="B93" s="84">
        <v>3</v>
      </c>
      <c r="C93" s="123">
        <v>0.0026143516096738123</v>
      </c>
      <c r="D93" s="84" t="s">
        <v>2177</v>
      </c>
      <c r="E93" s="84" t="b">
        <v>0</v>
      </c>
      <c r="F93" s="84" t="b">
        <v>0</v>
      </c>
      <c r="G93" s="84" t="b">
        <v>0</v>
      </c>
    </row>
    <row r="94" spans="1:7" ht="15">
      <c r="A94" s="84" t="s">
        <v>2085</v>
      </c>
      <c r="B94" s="84">
        <v>3</v>
      </c>
      <c r="C94" s="123">
        <v>0.0026143516096738123</v>
      </c>
      <c r="D94" s="84" t="s">
        <v>2177</v>
      </c>
      <c r="E94" s="84" t="b">
        <v>0</v>
      </c>
      <c r="F94" s="84" t="b">
        <v>0</v>
      </c>
      <c r="G94" s="84" t="b">
        <v>0</v>
      </c>
    </row>
    <row r="95" spans="1:7" ht="15">
      <c r="A95" s="84" t="s">
        <v>2086</v>
      </c>
      <c r="B95" s="84">
        <v>3</v>
      </c>
      <c r="C95" s="123">
        <v>0.0026143516096738123</v>
      </c>
      <c r="D95" s="84" t="s">
        <v>2177</v>
      </c>
      <c r="E95" s="84" t="b">
        <v>0</v>
      </c>
      <c r="F95" s="84" t="b">
        <v>0</v>
      </c>
      <c r="G95" s="84" t="b">
        <v>0</v>
      </c>
    </row>
    <row r="96" spans="1:7" ht="15">
      <c r="A96" s="84" t="s">
        <v>2087</v>
      </c>
      <c r="B96" s="84">
        <v>3</v>
      </c>
      <c r="C96" s="123">
        <v>0.0026143516096738123</v>
      </c>
      <c r="D96" s="84" t="s">
        <v>2177</v>
      </c>
      <c r="E96" s="84" t="b">
        <v>0</v>
      </c>
      <c r="F96" s="84" t="b">
        <v>0</v>
      </c>
      <c r="G96" s="84" t="b">
        <v>0</v>
      </c>
    </row>
    <row r="97" spans="1:7" ht="15">
      <c r="A97" s="84" t="s">
        <v>1685</v>
      </c>
      <c r="B97" s="84">
        <v>3</v>
      </c>
      <c r="C97" s="123">
        <v>0.0026143516096738123</v>
      </c>
      <c r="D97" s="84" t="s">
        <v>2177</v>
      </c>
      <c r="E97" s="84" t="b">
        <v>0</v>
      </c>
      <c r="F97" s="84" t="b">
        <v>0</v>
      </c>
      <c r="G97" s="84" t="b">
        <v>0</v>
      </c>
    </row>
    <row r="98" spans="1:7" ht="15">
      <c r="A98" s="84" t="s">
        <v>1686</v>
      </c>
      <c r="B98" s="84">
        <v>3</v>
      </c>
      <c r="C98" s="123">
        <v>0.0026143516096738123</v>
      </c>
      <c r="D98" s="84" t="s">
        <v>2177</v>
      </c>
      <c r="E98" s="84" t="b">
        <v>1</v>
      </c>
      <c r="F98" s="84" t="b">
        <v>0</v>
      </c>
      <c r="G98" s="84" t="b">
        <v>0</v>
      </c>
    </row>
    <row r="99" spans="1:7" ht="15">
      <c r="A99" s="84" t="s">
        <v>2088</v>
      </c>
      <c r="B99" s="84">
        <v>3</v>
      </c>
      <c r="C99" s="123">
        <v>0.0026143516096738123</v>
      </c>
      <c r="D99" s="84" t="s">
        <v>2177</v>
      </c>
      <c r="E99" s="84" t="b">
        <v>0</v>
      </c>
      <c r="F99" s="84" t="b">
        <v>0</v>
      </c>
      <c r="G99" s="84" t="b">
        <v>0</v>
      </c>
    </row>
    <row r="100" spans="1:7" ht="15">
      <c r="A100" s="84" t="s">
        <v>1687</v>
      </c>
      <c r="B100" s="84">
        <v>3</v>
      </c>
      <c r="C100" s="123">
        <v>0.0026143516096738123</v>
      </c>
      <c r="D100" s="84" t="s">
        <v>2177</v>
      </c>
      <c r="E100" s="84" t="b">
        <v>0</v>
      </c>
      <c r="F100" s="84" t="b">
        <v>0</v>
      </c>
      <c r="G100" s="84" t="b">
        <v>0</v>
      </c>
    </row>
    <row r="101" spans="1:7" ht="15">
      <c r="A101" s="84" t="s">
        <v>1688</v>
      </c>
      <c r="B101" s="84">
        <v>3</v>
      </c>
      <c r="C101" s="123">
        <v>0.0026143516096738123</v>
      </c>
      <c r="D101" s="84" t="s">
        <v>2177</v>
      </c>
      <c r="E101" s="84" t="b">
        <v>0</v>
      </c>
      <c r="F101" s="84" t="b">
        <v>0</v>
      </c>
      <c r="G101" s="84" t="b">
        <v>0</v>
      </c>
    </row>
    <row r="102" spans="1:7" ht="15">
      <c r="A102" s="84" t="s">
        <v>1692</v>
      </c>
      <c r="B102" s="84">
        <v>3</v>
      </c>
      <c r="C102" s="123">
        <v>0.0026143516096738123</v>
      </c>
      <c r="D102" s="84" t="s">
        <v>2177</v>
      </c>
      <c r="E102" s="84" t="b">
        <v>0</v>
      </c>
      <c r="F102" s="84" t="b">
        <v>0</v>
      </c>
      <c r="G102" s="84" t="b">
        <v>0</v>
      </c>
    </row>
    <row r="103" spans="1:7" ht="15">
      <c r="A103" s="84" t="s">
        <v>2089</v>
      </c>
      <c r="B103" s="84">
        <v>3</v>
      </c>
      <c r="C103" s="123">
        <v>0.0029071862976821515</v>
      </c>
      <c r="D103" s="84" t="s">
        <v>2177</v>
      </c>
      <c r="E103" s="84" t="b">
        <v>0</v>
      </c>
      <c r="F103" s="84" t="b">
        <v>0</v>
      </c>
      <c r="G103" s="84" t="b">
        <v>0</v>
      </c>
    </row>
    <row r="104" spans="1:7" ht="15">
      <c r="A104" s="84" t="s">
        <v>1788</v>
      </c>
      <c r="B104" s="84">
        <v>3</v>
      </c>
      <c r="C104" s="123">
        <v>0.0026143516096738123</v>
      </c>
      <c r="D104" s="84" t="s">
        <v>2177</v>
      </c>
      <c r="E104" s="84" t="b">
        <v>0</v>
      </c>
      <c r="F104" s="84" t="b">
        <v>0</v>
      </c>
      <c r="G104" s="84" t="b">
        <v>0</v>
      </c>
    </row>
    <row r="105" spans="1:7" ht="15">
      <c r="A105" s="84" t="s">
        <v>1789</v>
      </c>
      <c r="B105" s="84">
        <v>3</v>
      </c>
      <c r="C105" s="123">
        <v>0.0026143516096738123</v>
      </c>
      <c r="D105" s="84" t="s">
        <v>2177</v>
      </c>
      <c r="E105" s="84" t="b">
        <v>0</v>
      </c>
      <c r="F105" s="84" t="b">
        <v>0</v>
      </c>
      <c r="G105" s="84" t="b">
        <v>0</v>
      </c>
    </row>
    <row r="106" spans="1:7" ht="15">
      <c r="A106" s="84" t="s">
        <v>2090</v>
      </c>
      <c r="B106" s="84">
        <v>2</v>
      </c>
      <c r="C106" s="123">
        <v>0.0019381241984547676</v>
      </c>
      <c r="D106" s="84" t="s">
        <v>2177</v>
      </c>
      <c r="E106" s="84" t="b">
        <v>0</v>
      </c>
      <c r="F106" s="84" t="b">
        <v>0</v>
      </c>
      <c r="G106" s="84" t="b">
        <v>0</v>
      </c>
    </row>
    <row r="107" spans="1:7" ht="15">
      <c r="A107" s="84" t="s">
        <v>2091</v>
      </c>
      <c r="B107" s="84">
        <v>2</v>
      </c>
      <c r="C107" s="123">
        <v>0.0019381241984547676</v>
      </c>
      <c r="D107" s="84" t="s">
        <v>2177</v>
      </c>
      <c r="E107" s="84" t="b">
        <v>0</v>
      </c>
      <c r="F107" s="84" t="b">
        <v>0</v>
      </c>
      <c r="G107" s="84" t="b">
        <v>0</v>
      </c>
    </row>
    <row r="108" spans="1:7" ht="15">
      <c r="A108" s="84" t="s">
        <v>2092</v>
      </c>
      <c r="B108" s="84">
        <v>2</v>
      </c>
      <c r="C108" s="123">
        <v>0.0019381241984547676</v>
      </c>
      <c r="D108" s="84" t="s">
        <v>2177</v>
      </c>
      <c r="E108" s="84" t="b">
        <v>0</v>
      </c>
      <c r="F108" s="84" t="b">
        <v>0</v>
      </c>
      <c r="G108" s="84" t="b">
        <v>0</v>
      </c>
    </row>
    <row r="109" spans="1:7" ht="15">
      <c r="A109" s="84" t="s">
        <v>2093</v>
      </c>
      <c r="B109" s="84">
        <v>2</v>
      </c>
      <c r="C109" s="123">
        <v>0.0019381241984547676</v>
      </c>
      <c r="D109" s="84" t="s">
        <v>2177</v>
      </c>
      <c r="E109" s="84" t="b">
        <v>0</v>
      </c>
      <c r="F109" s="84" t="b">
        <v>0</v>
      </c>
      <c r="G109" s="84" t="b">
        <v>0</v>
      </c>
    </row>
    <row r="110" spans="1:7" ht="15">
      <c r="A110" s="84" t="s">
        <v>1747</v>
      </c>
      <c r="B110" s="84">
        <v>2</v>
      </c>
      <c r="C110" s="123">
        <v>0.0019381241984547676</v>
      </c>
      <c r="D110" s="84" t="s">
        <v>2177</v>
      </c>
      <c r="E110" s="84" t="b">
        <v>0</v>
      </c>
      <c r="F110" s="84" t="b">
        <v>0</v>
      </c>
      <c r="G110" s="84" t="b">
        <v>0</v>
      </c>
    </row>
    <row r="111" spans="1:7" ht="15">
      <c r="A111" s="84" t="s">
        <v>1749</v>
      </c>
      <c r="B111" s="84">
        <v>2</v>
      </c>
      <c r="C111" s="123">
        <v>0.0019381241984547676</v>
      </c>
      <c r="D111" s="84" t="s">
        <v>2177</v>
      </c>
      <c r="E111" s="84" t="b">
        <v>0</v>
      </c>
      <c r="F111" s="84" t="b">
        <v>0</v>
      </c>
      <c r="G111" s="84" t="b">
        <v>0</v>
      </c>
    </row>
    <row r="112" spans="1:7" ht="15">
      <c r="A112" s="84" t="s">
        <v>1750</v>
      </c>
      <c r="B112" s="84">
        <v>2</v>
      </c>
      <c r="C112" s="123">
        <v>0.0019381241984547676</v>
      </c>
      <c r="D112" s="84" t="s">
        <v>2177</v>
      </c>
      <c r="E112" s="84" t="b">
        <v>0</v>
      </c>
      <c r="F112" s="84" t="b">
        <v>0</v>
      </c>
      <c r="G112" s="84" t="b">
        <v>0</v>
      </c>
    </row>
    <row r="113" spans="1:7" ht="15">
      <c r="A113" s="84" t="s">
        <v>329</v>
      </c>
      <c r="B113" s="84">
        <v>2</v>
      </c>
      <c r="C113" s="123">
        <v>0.0019381241984547676</v>
      </c>
      <c r="D113" s="84" t="s">
        <v>2177</v>
      </c>
      <c r="E113" s="84" t="b">
        <v>0</v>
      </c>
      <c r="F113" s="84" t="b">
        <v>0</v>
      </c>
      <c r="G113" s="84" t="b">
        <v>0</v>
      </c>
    </row>
    <row r="114" spans="1:7" ht="15">
      <c r="A114" s="84" t="s">
        <v>1751</v>
      </c>
      <c r="B114" s="84">
        <v>2</v>
      </c>
      <c r="C114" s="123">
        <v>0.0019381241984547676</v>
      </c>
      <c r="D114" s="84" t="s">
        <v>2177</v>
      </c>
      <c r="E114" s="84" t="b">
        <v>0</v>
      </c>
      <c r="F114" s="84" t="b">
        <v>0</v>
      </c>
      <c r="G114" s="84" t="b">
        <v>0</v>
      </c>
    </row>
    <row r="115" spans="1:7" ht="15">
      <c r="A115" s="84" t="s">
        <v>1752</v>
      </c>
      <c r="B115" s="84">
        <v>2</v>
      </c>
      <c r="C115" s="123">
        <v>0.0019381241984547676</v>
      </c>
      <c r="D115" s="84" t="s">
        <v>2177</v>
      </c>
      <c r="E115" s="84" t="b">
        <v>0</v>
      </c>
      <c r="F115" s="84" t="b">
        <v>0</v>
      </c>
      <c r="G115" s="84" t="b">
        <v>0</v>
      </c>
    </row>
    <row r="116" spans="1:7" ht="15">
      <c r="A116" s="84" t="s">
        <v>1753</v>
      </c>
      <c r="B116" s="84">
        <v>2</v>
      </c>
      <c r="C116" s="123">
        <v>0.0019381241984547676</v>
      </c>
      <c r="D116" s="84" t="s">
        <v>2177</v>
      </c>
      <c r="E116" s="84" t="b">
        <v>0</v>
      </c>
      <c r="F116" s="84" t="b">
        <v>0</v>
      </c>
      <c r="G116" s="84" t="b">
        <v>0</v>
      </c>
    </row>
    <row r="117" spans="1:7" ht="15">
      <c r="A117" s="84" t="s">
        <v>1754</v>
      </c>
      <c r="B117" s="84">
        <v>2</v>
      </c>
      <c r="C117" s="123">
        <v>0.0019381241984547676</v>
      </c>
      <c r="D117" s="84" t="s">
        <v>2177</v>
      </c>
      <c r="E117" s="84" t="b">
        <v>0</v>
      </c>
      <c r="F117" s="84" t="b">
        <v>0</v>
      </c>
      <c r="G117" s="84" t="b">
        <v>0</v>
      </c>
    </row>
    <row r="118" spans="1:7" ht="15">
      <c r="A118" s="84" t="s">
        <v>2094</v>
      </c>
      <c r="B118" s="84">
        <v>2</v>
      </c>
      <c r="C118" s="123">
        <v>0.0019381241984547676</v>
      </c>
      <c r="D118" s="84" t="s">
        <v>2177</v>
      </c>
      <c r="E118" s="84" t="b">
        <v>0</v>
      </c>
      <c r="F118" s="84" t="b">
        <v>0</v>
      </c>
      <c r="G118" s="84" t="b">
        <v>0</v>
      </c>
    </row>
    <row r="119" spans="1:7" ht="15">
      <c r="A119" s="84" t="s">
        <v>2095</v>
      </c>
      <c r="B119" s="84">
        <v>2</v>
      </c>
      <c r="C119" s="123">
        <v>0.0019381241984547676</v>
      </c>
      <c r="D119" s="84" t="s">
        <v>2177</v>
      </c>
      <c r="E119" s="84" t="b">
        <v>0</v>
      </c>
      <c r="F119" s="84" t="b">
        <v>0</v>
      </c>
      <c r="G119" s="84" t="b">
        <v>0</v>
      </c>
    </row>
    <row r="120" spans="1:7" ht="15">
      <c r="A120" s="84" t="s">
        <v>2096</v>
      </c>
      <c r="B120" s="84">
        <v>2</v>
      </c>
      <c r="C120" s="123">
        <v>0.0019381241984547676</v>
      </c>
      <c r="D120" s="84" t="s">
        <v>2177</v>
      </c>
      <c r="E120" s="84" t="b">
        <v>0</v>
      </c>
      <c r="F120" s="84" t="b">
        <v>0</v>
      </c>
      <c r="G120" s="84" t="b">
        <v>0</v>
      </c>
    </row>
    <row r="121" spans="1:7" ht="15">
      <c r="A121" s="84" t="s">
        <v>2097</v>
      </c>
      <c r="B121" s="84">
        <v>2</v>
      </c>
      <c r="C121" s="123">
        <v>0.0019381241984547676</v>
      </c>
      <c r="D121" s="84" t="s">
        <v>2177</v>
      </c>
      <c r="E121" s="84" t="b">
        <v>0</v>
      </c>
      <c r="F121" s="84" t="b">
        <v>0</v>
      </c>
      <c r="G121" s="84" t="b">
        <v>0</v>
      </c>
    </row>
    <row r="122" spans="1:7" ht="15">
      <c r="A122" s="84" t="s">
        <v>2098</v>
      </c>
      <c r="B122" s="84">
        <v>2</v>
      </c>
      <c r="C122" s="123">
        <v>0.0019381241984547676</v>
      </c>
      <c r="D122" s="84" t="s">
        <v>2177</v>
      </c>
      <c r="E122" s="84" t="b">
        <v>0</v>
      </c>
      <c r="F122" s="84" t="b">
        <v>0</v>
      </c>
      <c r="G122" s="84" t="b">
        <v>0</v>
      </c>
    </row>
    <row r="123" spans="1:7" ht="15">
      <c r="A123" s="84" t="s">
        <v>2099</v>
      </c>
      <c r="B123" s="84">
        <v>2</v>
      </c>
      <c r="C123" s="123">
        <v>0.0019381241984547676</v>
      </c>
      <c r="D123" s="84" t="s">
        <v>2177</v>
      </c>
      <c r="E123" s="84" t="b">
        <v>0</v>
      </c>
      <c r="F123" s="84" t="b">
        <v>0</v>
      </c>
      <c r="G123" s="84" t="b">
        <v>0</v>
      </c>
    </row>
    <row r="124" spans="1:7" ht="15">
      <c r="A124" s="84" t="s">
        <v>2100</v>
      </c>
      <c r="B124" s="84">
        <v>2</v>
      </c>
      <c r="C124" s="123">
        <v>0.0019381241984547676</v>
      </c>
      <c r="D124" s="84" t="s">
        <v>2177</v>
      </c>
      <c r="E124" s="84" t="b">
        <v>0</v>
      </c>
      <c r="F124" s="84" t="b">
        <v>0</v>
      </c>
      <c r="G124" s="84" t="b">
        <v>0</v>
      </c>
    </row>
    <row r="125" spans="1:7" ht="15">
      <c r="A125" s="84" t="s">
        <v>2101</v>
      </c>
      <c r="B125" s="84">
        <v>2</v>
      </c>
      <c r="C125" s="123">
        <v>0.0019381241984547676</v>
      </c>
      <c r="D125" s="84" t="s">
        <v>2177</v>
      </c>
      <c r="E125" s="84" t="b">
        <v>0</v>
      </c>
      <c r="F125" s="84" t="b">
        <v>0</v>
      </c>
      <c r="G125" s="84" t="b">
        <v>0</v>
      </c>
    </row>
    <row r="126" spans="1:7" ht="15">
      <c r="A126" s="84" t="s">
        <v>2102</v>
      </c>
      <c r="B126" s="84">
        <v>2</v>
      </c>
      <c r="C126" s="123">
        <v>0.0019381241984547676</v>
      </c>
      <c r="D126" s="84" t="s">
        <v>2177</v>
      </c>
      <c r="E126" s="84" t="b">
        <v>0</v>
      </c>
      <c r="F126" s="84" t="b">
        <v>0</v>
      </c>
      <c r="G126" s="84" t="b">
        <v>0</v>
      </c>
    </row>
    <row r="127" spans="1:7" ht="15">
      <c r="A127" s="84" t="s">
        <v>2103</v>
      </c>
      <c r="B127" s="84">
        <v>2</v>
      </c>
      <c r="C127" s="123">
        <v>0.0019381241984547676</v>
      </c>
      <c r="D127" s="84" t="s">
        <v>2177</v>
      </c>
      <c r="E127" s="84" t="b">
        <v>0</v>
      </c>
      <c r="F127" s="84" t="b">
        <v>0</v>
      </c>
      <c r="G127" s="84" t="b">
        <v>0</v>
      </c>
    </row>
    <row r="128" spans="1:7" ht="15">
      <c r="A128" s="84" t="s">
        <v>2104</v>
      </c>
      <c r="B128" s="84">
        <v>2</v>
      </c>
      <c r="C128" s="123">
        <v>0.0019381241984547676</v>
      </c>
      <c r="D128" s="84" t="s">
        <v>2177</v>
      </c>
      <c r="E128" s="84" t="b">
        <v>0</v>
      </c>
      <c r="F128" s="84" t="b">
        <v>0</v>
      </c>
      <c r="G128" s="84" t="b">
        <v>0</v>
      </c>
    </row>
    <row r="129" spans="1:7" ht="15">
      <c r="A129" s="84" t="s">
        <v>2105</v>
      </c>
      <c r="B129" s="84">
        <v>2</v>
      </c>
      <c r="C129" s="123">
        <v>0.0019381241984547676</v>
      </c>
      <c r="D129" s="84" t="s">
        <v>2177</v>
      </c>
      <c r="E129" s="84" t="b">
        <v>0</v>
      </c>
      <c r="F129" s="84" t="b">
        <v>0</v>
      </c>
      <c r="G129" s="84" t="b">
        <v>0</v>
      </c>
    </row>
    <row r="130" spans="1:7" ht="15">
      <c r="A130" s="84" t="s">
        <v>2106</v>
      </c>
      <c r="B130" s="84">
        <v>2</v>
      </c>
      <c r="C130" s="123">
        <v>0.0019381241984547676</v>
      </c>
      <c r="D130" s="84" t="s">
        <v>2177</v>
      </c>
      <c r="E130" s="84" t="b">
        <v>0</v>
      </c>
      <c r="F130" s="84" t="b">
        <v>0</v>
      </c>
      <c r="G130" s="84" t="b">
        <v>0</v>
      </c>
    </row>
    <row r="131" spans="1:7" ht="15">
      <c r="A131" s="84" t="s">
        <v>2107</v>
      </c>
      <c r="B131" s="84">
        <v>2</v>
      </c>
      <c r="C131" s="123">
        <v>0.0019381241984547676</v>
      </c>
      <c r="D131" s="84" t="s">
        <v>2177</v>
      </c>
      <c r="E131" s="84" t="b">
        <v>0</v>
      </c>
      <c r="F131" s="84" t="b">
        <v>0</v>
      </c>
      <c r="G131" s="84" t="b">
        <v>0</v>
      </c>
    </row>
    <row r="132" spans="1:7" ht="15">
      <c r="A132" s="84" t="s">
        <v>2108</v>
      </c>
      <c r="B132" s="84">
        <v>2</v>
      </c>
      <c r="C132" s="123">
        <v>0.0019381241984547676</v>
      </c>
      <c r="D132" s="84" t="s">
        <v>2177</v>
      </c>
      <c r="E132" s="84" t="b">
        <v>0</v>
      </c>
      <c r="F132" s="84" t="b">
        <v>0</v>
      </c>
      <c r="G132" s="84" t="b">
        <v>0</v>
      </c>
    </row>
    <row r="133" spans="1:7" ht="15">
      <c r="A133" s="84" t="s">
        <v>2109</v>
      </c>
      <c r="B133" s="84">
        <v>2</v>
      </c>
      <c r="C133" s="123">
        <v>0.0019381241984547676</v>
      </c>
      <c r="D133" s="84" t="s">
        <v>2177</v>
      </c>
      <c r="E133" s="84" t="b">
        <v>0</v>
      </c>
      <c r="F133" s="84" t="b">
        <v>0</v>
      </c>
      <c r="G133" s="84" t="b">
        <v>0</v>
      </c>
    </row>
    <row r="134" spans="1:7" ht="15">
      <c r="A134" s="84" t="s">
        <v>2110</v>
      </c>
      <c r="B134" s="84">
        <v>2</v>
      </c>
      <c r="C134" s="123">
        <v>0.0019381241984547676</v>
      </c>
      <c r="D134" s="84" t="s">
        <v>2177</v>
      </c>
      <c r="E134" s="84" t="b">
        <v>0</v>
      </c>
      <c r="F134" s="84" t="b">
        <v>0</v>
      </c>
      <c r="G134" s="84" t="b">
        <v>0</v>
      </c>
    </row>
    <row r="135" spans="1:7" ht="15">
      <c r="A135" s="84" t="s">
        <v>2111</v>
      </c>
      <c r="B135" s="84">
        <v>2</v>
      </c>
      <c r="C135" s="123">
        <v>0.0019381241984547676</v>
      </c>
      <c r="D135" s="84" t="s">
        <v>2177</v>
      </c>
      <c r="E135" s="84" t="b">
        <v>0</v>
      </c>
      <c r="F135" s="84" t="b">
        <v>0</v>
      </c>
      <c r="G135" s="84" t="b">
        <v>0</v>
      </c>
    </row>
    <row r="136" spans="1:7" ht="15">
      <c r="A136" s="84" t="s">
        <v>2112</v>
      </c>
      <c r="B136" s="84">
        <v>2</v>
      </c>
      <c r="C136" s="123">
        <v>0.0019381241984547676</v>
      </c>
      <c r="D136" s="84" t="s">
        <v>2177</v>
      </c>
      <c r="E136" s="84" t="b">
        <v>0</v>
      </c>
      <c r="F136" s="84" t="b">
        <v>0</v>
      </c>
      <c r="G136" s="84" t="b">
        <v>0</v>
      </c>
    </row>
    <row r="137" spans="1:7" ht="15">
      <c r="A137" s="84" t="s">
        <v>2113</v>
      </c>
      <c r="B137" s="84">
        <v>2</v>
      </c>
      <c r="C137" s="123">
        <v>0.0019381241984547676</v>
      </c>
      <c r="D137" s="84" t="s">
        <v>2177</v>
      </c>
      <c r="E137" s="84" t="b">
        <v>0</v>
      </c>
      <c r="F137" s="84" t="b">
        <v>0</v>
      </c>
      <c r="G137" s="84" t="b">
        <v>0</v>
      </c>
    </row>
    <row r="138" spans="1:7" ht="15">
      <c r="A138" s="84" t="s">
        <v>2114</v>
      </c>
      <c r="B138" s="84">
        <v>2</v>
      </c>
      <c r="C138" s="123">
        <v>0.0019381241984547676</v>
      </c>
      <c r="D138" s="84" t="s">
        <v>2177</v>
      </c>
      <c r="E138" s="84" t="b">
        <v>0</v>
      </c>
      <c r="F138" s="84" t="b">
        <v>0</v>
      </c>
      <c r="G138" s="84" t="b">
        <v>0</v>
      </c>
    </row>
    <row r="139" spans="1:7" ht="15">
      <c r="A139" s="84" t="s">
        <v>2115</v>
      </c>
      <c r="B139" s="84">
        <v>2</v>
      </c>
      <c r="C139" s="123">
        <v>0.0019381241984547676</v>
      </c>
      <c r="D139" s="84" t="s">
        <v>2177</v>
      </c>
      <c r="E139" s="84" t="b">
        <v>0</v>
      </c>
      <c r="F139" s="84" t="b">
        <v>0</v>
      </c>
      <c r="G139" s="84" t="b">
        <v>0</v>
      </c>
    </row>
    <row r="140" spans="1:7" ht="15">
      <c r="A140" s="84" t="s">
        <v>2116</v>
      </c>
      <c r="B140" s="84">
        <v>2</v>
      </c>
      <c r="C140" s="123">
        <v>0.0019381241984547676</v>
      </c>
      <c r="D140" s="84" t="s">
        <v>2177</v>
      </c>
      <c r="E140" s="84" t="b">
        <v>0</v>
      </c>
      <c r="F140" s="84" t="b">
        <v>0</v>
      </c>
      <c r="G140" s="84" t="b">
        <v>0</v>
      </c>
    </row>
    <row r="141" spans="1:7" ht="15">
      <c r="A141" s="84" t="s">
        <v>2117</v>
      </c>
      <c r="B141" s="84">
        <v>2</v>
      </c>
      <c r="C141" s="123">
        <v>0.0019381241984547676</v>
      </c>
      <c r="D141" s="84" t="s">
        <v>2177</v>
      </c>
      <c r="E141" s="84" t="b">
        <v>0</v>
      </c>
      <c r="F141" s="84" t="b">
        <v>0</v>
      </c>
      <c r="G141" s="84" t="b">
        <v>0</v>
      </c>
    </row>
    <row r="142" spans="1:7" ht="15">
      <c r="A142" s="84" t="s">
        <v>1697</v>
      </c>
      <c r="B142" s="84">
        <v>2</v>
      </c>
      <c r="C142" s="123">
        <v>0.0019381241984547676</v>
      </c>
      <c r="D142" s="84" t="s">
        <v>2177</v>
      </c>
      <c r="E142" s="84" t="b">
        <v>1</v>
      </c>
      <c r="F142" s="84" t="b">
        <v>0</v>
      </c>
      <c r="G142" s="84" t="b">
        <v>0</v>
      </c>
    </row>
    <row r="143" spans="1:7" ht="15">
      <c r="A143" s="84" t="s">
        <v>2118</v>
      </c>
      <c r="B143" s="84">
        <v>2</v>
      </c>
      <c r="C143" s="123">
        <v>0.0019381241984547676</v>
      </c>
      <c r="D143" s="84" t="s">
        <v>2177</v>
      </c>
      <c r="E143" s="84" t="b">
        <v>0</v>
      </c>
      <c r="F143" s="84" t="b">
        <v>0</v>
      </c>
      <c r="G143" s="84" t="b">
        <v>0</v>
      </c>
    </row>
    <row r="144" spans="1:7" ht="15">
      <c r="A144" s="84" t="s">
        <v>2119</v>
      </c>
      <c r="B144" s="84">
        <v>2</v>
      </c>
      <c r="C144" s="123">
        <v>0.0019381241984547676</v>
      </c>
      <c r="D144" s="84" t="s">
        <v>2177</v>
      </c>
      <c r="E144" s="84" t="b">
        <v>0</v>
      </c>
      <c r="F144" s="84" t="b">
        <v>0</v>
      </c>
      <c r="G144" s="84" t="b">
        <v>0</v>
      </c>
    </row>
    <row r="145" spans="1:7" ht="15">
      <c r="A145" s="84" t="s">
        <v>2120</v>
      </c>
      <c r="B145" s="84">
        <v>2</v>
      </c>
      <c r="C145" s="123">
        <v>0.0019381241984547676</v>
      </c>
      <c r="D145" s="84" t="s">
        <v>2177</v>
      </c>
      <c r="E145" s="84" t="b">
        <v>0</v>
      </c>
      <c r="F145" s="84" t="b">
        <v>1</v>
      </c>
      <c r="G145" s="84" t="b">
        <v>0</v>
      </c>
    </row>
    <row r="146" spans="1:7" ht="15">
      <c r="A146" s="84" t="s">
        <v>2121</v>
      </c>
      <c r="B146" s="84">
        <v>2</v>
      </c>
      <c r="C146" s="123">
        <v>0.0019381241984547676</v>
      </c>
      <c r="D146" s="84" t="s">
        <v>2177</v>
      </c>
      <c r="E146" s="84" t="b">
        <v>0</v>
      </c>
      <c r="F146" s="84" t="b">
        <v>0</v>
      </c>
      <c r="G146" s="84" t="b">
        <v>0</v>
      </c>
    </row>
    <row r="147" spans="1:7" ht="15">
      <c r="A147" s="84" t="s">
        <v>1698</v>
      </c>
      <c r="B147" s="84">
        <v>2</v>
      </c>
      <c r="C147" s="123">
        <v>0.0019381241984547676</v>
      </c>
      <c r="D147" s="84" t="s">
        <v>2177</v>
      </c>
      <c r="E147" s="84" t="b">
        <v>0</v>
      </c>
      <c r="F147" s="84" t="b">
        <v>0</v>
      </c>
      <c r="G147" s="84" t="b">
        <v>0</v>
      </c>
    </row>
    <row r="148" spans="1:7" ht="15">
      <c r="A148" s="84" t="s">
        <v>1699</v>
      </c>
      <c r="B148" s="84">
        <v>2</v>
      </c>
      <c r="C148" s="123">
        <v>0.0019381241984547676</v>
      </c>
      <c r="D148" s="84" t="s">
        <v>2177</v>
      </c>
      <c r="E148" s="84" t="b">
        <v>0</v>
      </c>
      <c r="F148" s="84" t="b">
        <v>0</v>
      </c>
      <c r="G148" s="84" t="b">
        <v>0</v>
      </c>
    </row>
    <row r="149" spans="1:7" ht="15">
      <c r="A149" s="84" t="s">
        <v>1700</v>
      </c>
      <c r="B149" s="84">
        <v>2</v>
      </c>
      <c r="C149" s="123">
        <v>0.0019381241984547676</v>
      </c>
      <c r="D149" s="84" t="s">
        <v>2177</v>
      </c>
      <c r="E149" s="84" t="b">
        <v>0</v>
      </c>
      <c r="F149" s="84" t="b">
        <v>0</v>
      </c>
      <c r="G149" s="84" t="b">
        <v>0</v>
      </c>
    </row>
    <row r="150" spans="1:7" ht="15">
      <c r="A150" s="84" t="s">
        <v>1701</v>
      </c>
      <c r="B150" s="84">
        <v>2</v>
      </c>
      <c r="C150" s="123">
        <v>0.0019381241984547676</v>
      </c>
      <c r="D150" s="84" t="s">
        <v>2177</v>
      </c>
      <c r="E150" s="84" t="b">
        <v>0</v>
      </c>
      <c r="F150" s="84" t="b">
        <v>0</v>
      </c>
      <c r="G150" s="84" t="b">
        <v>0</v>
      </c>
    </row>
    <row r="151" spans="1:7" ht="15">
      <c r="A151" s="84" t="s">
        <v>1702</v>
      </c>
      <c r="B151" s="84">
        <v>2</v>
      </c>
      <c r="C151" s="123">
        <v>0.0019381241984547676</v>
      </c>
      <c r="D151" s="84" t="s">
        <v>2177</v>
      </c>
      <c r="E151" s="84" t="b">
        <v>0</v>
      </c>
      <c r="F151" s="84" t="b">
        <v>0</v>
      </c>
      <c r="G151" s="84" t="b">
        <v>0</v>
      </c>
    </row>
    <row r="152" spans="1:7" ht="15">
      <c r="A152" s="84" t="s">
        <v>291</v>
      </c>
      <c r="B152" s="84">
        <v>2</v>
      </c>
      <c r="C152" s="123">
        <v>0.0019381241984547676</v>
      </c>
      <c r="D152" s="84" t="s">
        <v>2177</v>
      </c>
      <c r="E152" s="84" t="b">
        <v>0</v>
      </c>
      <c r="F152" s="84" t="b">
        <v>0</v>
      </c>
      <c r="G152" s="84" t="b">
        <v>0</v>
      </c>
    </row>
    <row r="153" spans="1:7" ht="15">
      <c r="A153" s="84" t="s">
        <v>2122</v>
      </c>
      <c r="B153" s="84">
        <v>2</v>
      </c>
      <c r="C153" s="123">
        <v>0.0019381241984547676</v>
      </c>
      <c r="D153" s="84" t="s">
        <v>2177</v>
      </c>
      <c r="E153" s="84" t="b">
        <v>0</v>
      </c>
      <c r="F153" s="84" t="b">
        <v>0</v>
      </c>
      <c r="G153" s="84" t="b">
        <v>0</v>
      </c>
    </row>
    <row r="154" spans="1:7" ht="15">
      <c r="A154" s="84" t="s">
        <v>1744</v>
      </c>
      <c r="B154" s="84">
        <v>2</v>
      </c>
      <c r="C154" s="123">
        <v>0.0019381241984547676</v>
      </c>
      <c r="D154" s="84" t="s">
        <v>2177</v>
      </c>
      <c r="E154" s="84" t="b">
        <v>0</v>
      </c>
      <c r="F154" s="84" t="b">
        <v>0</v>
      </c>
      <c r="G154" s="84" t="b">
        <v>0</v>
      </c>
    </row>
    <row r="155" spans="1:7" ht="15">
      <c r="A155" s="84" t="s">
        <v>2123</v>
      </c>
      <c r="B155" s="84">
        <v>2</v>
      </c>
      <c r="C155" s="123">
        <v>0.0019381241984547676</v>
      </c>
      <c r="D155" s="84" t="s">
        <v>2177</v>
      </c>
      <c r="E155" s="84" t="b">
        <v>0</v>
      </c>
      <c r="F155" s="84" t="b">
        <v>0</v>
      </c>
      <c r="G155" s="84" t="b">
        <v>0</v>
      </c>
    </row>
    <row r="156" spans="1:7" ht="15">
      <c r="A156" s="84" t="s">
        <v>2124</v>
      </c>
      <c r="B156" s="84">
        <v>2</v>
      </c>
      <c r="C156" s="123">
        <v>0.0019381241984547676</v>
      </c>
      <c r="D156" s="84" t="s">
        <v>2177</v>
      </c>
      <c r="E156" s="84" t="b">
        <v>0</v>
      </c>
      <c r="F156" s="84" t="b">
        <v>0</v>
      </c>
      <c r="G156" s="84" t="b">
        <v>0</v>
      </c>
    </row>
    <row r="157" spans="1:7" ht="15">
      <c r="A157" s="84" t="s">
        <v>2125</v>
      </c>
      <c r="B157" s="84">
        <v>2</v>
      </c>
      <c r="C157" s="123">
        <v>0.0019381241984547676</v>
      </c>
      <c r="D157" s="84" t="s">
        <v>2177</v>
      </c>
      <c r="E157" s="84" t="b">
        <v>0</v>
      </c>
      <c r="F157" s="84" t="b">
        <v>0</v>
      </c>
      <c r="G157" s="84" t="b">
        <v>0</v>
      </c>
    </row>
    <row r="158" spans="1:7" ht="15">
      <c r="A158" s="84" t="s">
        <v>2126</v>
      </c>
      <c r="B158" s="84">
        <v>2</v>
      </c>
      <c r="C158" s="123">
        <v>0.0019381241984547676</v>
      </c>
      <c r="D158" s="84" t="s">
        <v>2177</v>
      </c>
      <c r="E158" s="84" t="b">
        <v>0</v>
      </c>
      <c r="F158" s="84" t="b">
        <v>0</v>
      </c>
      <c r="G158" s="84" t="b">
        <v>0</v>
      </c>
    </row>
    <row r="159" spans="1:7" ht="15">
      <c r="A159" s="84" t="s">
        <v>2127</v>
      </c>
      <c r="B159" s="84">
        <v>2</v>
      </c>
      <c r="C159" s="123">
        <v>0.0019381241984547676</v>
      </c>
      <c r="D159" s="84" t="s">
        <v>2177</v>
      </c>
      <c r="E159" s="84" t="b">
        <v>0</v>
      </c>
      <c r="F159" s="84" t="b">
        <v>0</v>
      </c>
      <c r="G159" s="84" t="b">
        <v>0</v>
      </c>
    </row>
    <row r="160" spans="1:7" ht="15">
      <c r="A160" s="84" t="s">
        <v>2128</v>
      </c>
      <c r="B160" s="84">
        <v>2</v>
      </c>
      <c r="C160" s="123">
        <v>0.0019381241984547676</v>
      </c>
      <c r="D160" s="84" t="s">
        <v>2177</v>
      </c>
      <c r="E160" s="84" t="b">
        <v>0</v>
      </c>
      <c r="F160" s="84" t="b">
        <v>0</v>
      </c>
      <c r="G160" s="84" t="b">
        <v>0</v>
      </c>
    </row>
    <row r="161" spans="1:7" ht="15">
      <c r="A161" s="84" t="s">
        <v>2129</v>
      </c>
      <c r="B161" s="84">
        <v>2</v>
      </c>
      <c r="C161" s="123">
        <v>0.0019381241984547676</v>
      </c>
      <c r="D161" s="84" t="s">
        <v>2177</v>
      </c>
      <c r="E161" s="84" t="b">
        <v>0</v>
      </c>
      <c r="F161" s="84" t="b">
        <v>0</v>
      </c>
      <c r="G161" s="84" t="b">
        <v>0</v>
      </c>
    </row>
    <row r="162" spans="1:7" ht="15">
      <c r="A162" s="84" t="s">
        <v>2130</v>
      </c>
      <c r="B162" s="84">
        <v>2</v>
      </c>
      <c r="C162" s="123">
        <v>0.0019381241984547676</v>
      </c>
      <c r="D162" s="84" t="s">
        <v>2177</v>
      </c>
      <c r="E162" s="84" t="b">
        <v>0</v>
      </c>
      <c r="F162" s="84" t="b">
        <v>0</v>
      </c>
      <c r="G162" s="84" t="b">
        <v>0</v>
      </c>
    </row>
    <row r="163" spans="1:7" ht="15">
      <c r="A163" s="84" t="s">
        <v>421</v>
      </c>
      <c r="B163" s="84">
        <v>2</v>
      </c>
      <c r="C163" s="123">
        <v>0.0019381241984547676</v>
      </c>
      <c r="D163" s="84" t="s">
        <v>2177</v>
      </c>
      <c r="E163" s="84" t="b">
        <v>0</v>
      </c>
      <c r="F163" s="84" t="b">
        <v>0</v>
      </c>
      <c r="G163" s="84" t="b">
        <v>0</v>
      </c>
    </row>
    <row r="164" spans="1:7" ht="15">
      <c r="A164" s="84" t="s">
        <v>2131</v>
      </c>
      <c r="B164" s="84">
        <v>2</v>
      </c>
      <c r="C164" s="123">
        <v>0.0019381241984547676</v>
      </c>
      <c r="D164" s="84" t="s">
        <v>2177</v>
      </c>
      <c r="E164" s="84" t="b">
        <v>0</v>
      </c>
      <c r="F164" s="84" t="b">
        <v>0</v>
      </c>
      <c r="G164" s="84" t="b">
        <v>0</v>
      </c>
    </row>
    <row r="165" spans="1:7" ht="15">
      <c r="A165" s="84" t="s">
        <v>2132</v>
      </c>
      <c r="B165" s="84">
        <v>2</v>
      </c>
      <c r="C165" s="123">
        <v>0.0019381241984547676</v>
      </c>
      <c r="D165" s="84" t="s">
        <v>2177</v>
      </c>
      <c r="E165" s="84" t="b">
        <v>0</v>
      </c>
      <c r="F165" s="84" t="b">
        <v>0</v>
      </c>
      <c r="G165" s="84" t="b">
        <v>0</v>
      </c>
    </row>
    <row r="166" spans="1:7" ht="15">
      <c r="A166" s="84" t="s">
        <v>2133</v>
      </c>
      <c r="B166" s="84">
        <v>2</v>
      </c>
      <c r="C166" s="123">
        <v>0.0019381241984547676</v>
      </c>
      <c r="D166" s="84" t="s">
        <v>2177</v>
      </c>
      <c r="E166" s="84" t="b">
        <v>0</v>
      </c>
      <c r="F166" s="84" t="b">
        <v>0</v>
      </c>
      <c r="G166" s="84" t="b">
        <v>0</v>
      </c>
    </row>
    <row r="167" spans="1:7" ht="15">
      <c r="A167" s="84" t="s">
        <v>2134</v>
      </c>
      <c r="B167" s="84">
        <v>2</v>
      </c>
      <c r="C167" s="123">
        <v>0.0019381241984547676</v>
      </c>
      <c r="D167" s="84" t="s">
        <v>2177</v>
      </c>
      <c r="E167" s="84" t="b">
        <v>0</v>
      </c>
      <c r="F167" s="84" t="b">
        <v>0</v>
      </c>
      <c r="G167" s="84" t="b">
        <v>0</v>
      </c>
    </row>
    <row r="168" spans="1:7" ht="15">
      <c r="A168" s="84" t="s">
        <v>278</v>
      </c>
      <c r="B168" s="84">
        <v>2</v>
      </c>
      <c r="C168" s="123">
        <v>0.0019381241984547676</v>
      </c>
      <c r="D168" s="84" t="s">
        <v>2177</v>
      </c>
      <c r="E168" s="84" t="b">
        <v>0</v>
      </c>
      <c r="F168" s="84" t="b">
        <v>0</v>
      </c>
      <c r="G168" s="84" t="b">
        <v>0</v>
      </c>
    </row>
    <row r="169" spans="1:7" ht="15">
      <c r="A169" s="84" t="s">
        <v>2135</v>
      </c>
      <c r="B169" s="84">
        <v>2</v>
      </c>
      <c r="C169" s="123">
        <v>0.002271860335554525</v>
      </c>
      <c r="D169" s="84" t="s">
        <v>2177</v>
      </c>
      <c r="E169" s="84" t="b">
        <v>0</v>
      </c>
      <c r="F169" s="84" t="b">
        <v>0</v>
      </c>
      <c r="G169" s="84" t="b">
        <v>0</v>
      </c>
    </row>
    <row r="170" spans="1:7" ht="15">
      <c r="A170" s="84" t="s">
        <v>2136</v>
      </c>
      <c r="B170" s="84">
        <v>2</v>
      </c>
      <c r="C170" s="123">
        <v>0.0019381241984547676</v>
      </c>
      <c r="D170" s="84" t="s">
        <v>2177</v>
      </c>
      <c r="E170" s="84" t="b">
        <v>0</v>
      </c>
      <c r="F170" s="84" t="b">
        <v>0</v>
      </c>
      <c r="G170" s="84" t="b">
        <v>0</v>
      </c>
    </row>
    <row r="171" spans="1:7" ht="15">
      <c r="A171" s="84" t="s">
        <v>2137</v>
      </c>
      <c r="B171" s="84">
        <v>2</v>
      </c>
      <c r="C171" s="123">
        <v>0.0019381241984547676</v>
      </c>
      <c r="D171" s="84" t="s">
        <v>2177</v>
      </c>
      <c r="E171" s="84" t="b">
        <v>0</v>
      </c>
      <c r="F171" s="84" t="b">
        <v>0</v>
      </c>
      <c r="G171" s="84" t="b">
        <v>0</v>
      </c>
    </row>
    <row r="172" spans="1:7" ht="15">
      <c r="A172" s="84" t="s">
        <v>2138</v>
      </c>
      <c r="B172" s="84">
        <v>2</v>
      </c>
      <c r="C172" s="123">
        <v>0.0019381241984547676</v>
      </c>
      <c r="D172" s="84" t="s">
        <v>2177</v>
      </c>
      <c r="E172" s="84" t="b">
        <v>0</v>
      </c>
      <c r="F172" s="84" t="b">
        <v>0</v>
      </c>
      <c r="G172" s="84" t="b">
        <v>0</v>
      </c>
    </row>
    <row r="173" spans="1:7" ht="15">
      <c r="A173" s="84" t="s">
        <v>258</v>
      </c>
      <c r="B173" s="84">
        <v>2</v>
      </c>
      <c r="C173" s="123">
        <v>0.0019381241984547676</v>
      </c>
      <c r="D173" s="84" t="s">
        <v>2177</v>
      </c>
      <c r="E173" s="84" t="b">
        <v>0</v>
      </c>
      <c r="F173" s="84" t="b">
        <v>0</v>
      </c>
      <c r="G173" s="84" t="b">
        <v>0</v>
      </c>
    </row>
    <row r="174" spans="1:7" ht="15">
      <c r="A174" s="84" t="s">
        <v>2139</v>
      </c>
      <c r="B174" s="84">
        <v>2</v>
      </c>
      <c r="C174" s="123">
        <v>0.0019381241984547676</v>
      </c>
      <c r="D174" s="84" t="s">
        <v>2177</v>
      </c>
      <c r="E174" s="84" t="b">
        <v>0</v>
      </c>
      <c r="F174" s="84" t="b">
        <v>1</v>
      </c>
      <c r="G174" s="84" t="b">
        <v>0</v>
      </c>
    </row>
    <row r="175" spans="1:7" ht="15">
      <c r="A175" s="84" t="s">
        <v>2140</v>
      </c>
      <c r="B175" s="84">
        <v>2</v>
      </c>
      <c r="C175" s="123">
        <v>0.002271860335554525</v>
      </c>
      <c r="D175" s="84" t="s">
        <v>2177</v>
      </c>
      <c r="E175" s="84" t="b">
        <v>0</v>
      </c>
      <c r="F175" s="84" t="b">
        <v>0</v>
      </c>
      <c r="G175" s="84" t="b">
        <v>0</v>
      </c>
    </row>
    <row r="176" spans="1:7" ht="15">
      <c r="A176" s="84" t="s">
        <v>2141</v>
      </c>
      <c r="B176" s="84">
        <v>2</v>
      </c>
      <c r="C176" s="123">
        <v>0.002271860335554525</v>
      </c>
      <c r="D176" s="84" t="s">
        <v>2177</v>
      </c>
      <c r="E176" s="84" t="b">
        <v>0</v>
      </c>
      <c r="F176" s="84" t="b">
        <v>0</v>
      </c>
      <c r="G176" s="84" t="b">
        <v>0</v>
      </c>
    </row>
    <row r="177" spans="1:7" ht="15">
      <c r="A177" s="84" t="s">
        <v>2142</v>
      </c>
      <c r="B177" s="84">
        <v>2</v>
      </c>
      <c r="C177" s="123">
        <v>0.002271860335554525</v>
      </c>
      <c r="D177" s="84" t="s">
        <v>2177</v>
      </c>
      <c r="E177" s="84" t="b">
        <v>0</v>
      </c>
      <c r="F177" s="84" t="b">
        <v>0</v>
      </c>
      <c r="G177" s="84" t="b">
        <v>0</v>
      </c>
    </row>
    <row r="178" spans="1:7" ht="15">
      <c r="A178" s="84" t="s">
        <v>2143</v>
      </c>
      <c r="B178" s="84">
        <v>2</v>
      </c>
      <c r="C178" s="123">
        <v>0.0019381241984547676</v>
      </c>
      <c r="D178" s="84" t="s">
        <v>2177</v>
      </c>
      <c r="E178" s="84" t="b">
        <v>0</v>
      </c>
      <c r="F178" s="84" t="b">
        <v>0</v>
      </c>
      <c r="G178" s="84" t="b">
        <v>0</v>
      </c>
    </row>
    <row r="179" spans="1:7" ht="15">
      <c r="A179" s="84" t="s">
        <v>2144</v>
      </c>
      <c r="B179" s="84">
        <v>2</v>
      </c>
      <c r="C179" s="123">
        <v>0.0019381241984547676</v>
      </c>
      <c r="D179" s="84" t="s">
        <v>2177</v>
      </c>
      <c r="E179" s="84" t="b">
        <v>0</v>
      </c>
      <c r="F179" s="84" t="b">
        <v>0</v>
      </c>
      <c r="G179" s="84" t="b">
        <v>0</v>
      </c>
    </row>
    <row r="180" spans="1:7" ht="15">
      <c r="A180" s="84" t="s">
        <v>2145</v>
      </c>
      <c r="B180" s="84">
        <v>2</v>
      </c>
      <c r="C180" s="123">
        <v>0.0019381241984547676</v>
      </c>
      <c r="D180" s="84" t="s">
        <v>2177</v>
      </c>
      <c r="E180" s="84" t="b">
        <v>0</v>
      </c>
      <c r="F180" s="84" t="b">
        <v>0</v>
      </c>
      <c r="G180" s="84" t="b">
        <v>0</v>
      </c>
    </row>
    <row r="181" spans="1:7" ht="15">
      <c r="A181" s="84" t="s">
        <v>2146</v>
      </c>
      <c r="B181" s="84">
        <v>2</v>
      </c>
      <c r="C181" s="123">
        <v>0.0019381241984547676</v>
      </c>
      <c r="D181" s="84" t="s">
        <v>2177</v>
      </c>
      <c r="E181" s="84" t="b">
        <v>0</v>
      </c>
      <c r="F181" s="84" t="b">
        <v>0</v>
      </c>
      <c r="G181" s="84" t="b">
        <v>0</v>
      </c>
    </row>
    <row r="182" spans="1:7" ht="15">
      <c r="A182" s="84" t="s">
        <v>2147</v>
      </c>
      <c r="B182" s="84">
        <v>2</v>
      </c>
      <c r="C182" s="123">
        <v>0.0019381241984547676</v>
      </c>
      <c r="D182" s="84" t="s">
        <v>2177</v>
      </c>
      <c r="E182" s="84" t="b">
        <v>0</v>
      </c>
      <c r="F182" s="84" t="b">
        <v>0</v>
      </c>
      <c r="G182" s="84" t="b">
        <v>0</v>
      </c>
    </row>
    <row r="183" spans="1:7" ht="15">
      <c r="A183" s="84" t="s">
        <v>2148</v>
      </c>
      <c r="B183" s="84">
        <v>2</v>
      </c>
      <c r="C183" s="123">
        <v>0.0019381241984547676</v>
      </c>
      <c r="D183" s="84" t="s">
        <v>2177</v>
      </c>
      <c r="E183" s="84" t="b">
        <v>0</v>
      </c>
      <c r="F183" s="84" t="b">
        <v>0</v>
      </c>
      <c r="G183" s="84" t="b">
        <v>0</v>
      </c>
    </row>
    <row r="184" spans="1:7" ht="15">
      <c r="A184" s="84" t="s">
        <v>2149</v>
      </c>
      <c r="B184" s="84">
        <v>2</v>
      </c>
      <c r="C184" s="123">
        <v>0.0019381241984547676</v>
      </c>
      <c r="D184" s="84" t="s">
        <v>2177</v>
      </c>
      <c r="E184" s="84" t="b">
        <v>0</v>
      </c>
      <c r="F184" s="84" t="b">
        <v>0</v>
      </c>
      <c r="G184" s="84" t="b">
        <v>0</v>
      </c>
    </row>
    <row r="185" spans="1:7" ht="15">
      <c r="A185" s="84" t="s">
        <v>2150</v>
      </c>
      <c r="B185" s="84">
        <v>2</v>
      </c>
      <c r="C185" s="123">
        <v>0.0019381241984547676</v>
      </c>
      <c r="D185" s="84" t="s">
        <v>2177</v>
      </c>
      <c r="E185" s="84" t="b">
        <v>0</v>
      </c>
      <c r="F185" s="84" t="b">
        <v>0</v>
      </c>
      <c r="G185" s="84" t="b">
        <v>0</v>
      </c>
    </row>
    <row r="186" spans="1:7" ht="15">
      <c r="A186" s="84" t="s">
        <v>2151</v>
      </c>
      <c r="B186" s="84">
        <v>2</v>
      </c>
      <c r="C186" s="123">
        <v>0.0019381241984547676</v>
      </c>
      <c r="D186" s="84" t="s">
        <v>2177</v>
      </c>
      <c r="E186" s="84" t="b">
        <v>0</v>
      </c>
      <c r="F186" s="84" t="b">
        <v>0</v>
      </c>
      <c r="G186" s="84" t="b">
        <v>0</v>
      </c>
    </row>
    <row r="187" spans="1:7" ht="15">
      <c r="A187" s="84" t="s">
        <v>2152</v>
      </c>
      <c r="B187" s="84">
        <v>2</v>
      </c>
      <c r="C187" s="123">
        <v>0.0019381241984547676</v>
      </c>
      <c r="D187" s="84" t="s">
        <v>2177</v>
      </c>
      <c r="E187" s="84" t="b">
        <v>0</v>
      </c>
      <c r="F187" s="84" t="b">
        <v>0</v>
      </c>
      <c r="G187" s="84" t="b">
        <v>0</v>
      </c>
    </row>
    <row r="188" spans="1:7" ht="15">
      <c r="A188" s="84" t="s">
        <v>2153</v>
      </c>
      <c r="B188" s="84">
        <v>2</v>
      </c>
      <c r="C188" s="123">
        <v>0.0019381241984547676</v>
      </c>
      <c r="D188" s="84" t="s">
        <v>2177</v>
      </c>
      <c r="E188" s="84" t="b">
        <v>0</v>
      </c>
      <c r="F188" s="84" t="b">
        <v>0</v>
      </c>
      <c r="G188" s="84" t="b">
        <v>0</v>
      </c>
    </row>
    <row r="189" spans="1:7" ht="15">
      <c r="A189" s="84" t="s">
        <v>2154</v>
      </c>
      <c r="B189" s="84">
        <v>2</v>
      </c>
      <c r="C189" s="123">
        <v>0.0019381241984547676</v>
      </c>
      <c r="D189" s="84" t="s">
        <v>2177</v>
      </c>
      <c r="E189" s="84" t="b">
        <v>0</v>
      </c>
      <c r="F189" s="84" t="b">
        <v>0</v>
      </c>
      <c r="G189" s="84" t="b">
        <v>0</v>
      </c>
    </row>
    <row r="190" spans="1:7" ht="15">
      <c r="A190" s="84" t="s">
        <v>226</v>
      </c>
      <c r="B190" s="84">
        <v>2</v>
      </c>
      <c r="C190" s="123">
        <v>0.0019381241984547676</v>
      </c>
      <c r="D190" s="84" t="s">
        <v>2177</v>
      </c>
      <c r="E190" s="84" t="b">
        <v>0</v>
      </c>
      <c r="F190" s="84" t="b">
        <v>0</v>
      </c>
      <c r="G190" s="84" t="b">
        <v>0</v>
      </c>
    </row>
    <row r="191" spans="1:7" ht="15">
      <c r="A191" s="84" t="s">
        <v>1791</v>
      </c>
      <c r="B191" s="84">
        <v>2</v>
      </c>
      <c r="C191" s="123">
        <v>0.0019381241984547676</v>
      </c>
      <c r="D191" s="84" t="s">
        <v>2177</v>
      </c>
      <c r="E191" s="84" t="b">
        <v>0</v>
      </c>
      <c r="F191" s="84" t="b">
        <v>0</v>
      </c>
      <c r="G191" s="84" t="b">
        <v>0</v>
      </c>
    </row>
    <row r="192" spans="1:7" ht="15">
      <c r="A192" s="84" t="s">
        <v>1709</v>
      </c>
      <c r="B192" s="84">
        <v>2</v>
      </c>
      <c r="C192" s="123">
        <v>0.0019381241984547676</v>
      </c>
      <c r="D192" s="84" t="s">
        <v>2177</v>
      </c>
      <c r="E192" s="84" t="b">
        <v>0</v>
      </c>
      <c r="F192" s="84" t="b">
        <v>0</v>
      </c>
      <c r="G192" s="84" t="b">
        <v>0</v>
      </c>
    </row>
    <row r="193" spans="1:7" ht="15">
      <c r="A193" s="84" t="s">
        <v>1711</v>
      </c>
      <c r="B193" s="84">
        <v>2</v>
      </c>
      <c r="C193" s="123">
        <v>0.0019381241984547676</v>
      </c>
      <c r="D193" s="84" t="s">
        <v>2177</v>
      </c>
      <c r="E193" s="84" t="b">
        <v>0</v>
      </c>
      <c r="F193" s="84" t="b">
        <v>0</v>
      </c>
      <c r="G193" s="84" t="b">
        <v>0</v>
      </c>
    </row>
    <row r="194" spans="1:7" ht="15">
      <c r="A194" s="84" t="s">
        <v>1712</v>
      </c>
      <c r="B194" s="84">
        <v>2</v>
      </c>
      <c r="C194" s="123">
        <v>0.0019381241984547676</v>
      </c>
      <c r="D194" s="84" t="s">
        <v>2177</v>
      </c>
      <c r="E194" s="84" t="b">
        <v>0</v>
      </c>
      <c r="F194" s="84" t="b">
        <v>0</v>
      </c>
      <c r="G194" s="84" t="b">
        <v>0</v>
      </c>
    </row>
    <row r="195" spans="1:7" ht="15">
      <c r="A195" s="84" t="s">
        <v>1713</v>
      </c>
      <c r="B195" s="84">
        <v>2</v>
      </c>
      <c r="C195" s="123">
        <v>0.0019381241984547676</v>
      </c>
      <c r="D195" s="84" t="s">
        <v>2177</v>
      </c>
      <c r="E195" s="84" t="b">
        <v>0</v>
      </c>
      <c r="F195" s="84" t="b">
        <v>0</v>
      </c>
      <c r="G195" s="84" t="b">
        <v>0</v>
      </c>
    </row>
    <row r="196" spans="1:7" ht="15">
      <c r="A196" s="84" t="s">
        <v>1714</v>
      </c>
      <c r="B196" s="84">
        <v>2</v>
      </c>
      <c r="C196" s="123">
        <v>0.0019381241984547676</v>
      </c>
      <c r="D196" s="84" t="s">
        <v>2177</v>
      </c>
      <c r="E196" s="84" t="b">
        <v>0</v>
      </c>
      <c r="F196" s="84" t="b">
        <v>0</v>
      </c>
      <c r="G196" s="84" t="b">
        <v>0</v>
      </c>
    </row>
    <row r="197" spans="1:7" ht="15">
      <c r="A197" s="84" t="s">
        <v>1715</v>
      </c>
      <c r="B197" s="84">
        <v>2</v>
      </c>
      <c r="C197" s="123">
        <v>0.0019381241984547676</v>
      </c>
      <c r="D197" s="84" t="s">
        <v>2177</v>
      </c>
      <c r="E197" s="84" t="b">
        <v>0</v>
      </c>
      <c r="F197" s="84" t="b">
        <v>0</v>
      </c>
      <c r="G197" s="84" t="b">
        <v>0</v>
      </c>
    </row>
    <row r="198" spans="1:7" ht="15">
      <c r="A198" s="84" t="s">
        <v>2155</v>
      </c>
      <c r="B198" s="84">
        <v>2</v>
      </c>
      <c r="C198" s="123">
        <v>0.0019381241984547676</v>
      </c>
      <c r="D198" s="84" t="s">
        <v>2177</v>
      </c>
      <c r="E198" s="84" t="b">
        <v>0</v>
      </c>
      <c r="F198" s="84" t="b">
        <v>0</v>
      </c>
      <c r="G198" s="84" t="b">
        <v>0</v>
      </c>
    </row>
    <row r="199" spans="1:7" ht="15">
      <c r="A199" s="84" t="s">
        <v>2156</v>
      </c>
      <c r="B199" s="84">
        <v>2</v>
      </c>
      <c r="C199" s="123">
        <v>0.0019381241984547676</v>
      </c>
      <c r="D199" s="84" t="s">
        <v>2177</v>
      </c>
      <c r="E199" s="84" t="b">
        <v>0</v>
      </c>
      <c r="F199" s="84" t="b">
        <v>0</v>
      </c>
      <c r="G199" s="84" t="b">
        <v>0</v>
      </c>
    </row>
    <row r="200" spans="1:7" ht="15">
      <c r="A200" s="84" t="s">
        <v>2157</v>
      </c>
      <c r="B200" s="84">
        <v>2</v>
      </c>
      <c r="C200" s="123">
        <v>0.0019381241984547676</v>
      </c>
      <c r="D200" s="84" t="s">
        <v>2177</v>
      </c>
      <c r="E200" s="84" t="b">
        <v>0</v>
      </c>
      <c r="F200" s="84" t="b">
        <v>0</v>
      </c>
      <c r="G200" s="84" t="b">
        <v>0</v>
      </c>
    </row>
    <row r="201" spans="1:7" ht="15">
      <c r="A201" s="84" t="s">
        <v>2158</v>
      </c>
      <c r="B201" s="84">
        <v>2</v>
      </c>
      <c r="C201" s="123">
        <v>0.0019381241984547676</v>
      </c>
      <c r="D201" s="84" t="s">
        <v>2177</v>
      </c>
      <c r="E201" s="84" t="b">
        <v>0</v>
      </c>
      <c r="F201" s="84" t="b">
        <v>0</v>
      </c>
      <c r="G201" s="84" t="b">
        <v>0</v>
      </c>
    </row>
    <row r="202" spans="1:7" ht="15">
      <c r="A202" s="84" t="s">
        <v>2159</v>
      </c>
      <c r="B202" s="84">
        <v>2</v>
      </c>
      <c r="C202" s="123">
        <v>0.0019381241984547676</v>
      </c>
      <c r="D202" s="84" t="s">
        <v>2177</v>
      </c>
      <c r="E202" s="84" t="b">
        <v>0</v>
      </c>
      <c r="F202" s="84" t="b">
        <v>0</v>
      </c>
      <c r="G202" s="84" t="b">
        <v>0</v>
      </c>
    </row>
    <row r="203" spans="1:7" ht="15">
      <c r="A203" s="84" t="s">
        <v>1716</v>
      </c>
      <c r="B203" s="84">
        <v>2</v>
      </c>
      <c r="C203" s="123">
        <v>0.0019381241984547676</v>
      </c>
      <c r="D203" s="84" t="s">
        <v>2177</v>
      </c>
      <c r="E203" s="84" t="b">
        <v>0</v>
      </c>
      <c r="F203" s="84" t="b">
        <v>0</v>
      </c>
      <c r="G203" s="84" t="b">
        <v>0</v>
      </c>
    </row>
    <row r="204" spans="1:7" ht="15">
      <c r="A204" s="84" t="s">
        <v>1717</v>
      </c>
      <c r="B204" s="84">
        <v>2</v>
      </c>
      <c r="C204" s="123">
        <v>0.0019381241984547676</v>
      </c>
      <c r="D204" s="84" t="s">
        <v>2177</v>
      </c>
      <c r="E204" s="84" t="b">
        <v>1</v>
      </c>
      <c r="F204" s="84" t="b">
        <v>0</v>
      </c>
      <c r="G204" s="84" t="b">
        <v>0</v>
      </c>
    </row>
    <row r="205" spans="1:7" ht="15">
      <c r="A205" s="84" t="s">
        <v>2160</v>
      </c>
      <c r="B205" s="84">
        <v>2</v>
      </c>
      <c r="C205" s="123">
        <v>0.0019381241984547676</v>
      </c>
      <c r="D205" s="84" t="s">
        <v>2177</v>
      </c>
      <c r="E205" s="84" t="b">
        <v>0</v>
      </c>
      <c r="F205" s="84" t="b">
        <v>0</v>
      </c>
      <c r="G205" s="84" t="b">
        <v>0</v>
      </c>
    </row>
    <row r="206" spans="1:7" ht="15">
      <c r="A206" s="84" t="s">
        <v>2161</v>
      </c>
      <c r="B206" s="84">
        <v>2</v>
      </c>
      <c r="C206" s="123">
        <v>0.0019381241984547676</v>
      </c>
      <c r="D206" s="84" t="s">
        <v>2177</v>
      </c>
      <c r="E206" s="84" t="b">
        <v>0</v>
      </c>
      <c r="F206" s="84" t="b">
        <v>0</v>
      </c>
      <c r="G206" s="84" t="b">
        <v>0</v>
      </c>
    </row>
    <row r="207" spans="1:7" ht="15">
      <c r="A207" s="84" t="s">
        <v>2162</v>
      </c>
      <c r="B207" s="84">
        <v>2</v>
      </c>
      <c r="C207" s="123">
        <v>0.0019381241984547676</v>
      </c>
      <c r="D207" s="84" t="s">
        <v>2177</v>
      </c>
      <c r="E207" s="84" t="b">
        <v>0</v>
      </c>
      <c r="F207" s="84" t="b">
        <v>0</v>
      </c>
      <c r="G207" s="84" t="b">
        <v>0</v>
      </c>
    </row>
    <row r="208" spans="1:7" ht="15">
      <c r="A208" s="84" t="s">
        <v>2163</v>
      </c>
      <c r="B208" s="84">
        <v>2</v>
      </c>
      <c r="C208" s="123">
        <v>0.0019381241984547676</v>
      </c>
      <c r="D208" s="84" t="s">
        <v>2177</v>
      </c>
      <c r="E208" s="84" t="b">
        <v>0</v>
      </c>
      <c r="F208" s="84" t="b">
        <v>0</v>
      </c>
      <c r="G208" s="84" t="b">
        <v>0</v>
      </c>
    </row>
    <row r="209" spans="1:7" ht="15">
      <c r="A209" s="84" t="s">
        <v>2164</v>
      </c>
      <c r="B209" s="84">
        <v>2</v>
      </c>
      <c r="C209" s="123">
        <v>0.0019381241984547676</v>
      </c>
      <c r="D209" s="84" t="s">
        <v>2177</v>
      </c>
      <c r="E209" s="84" t="b">
        <v>0</v>
      </c>
      <c r="F209" s="84" t="b">
        <v>0</v>
      </c>
      <c r="G209" s="84" t="b">
        <v>0</v>
      </c>
    </row>
    <row r="210" spans="1:7" ht="15">
      <c r="A210" s="84" t="s">
        <v>2165</v>
      </c>
      <c r="B210" s="84">
        <v>2</v>
      </c>
      <c r="C210" s="123">
        <v>0.0019381241984547676</v>
      </c>
      <c r="D210" s="84" t="s">
        <v>2177</v>
      </c>
      <c r="E210" s="84" t="b">
        <v>0</v>
      </c>
      <c r="F210" s="84" t="b">
        <v>0</v>
      </c>
      <c r="G210" s="84" t="b">
        <v>0</v>
      </c>
    </row>
    <row r="211" spans="1:7" ht="15">
      <c r="A211" s="84" t="s">
        <v>224</v>
      </c>
      <c r="B211" s="84">
        <v>2</v>
      </c>
      <c r="C211" s="123">
        <v>0.002271860335554525</v>
      </c>
      <c r="D211" s="84" t="s">
        <v>2177</v>
      </c>
      <c r="E211" s="84" t="b">
        <v>0</v>
      </c>
      <c r="F211" s="84" t="b">
        <v>0</v>
      </c>
      <c r="G211" s="84" t="b">
        <v>0</v>
      </c>
    </row>
    <row r="212" spans="1:7" ht="15">
      <c r="A212" s="84" t="s">
        <v>1691</v>
      </c>
      <c r="B212" s="84">
        <v>2</v>
      </c>
      <c r="C212" s="123">
        <v>0.002271860335554525</v>
      </c>
      <c r="D212" s="84" t="s">
        <v>2177</v>
      </c>
      <c r="E212" s="84" t="b">
        <v>0</v>
      </c>
      <c r="F212" s="84" t="b">
        <v>0</v>
      </c>
      <c r="G212" s="84" t="b">
        <v>0</v>
      </c>
    </row>
    <row r="213" spans="1:7" ht="15">
      <c r="A213" s="84" t="s">
        <v>2166</v>
      </c>
      <c r="B213" s="84">
        <v>2</v>
      </c>
      <c r="C213" s="123">
        <v>0.0019381241984547676</v>
      </c>
      <c r="D213" s="84" t="s">
        <v>2177</v>
      </c>
      <c r="E213" s="84" t="b">
        <v>0</v>
      </c>
      <c r="F213" s="84" t="b">
        <v>0</v>
      </c>
      <c r="G213" s="84" t="b">
        <v>0</v>
      </c>
    </row>
    <row r="214" spans="1:7" ht="15">
      <c r="A214" s="84" t="s">
        <v>2167</v>
      </c>
      <c r="B214" s="84">
        <v>2</v>
      </c>
      <c r="C214" s="123">
        <v>0.0019381241984547676</v>
      </c>
      <c r="D214" s="84" t="s">
        <v>2177</v>
      </c>
      <c r="E214" s="84" t="b">
        <v>0</v>
      </c>
      <c r="F214" s="84" t="b">
        <v>0</v>
      </c>
      <c r="G214" s="84" t="b">
        <v>0</v>
      </c>
    </row>
    <row r="215" spans="1:7" ht="15">
      <c r="A215" s="84" t="s">
        <v>2168</v>
      </c>
      <c r="B215" s="84">
        <v>2</v>
      </c>
      <c r="C215" s="123">
        <v>0.0019381241984547676</v>
      </c>
      <c r="D215" s="84" t="s">
        <v>2177</v>
      </c>
      <c r="E215" s="84" t="b">
        <v>0</v>
      </c>
      <c r="F215" s="84" t="b">
        <v>0</v>
      </c>
      <c r="G215" s="84" t="b">
        <v>0</v>
      </c>
    </row>
    <row r="216" spans="1:7" ht="15">
      <c r="A216" s="84" t="s">
        <v>2169</v>
      </c>
      <c r="B216" s="84">
        <v>2</v>
      </c>
      <c r="C216" s="123">
        <v>0.0019381241984547676</v>
      </c>
      <c r="D216" s="84" t="s">
        <v>2177</v>
      </c>
      <c r="E216" s="84" t="b">
        <v>0</v>
      </c>
      <c r="F216" s="84" t="b">
        <v>0</v>
      </c>
      <c r="G216" s="84" t="b">
        <v>0</v>
      </c>
    </row>
    <row r="217" spans="1:7" ht="15">
      <c r="A217" s="84" t="s">
        <v>2170</v>
      </c>
      <c r="B217" s="84">
        <v>2</v>
      </c>
      <c r="C217" s="123">
        <v>0.0019381241984547676</v>
      </c>
      <c r="D217" s="84" t="s">
        <v>2177</v>
      </c>
      <c r="E217" s="84" t="b">
        <v>0</v>
      </c>
      <c r="F217" s="84" t="b">
        <v>0</v>
      </c>
      <c r="G217" s="84" t="b">
        <v>0</v>
      </c>
    </row>
    <row r="218" spans="1:7" ht="15">
      <c r="A218" s="84" t="s">
        <v>2171</v>
      </c>
      <c r="B218" s="84">
        <v>2</v>
      </c>
      <c r="C218" s="123">
        <v>0.0019381241984547676</v>
      </c>
      <c r="D218" s="84" t="s">
        <v>2177</v>
      </c>
      <c r="E218" s="84" t="b">
        <v>0</v>
      </c>
      <c r="F218" s="84" t="b">
        <v>0</v>
      </c>
      <c r="G218" s="84" t="b">
        <v>0</v>
      </c>
    </row>
    <row r="219" spans="1:7" ht="15">
      <c r="A219" s="84" t="s">
        <v>2172</v>
      </c>
      <c r="B219" s="84">
        <v>2</v>
      </c>
      <c r="C219" s="123">
        <v>0.0019381241984547676</v>
      </c>
      <c r="D219" s="84" t="s">
        <v>2177</v>
      </c>
      <c r="E219" s="84" t="b">
        <v>0</v>
      </c>
      <c r="F219" s="84" t="b">
        <v>0</v>
      </c>
      <c r="G219" s="84" t="b">
        <v>0</v>
      </c>
    </row>
    <row r="220" spans="1:7" ht="15">
      <c r="A220" s="84" t="s">
        <v>2173</v>
      </c>
      <c r="B220" s="84">
        <v>2</v>
      </c>
      <c r="C220" s="123">
        <v>0.0019381241984547676</v>
      </c>
      <c r="D220" s="84" t="s">
        <v>2177</v>
      </c>
      <c r="E220" s="84" t="b">
        <v>0</v>
      </c>
      <c r="F220" s="84" t="b">
        <v>0</v>
      </c>
      <c r="G220" s="84" t="b">
        <v>0</v>
      </c>
    </row>
    <row r="221" spans="1:7" ht="15">
      <c r="A221" s="84" t="s">
        <v>2174</v>
      </c>
      <c r="B221" s="84">
        <v>2</v>
      </c>
      <c r="C221" s="123">
        <v>0.0019381241984547676</v>
      </c>
      <c r="D221" s="84" t="s">
        <v>2177</v>
      </c>
      <c r="E221" s="84" t="b">
        <v>0</v>
      </c>
      <c r="F221" s="84" t="b">
        <v>0</v>
      </c>
      <c r="G221" s="84" t="b">
        <v>0</v>
      </c>
    </row>
    <row r="222" spans="1:7" ht="15">
      <c r="A222" s="84" t="s">
        <v>1733</v>
      </c>
      <c r="B222" s="84">
        <v>61</v>
      </c>
      <c r="C222" s="123">
        <v>0</v>
      </c>
      <c r="D222" s="84" t="s">
        <v>1592</v>
      </c>
      <c r="E222" s="84" t="b">
        <v>0</v>
      </c>
      <c r="F222" s="84" t="b">
        <v>0</v>
      </c>
      <c r="G222" s="84" t="b">
        <v>0</v>
      </c>
    </row>
    <row r="223" spans="1:7" ht="15">
      <c r="A223" s="84" t="s">
        <v>1735</v>
      </c>
      <c r="B223" s="84">
        <v>61</v>
      </c>
      <c r="C223" s="123">
        <v>0</v>
      </c>
      <c r="D223" s="84" t="s">
        <v>1592</v>
      </c>
      <c r="E223" s="84" t="b">
        <v>0</v>
      </c>
      <c r="F223" s="84" t="b">
        <v>0</v>
      </c>
      <c r="G223" s="84" t="b">
        <v>0</v>
      </c>
    </row>
    <row r="224" spans="1:7" ht="15">
      <c r="A224" s="84" t="s">
        <v>1736</v>
      </c>
      <c r="B224" s="84">
        <v>61</v>
      </c>
      <c r="C224" s="123">
        <v>0</v>
      </c>
      <c r="D224" s="84" t="s">
        <v>1592</v>
      </c>
      <c r="E224" s="84" t="b">
        <v>1</v>
      </c>
      <c r="F224" s="84" t="b">
        <v>0</v>
      </c>
      <c r="G224" s="84" t="b">
        <v>0</v>
      </c>
    </row>
    <row r="225" spans="1:7" ht="15">
      <c r="A225" s="84" t="s">
        <v>1737</v>
      </c>
      <c r="B225" s="84">
        <v>61</v>
      </c>
      <c r="C225" s="123">
        <v>0</v>
      </c>
      <c r="D225" s="84" t="s">
        <v>1592</v>
      </c>
      <c r="E225" s="84" t="b">
        <v>0</v>
      </c>
      <c r="F225" s="84" t="b">
        <v>0</v>
      </c>
      <c r="G225" s="84" t="b">
        <v>0</v>
      </c>
    </row>
    <row r="226" spans="1:7" ht="15">
      <c r="A226" s="84" t="s">
        <v>1738</v>
      </c>
      <c r="B226" s="84">
        <v>61</v>
      </c>
      <c r="C226" s="123">
        <v>0</v>
      </c>
      <c r="D226" s="84" t="s">
        <v>1592</v>
      </c>
      <c r="E226" s="84" t="b">
        <v>0</v>
      </c>
      <c r="F226" s="84" t="b">
        <v>0</v>
      </c>
      <c r="G226" s="84" t="b">
        <v>0</v>
      </c>
    </row>
    <row r="227" spans="1:7" ht="15">
      <c r="A227" s="84" t="s">
        <v>1739</v>
      </c>
      <c r="B227" s="84">
        <v>61</v>
      </c>
      <c r="C227" s="123">
        <v>0</v>
      </c>
      <c r="D227" s="84" t="s">
        <v>1592</v>
      </c>
      <c r="E227" s="84" t="b">
        <v>0</v>
      </c>
      <c r="F227" s="84" t="b">
        <v>0</v>
      </c>
      <c r="G227" s="84" t="b">
        <v>0</v>
      </c>
    </row>
    <row r="228" spans="1:7" ht="15">
      <c r="A228" s="84" t="s">
        <v>417</v>
      </c>
      <c r="B228" s="84">
        <v>61</v>
      </c>
      <c r="C228" s="123">
        <v>0</v>
      </c>
      <c r="D228" s="84" t="s">
        <v>1592</v>
      </c>
      <c r="E228" s="84" t="b">
        <v>0</v>
      </c>
      <c r="F228" s="84" t="b">
        <v>0</v>
      </c>
      <c r="G228" s="84" t="b">
        <v>0</v>
      </c>
    </row>
    <row r="229" spans="1:7" ht="15">
      <c r="A229" s="84" t="s">
        <v>1730</v>
      </c>
      <c r="B229" s="84">
        <v>61</v>
      </c>
      <c r="C229" s="123">
        <v>0</v>
      </c>
      <c r="D229" s="84" t="s">
        <v>1592</v>
      </c>
      <c r="E229" s="84" t="b">
        <v>0</v>
      </c>
      <c r="F229" s="84" t="b">
        <v>0</v>
      </c>
      <c r="G229" s="84" t="b">
        <v>0</v>
      </c>
    </row>
    <row r="230" spans="1:7" ht="15">
      <c r="A230" s="84" t="s">
        <v>1740</v>
      </c>
      <c r="B230" s="84">
        <v>61</v>
      </c>
      <c r="C230" s="123">
        <v>0</v>
      </c>
      <c r="D230" s="84" t="s">
        <v>1592</v>
      </c>
      <c r="E230" s="84" t="b">
        <v>0</v>
      </c>
      <c r="F230" s="84" t="b">
        <v>1</v>
      </c>
      <c r="G230" s="84" t="b">
        <v>0</v>
      </c>
    </row>
    <row r="231" spans="1:7" ht="15">
      <c r="A231" s="84" t="s">
        <v>1731</v>
      </c>
      <c r="B231" s="84">
        <v>61</v>
      </c>
      <c r="C231" s="123">
        <v>0</v>
      </c>
      <c r="D231" s="84" t="s">
        <v>1592</v>
      </c>
      <c r="E231" s="84" t="b">
        <v>0</v>
      </c>
      <c r="F231" s="84" t="b">
        <v>0</v>
      </c>
      <c r="G231" s="84" t="b">
        <v>0</v>
      </c>
    </row>
    <row r="232" spans="1:7" ht="15">
      <c r="A232" s="84" t="s">
        <v>2052</v>
      </c>
      <c r="B232" s="84">
        <v>61</v>
      </c>
      <c r="C232" s="123">
        <v>0</v>
      </c>
      <c r="D232" s="84" t="s">
        <v>1592</v>
      </c>
      <c r="E232" s="84" t="b">
        <v>0</v>
      </c>
      <c r="F232" s="84" t="b">
        <v>0</v>
      </c>
      <c r="G232" s="84" t="b">
        <v>0</v>
      </c>
    </row>
    <row r="233" spans="1:7" ht="15">
      <c r="A233" s="84" t="s">
        <v>2053</v>
      </c>
      <c r="B233" s="84">
        <v>61</v>
      </c>
      <c r="C233" s="123">
        <v>0</v>
      </c>
      <c r="D233" s="84" t="s">
        <v>1592</v>
      </c>
      <c r="E233" s="84" t="b">
        <v>0</v>
      </c>
      <c r="F233" s="84" t="b">
        <v>0</v>
      </c>
      <c r="G233" s="84" t="b">
        <v>0</v>
      </c>
    </row>
    <row r="234" spans="1:7" ht="15">
      <c r="A234" s="84" t="s">
        <v>2054</v>
      </c>
      <c r="B234" s="84">
        <v>61</v>
      </c>
      <c r="C234" s="123">
        <v>0</v>
      </c>
      <c r="D234" s="84" t="s">
        <v>1592</v>
      </c>
      <c r="E234" s="84" t="b">
        <v>0</v>
      </c>
      <c r="F234" s="84" t="b">
        <v>0</v>
      </c>
      <c r="G234" s="84" t="b">
        <v>0</v>
      </c>
    </row>
    <row r="235" spans="1:7" ht="15">
      <c r="A235" s="84" t="s">
        <v>1732</v>
      </c>
      <c r="B235" s="84">
        <v>61</v>
      </c>
      <c r="C235" s="123">
        <v>0</v>
      </c>
      <c r="D235" s="84" t="s">
        <v>1592</v>
      </c>
      <c r="E235" s="84" t="b">
        <v>0</v>
      </c>
      <c r="F235" s="84" t="b">
        <v>0</v>
      </c>
      <c r="G235" s="84" t="b">
        <v>0</v>
      </c>
    </row>
    <row r="236" spans="1:7" ht="15">
      <c r="A236" s="84" t="s">
        <v>317</v>
      </c>
      <c r="B236" s="84">
        <v>60</v>
      </c>
      <c r="C236" s="123">
        <v>0.0004707268607949755</v>
      </c>
      <c r="D236" s="84" t="s">
        <v>1592</v>
      </c>
      <c r="E236" s="84" t="b">
        <v>0</v>
      </c>
      <c r="F236" s="84" t="b">
        <v>0</v>
      </c>
      <c r="G236" s="84" t="b">
        <v>0</v>
      </c>
    </row>
    <row r="237" spans="1:7" ht="15">
      <c r="A237" s="84" t="s">
        <v>417</v>
      </c>
      <c r="B237" s="84">
        <v>17</v>
      </c>
      <c r="C237" s="123">
        <v>0.0027702808209543028</v>
      </c>
      <c r="D237" s="84" t="s">
        <v>1593</v>
      </c>
      <c r="E237" s="84" t="b">
        <v>0</v>
      </c>
      <c r="F237" s="84" t="b">
        <v>0</v>
      </c>
      <c r="G237" s="84" t="b">
        <v>0</v>
      </c>
    </row>
    <row r="238" spans="1:7" ht="15">
      <c r="A238" s="84" t="s">
        <v>1742</v>
      </c>
      <c r="B238" s="84">
        <v>3</v>
      </c>
      <c r="C238" s="123">
        <v>0.015751569540557155</v>
      </c>
      <c r="D238" s="84" t="s">
        <v>1593</v>
      </c>
      <c r="E238" s="84" t="b">
        <v>0</v>
      </c>
      <c r="F238" s="84" t="b">
        <v>0</v>
      </c>
      <c r="G238" s="84" t="b">
        <v>0</v>
      </c>
    </row>
    <row r="239" spans="1:7" ht="15">
      <c r="A239" s="84" t="s">
        <v>1681</v>
      </c>
      <c r="B239" s="84">
        <v>3</v>
      </c>
      <c r="C239" s="123">
        <v>0.015751569540557155</v>
      </c>
      <c r="D239" s="84" t="s">
        <v>1593</v>
      </c>
      <c r="E239" s="84" t="b">
        <v>1</v>
      </c>
      <c r="F239" s="84" t="b">
        <v>0</v>
      </c>
      <c r="G239" s="84" t="b">
        <v>0</v>
      </c>
    </row>
    <row r="240" spans="1:7" ht="15">
      <c r="A240" s="84" t="s">
        <v>1730</v>
      </c>
      <c r="B240" s="84">
        <v>3</v>
      </c>
      <c r="C240" s="123">
        <v>0.01268021037098132</v>
      </c>
      <c r="D240" s="84" t="s">
        <v>1593</v>
      </c>
      <c r="E240" s="84" t="b">
        <v>0</v>
      </c>
      <c r="F240" s="84" t="b">
        <v>0</v>
      </c>
      <c r="G240" s="84" t="b">
        <v>0</v>
      </c>
    </row>
    <row r="241" spans="1:7" ht="15">
      <c r="A241" s="84" t="s">
        <v>1693</v>
      </c>
      <c r="B241" s="84">
        <v>2</v>
      </c>
      <c r="C241" s="123">
        <v>0.010501046360371436</v>
      </c>
      <c r="D241" s="84" t="s">
        <v>1593</v>
      </c>
      <c r="E241" s="84" t="b">
        <v>0</v>
      </c>
      <c r="F241" s="84" t="b">
        <v>0</v>
      </c>
      <c r="G241" s="84" t="b">
        <v>0</v>
      </c>
    </row>
    <row r="242" spans="1:7" ht="15">
      <c r="A242" s="84" t="s">
        <v>1731</v>
      </c>
      <c r="B242" s="84">
        <v>2</v>
      </c>
      <c r="C242" s="123">
        <v>0.010501046360371436</v>
      </c>
      <c r="D242" s="84" t="s">
        <v>1593</v>
      </c>
      <c r="E242" s="84" t="b">
        <v>0</v>
      </c>
      <c r="F242" s="84" t="b">
        <v>0</v>
      </c>
      <c r="G242" s="84" t="b">
        <v>0</v>
      </c>
    </row>
    <row r="243" spans="1:7" ht="15">
      <c r="A243" s="84" t="s">
        <v>224</v>
      </c>
      <c r="B243" s="84">
        <v>2</v>
      </c>
      <c r="C243" s="123">
        <v>0.014001395147161916</v>
      </c>
      <c r="D243" s="84" t="s">
        <v>1593</v>
      </c>
      <c r="E243" s="84" t="b">
        <v>0</v>
      </c>
      <c r="F243" s="84" t="b">
        <v>0</v>
      </c>
      <c r="G243" s="84" t="b">
        <v>0</v>
      </c>
    </row>
    <row r="244" spans="1:7" ht="15">
      <c r="A244" s="84" t="s">
        <v>1743</v>
      </c>
      <c r="B244" s="84">
        <v>2</v>
      </c>
      <c r="C244" s="123">
        <v>0.010501046360371436</v>
      </c>
      <c r="D244" s="84" t="s">
        <v>1593</v>
      </c>
      <c r="E244" s="84" t="b">
        <v>0</v>
      </c>
      <c r="F244" s="84" t="b">
        <v>0</v>
      </c>
      <c r="G244" s="84" t="b">
        <v>0</v>
      </c>
    </row>
    <row r="245" spans="1:7" ht="15">
      <c r="A245" s="84" t="s">
        <v>1744</v>
      </c>
      <c r="B245" s="84">
        <v>2</v>
      </c>
      <c r="C245" s="123">
        <v>0.010501046360371436</v>
      </c>
      <c r="D245" s="84" t="s">
        <v>1593</v>
      </c>
      <c r="E245" s="84" t="b">
        <v>0</v>
      </c>
      <c r="F245" s="84" t="b">
        <v>0</v>
      </c>
      <c r="G245" s="84" t="b">
        <v>0</v>
      </c>
    </row>
    <row r="246" spans="1:7" ht="15">
      <c r="A246" s="84" t="s">
        <v>1691</v>
      </c>
      <c r="B246" s="84">
        <v>2</v>
      </c>
      <c r="C246" s="123">
        <v>0.014001395147161916</v>
      </c>
      <c r="D246" s="84" t="s">
        <v>1593</v>
      </c>
      <c r="E246" s="84" t="b">
        <v>0</v>
      </c>
      <c r="F246" s="84" t="b">
        <v>0</v>
      </c>
      <c r="G246" s="84" t="b">
        <v>0</v>
      </c>
    </row>
    <row r="247" spans="1:7" ht="15">
      <c r="A247" s="84" t="s">
        <v>2092</v>
      </c>
      <c r="B247" s="84">
        <v>2</v>
      </c>
      <c r="C247" s="123">
        <v>0.010501046360371436</v>
      </c>
      <c r="D247" s="84" t="s">
        <v>1593</v>
      </c>
      <c r="E247" s="84" t="b">
        <v>0</v>
      </c>
      <c r="F247" s="84" t="b">
        <v>0</v>
      </c>
      <c r="G247" s="84" t="b">
        <v>0</v>
      </c>
    </row>
    <row r="248" spans="1:7" ht="15">
      <c r="A248" s="84" t="s">
        <v>2140</v>
      </c>
      <c r="B248" s="84">
        <v>2</v>
      </c>
      <c r="C248" s="123">
        <v>0.014001395147161916</v>
      </c>
      <c r="D248" s="84" t="s">
        <v>1593</v>
      </c>
      <c r="E248" s="84" t="b">
        <v>0</v>
      </c>
      <c r="F248" s="84" t="b">
        <v>0</v>
      </c>
      <c r="G248" s="84" t="b">
        <v>0</v>
      </c>
    </row>
    <row r="249" spans="1:7" ht="15">
      <c r="A249" s="84" t="s">
        <v>2141</v>
      </c>
      <c r="B249" s="84">
        <v>2</v>
      </c>
      <c r="C249" s="123">
        <v>0.014001395147161916</v>
      </c>
      <c r="D249" s="84" t="s">
        <v>1593</v>
      </c>
      <c r="E249" s="84" t="b">
        <v>0</v>
      </c>
      <c r="F249" s="84" t="b">
        <v>0</v>
      </c>
      <c r="G249" s="84" t="b">
        <v>0</v>
      </c>
    </row>
    <row r="250" spans="1:7" ht="15">
      <c r="A250" s="84" t="s">
        <v>2142</v>
      </c>
      <c r="B250" s="84">
        <v>2</v>
      </c>
      <c r="C250" s="123">
        <v>0.014001395147161916</v>
      </c>
      <c r="D250" s="84" t="s">
        <v>1593</v>
      </c>
      <c r="E250" s="84" t="b">
        <v>0</v>
      </c>
      <c r="F250" s="84" t="b">
        <v>0</v>
      </c>
      <c r="G250" s="84" t="b">
        <v>0</v>
      </c>
    </row>
    <row r="251" spans="1:7" ht="15">
      <c r="A251" s="84" t="s">
        <v>2134</v>
      </c>
      <c r="B251" s="84">
        <v>2</v>
      </c>
      <c r="C251" s="123">
        <v>0.010501046360371436</v>
      </c>
      <c r="D251" s="84" t="s">
        <v>1593</v>
      </c>
      <c r="E251" s="84" t="b">
        <v>0</v>
      </c>
      <c r="F251" s="84" t="b">
        <v>0</v>
      </c>
      <c r="G251" s="84" t="b">
        <v>0</v>
      </c>
    </row>
    <row r="252" spans="1:7" ht="15">
      <c r="A252" s="84" t="s">
        <v>2135</v>
      </c>
      <c r="B252" s="84">
        <v>2</v>
      </c>
      <c r="C252" s="123">
        <v>0.014001395147161916</v>
      </c>
      <c r="D252" s="84" t="s">
        <v>1593</v>
      </c>
      <c r="E252" s="84" t="b">
        <v>0</v>
      </c>
      <c r="F252" s="84" t="b">
        <v>0</v>
      </c>
      <c r="G252" s="84" t="b">
        <v>0</v>
      </c>
    </row>
    <row r="253" spans="1:7" ht="15">
      <c r="A253" s="84" t="s">
        <v>2091</v>
      </c>
      <c r="B253" s="84">
        <v>2</v>
      </c>
      <c r="C253" s="123">
        <v>0.010501046360371436</v>
      </c>
      <c r="D253" s="84" t="s">
        <v>1593</v>
      </c>
      <c r="E253" s="84" t="b">
        <v>0</v>
      </c>
      <c r="F253" s="84" t="b">
        <v>0</v>
      </c>
      <c r="G253" s="84" t="b">
        <v>0</v>
      </c>
    </row>
    <row r="254" spans="1:7" ht="15">
      <c r="A254" s="84" t="s">
        <v>2059</v>
      </c>
      <c r="B254" s="84">
        <v>2</v>
      </c>
      <c r="C254" s="123">
        <v>0.014001395147161916</v>
      </c>
      <c r="D254" s="84" t="s">
        <v>1593</v>
      </c>
      <c r="E254" s="84" t="b">
        <v>0</v>
      </c>
      <c r="F254" s="84" t="b">
        <v>0</v>
      </c>
      <c r="G254" s="84" t="b">
        <v>0</v>
      </c>
    </row>
    <row r="255" spans="1:7" ht="15">
      <c r="A255" s="84" t="s">
        <v>2090</v>
      </c>
      <c r="B255" s="84">
        <v>2</v>
      </c>
      <c r="C255" s="123">
        <v>0.010501046360371436</v>
      </c>
      <c r="D255" s="84" t="s">
        <v>1593</v>
      </c>
      <c r="E255" s="84" t="b">
        <v>0</v>
      </c>
      <c r="F255" s="84" t="b">
        <v>0</v>
      </c>
      <c r="G255" s="84" t="b">
        <v>0</v>
      </c>
    </row>
    <row r="256" spans="1:7" ht="15">
      <c r="A256" s="84" t="s">
        <v>1746</v>
      </c>
      <c r="B256" s="84">
        <v>4</v>
      </c>
      <c r="C256" s="123">
        <v>0</v>
      </c>
      <c r="D256" s="84" t="s">
        <v>1594</v>
      </c>
      <c r="E256" s="84" t="b">
        <v>0</v>
      </c>
      <c r="F256" s="84" t="b">
        <v>0</v>
      </c>
      <c r="G256" s="84" t="b">
        <v>0</v>
      </c>
    </row>
    <row r="257" spans="1:7" ht="15">
      <c r="A257" s="84" t="s">
        <v>1747</v>
      </c>
      <c r="B257" s="84">
        <v>2</v>
      </c>
      <c r="C257" s="123">
        <v>0</v>
      </c>
      <c r="D257" s="84" t="s">
        <v>1594</v>
      </c>
      <c r="E257" s="84" t="b">
        <v>0</v>
      </c>
      <c r="F257" s="84" t="b">
        <v>0</v>
      </c>
      <c r="G257" s="84" t="b">
        <v>0</v>
      </c>
    </row>
    <row r="258" spans="1:7" ht="15">
      <c r="A258" s="84" t="s">
        <v>1748</v>
      </c>
      <c r="B258" s="84">
        <v>2</v>
      </c>
      <c r="C258" s="123">
        <v>0</v>
      </c>
      <c r="D258" s="84" t="s">
        <v>1594</v>
      </c>
      <c r="E258" s="84" t="b">
        <v>0</v>
      </c>
      <c r="F258" s="84" t="b">
        <v>0</v>
      </c>
      <c r="G258" s="84" t="b">
        <v>0</v>
      </c>
    </row>
    <row r="259" spans="1:7" ht="15">
      <c r="A259" s="84" t="s">
        <v>1749</v>
      </c>
      <c r="B259" s="84">
        <v>2</v>
      </c>
      <c r="C259" s="123">
        <v>0</v>
      </c>
      <c r="D259" s="84" t="s">
        <v>1594</v>
      </c>
      <c r="E259" s="84" t="b">
        <v>0</v>
      </c>
      <c r="F259" s="84" t="b">
        <v>0</v>
      </c>
      <c r="G259" s="84" t="b">
        <v>0</v>
      </c>
    </row>
    <row r="260" spans="1:7" ht="15">
      <c r="A260" s="84" t="s">
        <v>1750</v>
      </c>
      <c r="B260" s="84">
        <v>2</v>
      </c>
      <c r="C260" s="123">
        <v>0</v>
      </c>
      <c r="D260" s="84" t="s">
        <v>1594</v>
      </c>
      <c r="E260" s="84" t="b">
        <v>0</v>
      </c>
      <c r="F260" s="84" t="b">
        <v>0</v>
      </c>
      <c r="G260" s="84" t="b">
        <v>0</v>
      </c>
    </row>
    <row r="261" spans="1:7" ht="15">
      <c r="A261" s="84" t="s">
        <v>329</v>
      </c>
      <c r="B261" s="84">
        <v>2</v>
      </c>
      <c r="C261" s="123">
        <v>0</v>
      </c>
      <c r="D261" s="84" t="s">
        <v>1594</v>
      </c>
      <c r="E261" s="84" t="b">
        <v>0</v>
      </c>
      <c r="F261" s="84" t="b">
        <v>0</v>
      </c>
      <c r="G261" s="84" t="b">
        <v>0</v>
      </c>
    </row>
    <row r="262" spans="1:7" ht="15">
      <c r="A262" s="84" t="s">
        <v>1751</v>
      </c>
      <c r="B262" s="84">
        <v>2</v>
      </c>
      <c r="C262" s="123">
        <v>0</v>
      </c>
      <c r="D262" s="84" t="s">
        <v>1594</v>
      </c>
      <c r="E262" s="84" t="b">
        <v>0</v>
      </c>
      <c r="F262" s="84" t="b">
        <v>0</v>
      </c>
      <c r="G262" s="84" t="b">
        <v>0</v>
      </c>
    </row>
    <row r="263" spans="1:7" ht="15">
      <c r="A263" s="84" t="s">
        <v>1752</v>
      </c>
      <c r="B263" s="84">
        <v>2</v>
      </c>
      <c r="C263" s="123">
        <v>0</v>
      </c>
      <c r="D263" s="84" t="s">
        <v>1594</v>
      </c>
      <c r="E263" s="84" t="b">
        <v>0</v>
      </c>
      <c r="F263" s="84" t="b">
        <v>0</v>
      </c>
      <c r="G263" s="84" t="b">
        <v>0</v>
      </c>
    </row>
    <row r="264" spans="1:7" ht="15">
      <c r="A264" s="84" t="s">
        <v>1753</v>
      </c>
      <c r="B264" s="84">
        <v>2</v>
      </c>
      <c r="C264" s="123">
        <v>0</v>
      </c>
      <c r="D264" s="84" t="s">
        <v>1594</v>
      </c>
      <c r="E264" s="84" t="b">
        <v>0</v>
      </c>
      <c r="F264" s="84" t="b">
        <v>0</v>
      </c>
      <c r="G264" s="84" t="b">
        <v>0</v>
      </c>
    </row>
    <row r="265" spans="1:7" ht="15">
      <c r="A265" s="84" t="s">
        <v>1754</v>
      </c>
      <c r="B265" s="84">
        <v>2</v>
      </c>
      <c r="C265" s="123">
        <v>0</v>
      </c>
      <c r="D265" s="84" t="s">
        <v>1594</v>
      </c>
      <c r="E265" s="84" t="b">
        <v>0</v>
      </c>
      <c r="F265" s="84" t="b">
        <v>0</v>
      </c>
      <c r="G265" s="84" t="b">
        <v>0</v>
      </c>
    </row>
    <row r="266" spans="1:7" ht="15">
      <c r="A266" s="84" t="s">
        <v>2094</v>
      </c>
      <c r="B266" s="84">
        <v>2</v>
      </c>
      <c r="C266" s="123">
        <v>0</v>
      </c>
      <c r="D266" s="84" t="s">
        <v>1594</v>
      </c>
      <c r="E266" s="84" t="b">
        <v>0</v>
      </c>
      <c r="F266" s="84" t="b">
        <v>0</v>
      </c>
      <c r="G266" s="84" t="b">
        <v>0</v>
      </c>
    </row>
    <row r="267" spans="1:7" ht="15">
      <c r="A267" s="84" t="s">
        <v>2095</v>
      </c>
      <c r="B267" s="84">
        <v>2</v>
      </c>
      <c r="C267" s="123">
        <v>0</v>
      </c>
      <c r="D267" s="84" t="s">
        <v>1594</v>
      </c>
      <c r="E267" s="84" t="b">
        <v>0</v>
      </c>
      <c r="F267" s="84" t="b">
        <v>0</v>
      </c>
      <c r="G267" s="84" t="b">
        <v>0</v>
      </c>
    </row>
    <row r="268" spans="1:7" ht="15">
      <c r="A268" s="84" t="s">
        <v>2096</v>
      </c>
      <c r="B268" s="84">
        <v>2</v>
      </c>
      <c r="C268" s="123">
        <v>0</v>
      </c>
      <c r="D268" s="84" t="s">
        <v>1594</v>
      </c>
      <c r="E268" s="84" t="b">
        <v>0</v>
      </c>
      <c r="F268" s="84" t="b">
        <v>0</v>
      </c>
      <c r="G268" s="84" t="b">
        <v>0</v>
      </c>
    </row>
    <row r="269" spans="1:7" ht="15">
      <c r="A269" s="84" t="s">
        <v>2058</v>
      </c>
      <c r="B269" s="84">
        <v>2</v>
      </c>
      <c r="C269" s="123">
        <v>0</v>
      </c>
      <c r="D269" s="84" t="s">
        <v>1594</v>
      </c>
      <c r="E269" s="84" t="b">
        <v>0</v>
      </c>
      <c r="F269" s="84" t="b">
        <v>0</v>
      </c>
      <c r="G269" s="84" t="b">
        <v>0</v>
      </c>
    </row>
    <row r="270" spans="1:7" ht="15">
      <c r="A270" s="84" t="s">
        <v>2097</v>
      </c>
      <c r="B270" s="84">
        <v>2</v>
      </c>
      <c r="C270" s="123">
        <v>0</v>
      </c>
      <c r="D270" s="84" t="s">
        <v>1594</v>
      </c>
      <c r="E270" s="84" t="b">
        <v>0</v>
      </c>
      <c r="F270" s="84" t="b">
        <v>0</v>
      </c>
      <c r="G270" s="84" t="b">
        <v>0</v>
      </c>
    </row>
    <row r="271" spans="1:7" ht="15">
      <c r="A271" s="84" t="s">
        <v>417</v>
      </c>
      <c r="B271" s="84">
        <v>2</v>
      </c>
      <c r="C271" s="123">
        <v>0</v>
      </c>
      <c r="D271" s="84" t="s">
        <v>1594</v>
      </c>
      <c r="E271" s="84" t="b">
        <v>0</v>
      </c>
      <c r="F271" s="84" t="b">
        <v>0</v>
      </c>
      <c r="G271" s="84" t="b">
        <v>0</v>
      </c>
    </row>
    <row r="272" spans="1:7" ht="15">
      <c r="A272" s="84" t="s">
        <v>1743</v>
      </c>
      <c r="B272" s="84">
        <v>4</v>
      </c>
      <c r="C272" s="123">
        <v>0.011376858954684942</v>
      </c>
      <c r="D272" s="84" t="s">
        <v>1596</v>
      </c>
      <c r="E272" s="84" t="b">
        <v>0</v>
      </c>
      <c r="F272" s="84" t="b">
        <v>0</v>
      </c>
      <c r="G272" s="84" t="b">
        <v>0</v>
      </c>
    </row>
    <row r="273" spans="1:7" ht="15">
      <c r="A273" s="84" t="s">
        <v>1757</v>
      </c>
      <c r="B273" s="84">
        <v>4</v>
      </c>
      <c r="C273" s="123">
        <v>0.011376858954684942</v>
      </c>
      <c r="D273" s="84" t="s">
        <v>1596</v>
      </c>
      <c r="E273" s="84" t="b">
        <v>0</v>
      </c>
      <c r="F273" s="84" t="b">
        <v>0</v>
      </c>
      <c r="G273" s="84" t="b">
        <v>0</v>
      </c>
    </row>
    <row r="274" spans="1:7" ht="15">
      <c r="A274" s="84" t="s">
        <v>1758</v>
      </c>
      <c r="B274" s="84">
        <v>3</v>
      </c>
      <c r="C274" s="123">
        <v>0.008532644216013708</v>
      </c>
      <c r="D274" s="84" t="s">
        <v>1596</v>
      </c>
      <c r="E274" s="84" t="b">
        <v>1</v>
      </c>
      <c r="F274" s="84" t="b">
        <v>0</v>
      </c>
      <c r="G274" s="84" t="b">
        <v>0</v>
      </c>
    </row>
    <row r="275" spans="1:7" ht="15">
      <c r="A275" s="84" t="s">
        <v>1759</v>
      </c>
      <c r="B275" s="84">
        <v>3</v>
      </c>
      <c r="C275" s="123">
        <v>0.008532644216013708</v>
      </c>
      <c r="D275" s="84" t="s">
        <v>1596</v>
      </c>
      <c r="E275" s="84" t="b">
        <v>0</v>
      </c>
      <c r="F275" s="84" t="b">
        <v>0</v>
      </c>
      <c r="G275" s="84" t="b">
        <v>0</v>
      </c>
    </row>
    <row r="276" spans="1:7" ht="15">
      <c r="A276" s="84" t="s">
        <v>415</v>
      </c>
      <c r="B276" s="84">
        <v>3</v>
      </c>
      <c r="C276" s="123">
        <v>0.008532644216013708</v>
      </c>
      <c r="D276" s="84" t="s">
        <v>1596</v>
      </c>
      <c r="E276" s="84" t="b">
        <v>0</v>
      </c>
      <c r="F276" s="84" t="b">
        <v>0</v>
      </c>
      <c r="G276" s="84" t="b">
        <v>0</v>
      </c>
    </row>
    <row r="277" spans="1:7" ht="15">
      <c r="A277" s="84" t="s">
        <v>1760</v>
      </c>
      <c r="B277" s="84">
        <v>3</v>
      </c>
      <c r="C277" s="123">
        <v>0.008532644216013708</v>
      </c>
      <c r="D277" s="84" t="s">
        <v>1596</v>
      </c>
      <c r="E277" s="84" t="b">
        <v>0</v>
      </c>
      <c r="F277" s="84" t="b">
        <v>0</v>
      </c>
      <c r="G277" s="84" t="b">
        <v>0</v>
      </c>
    </row>
    <row r="278" spans="1:7" ht="15">
      <c r="A278" s="84" t="s">
        <v>1761</v>
      </c>
      <c r="B278" s="84">
        <v>3</v>
      </c>
      <c r="C278" s="123">
        <v>0.008532644216013708</v>
      </c>
      <c r="D278" s="84" t="s">
        <v>1596</v>
      </c>
      <c r="E278" s="84" t="b">
        <v>0</v>
      </c>
      <c r="F278" s="84" t="b">
        <v>0</v>
      </c>
      <c r="G278" s="84" t="b">
        <v>0</v>
      </c>
    </row>
    <row r="279" spans="1:7" ht="15">
      <c r="A279" s="84" t="s">
        <v>1762</v>
      </c>
      <c r="B279" s="84">
        <v>3</v>
      </c>
      <c r="C279" s="123">
        <v>0.008532644216013708</v>
      </c>
      <c r="D279" s="84" t="s">
        <v>1596</v>
      </c>
      <c r="E279" s="84" t="b">
        <v>0</v>
      </c>
      <c r="F279" s="84" t="b">
        <v>0</v>
      </c>
      <c r="G279" s="84" t="b">
        <v>0</v>
      </c>
    </row>
    <row r="280" spans="1:7" ht="15">
      <c r="A280" s="84" t="s">
        <v>1763</v>
      </c>
      <c r="B280" s="84">
        <v>3</v>
      </c>
      <c r="C280" s="123">
        <v>0.008532644216013708</v>
      </c>
      <c r="D280" s="84" t="s">
        <v>1596</v>
      </c>
      <c r="E280" s="84" t="b">
        <v>0</v>
      </c>
      <c r="F280" s="84" t="b">
        <v>0</v>
      </c>
      <c r="G280" s="84" t="b">
        <v>0</v>
      </c>
    </row>
    <row r="281" spans="1:7" ht="15">
      <c r="A281" s="84" t="s">
        <v>1764</v>
      </c>
      <c r="B281" s="84">
        <v>3</v>
      </c>
      <c r="C281" s="123">
        <v>0.008532644216013708</v>
      </c>
      <c r="D281" s="84" t="s">
        <v>1596</v>
      </c>
      <c r="E281" s="84" t="b">
        <v>0</v>
      </c>
      <c r="F281" s="84" t="b">
        <v>0</v>
      </c>
      <c r="G281" s="84" t="b">
        <v>0</v>
      </c>
    </row>
    <row r="282" spans="1:7" ht="15">
      <c r="A282" s="84" t="s">
        <v>2065</v>
      </c>
      <c r="B282" s="84">
        <v>3</v>
      </c>
      <c r="C282" s="123">
        <v>0.008532644216013708</v>
      </c>
      <c r="D282" s="84" t="s">
        <v>1596</v>
      </c>
      <c r="E282" s="84" t="b">
        <v>0</v>
      </c>
      <c r="F282" s="84" t="b">
        <v>0</v>
      </c>
      <c r="G282" s="84" t="b">
        <v>0</v>
      </c>
    </row>
    <row r="283" spans="1:7" ht="15">
      <c r="A283" s="84" t="s">
        <v>1731</v>
      </c>
      <c r="B283" s="84">
        <v>3</v>
      </c>
      <c r="C283" s="123">
        <v>0.008532644216013708</v>
      </c>
      <c r="D283" s="84" t="s">
        <v>1596</v>
      </c>
      <c r="E283" s="84" t="b">
        <v>0</v>
      </c>
      <c r="F283" s="84" t="b">
        <v>0</v>
      </c>
      <c r="G283" s="84" t="b">
        <v>0</v>
      </c>
    </row>
    <row r="284" spans="1:7" ht="15">
      <c r="A284" s="84" t="s">
        <v>2066</v>
      </c>
      <c r="B284" s="84">
        <v>3</v>
      </c>
      <c r="C284" s="123">
        <v>0.008532644216013708</v>
      </c>
      <c r="D284" s="84" t="s">
        <v>1596</v>
      </c>
      <c r="E284" s="84" t="b">
        <v>1</v>
      </c>
      <c r="F284" s="84" t="b">
        <v>0</v>
      </c>
      <c r="G284" s="84" t="b">
        <v>0</v>
      </c>
    </row>
    <row r="285" spans="1:7" ht="15">
      <c r="A285" s="84" t="s">
        <v>2067</v>
      </c>
      <c r="B285" s="84">
        <v>3</v>
      </c>
      <c r="C285" s="123">
        <v>0.008532644216013708</v>
      </c>
      <c r="D285" s="84" t="s">
        <v>1596</v>
      </c>
      <c r="E285" s="84" t="b">
        <v>1</v>
      </c>
      <c r="F285" s="84" t="b">
        <v>0</v>
      </c>
      <c r="G285" s="84" t="b">
        <v>0</v>
      </c>
    </row>
    <row r="286" spans="1:7" ht="15">
      <c r="A286" s="84" t="s">
        <v>1697</v>
      </c>
      <c r="B286" s="84">
        <v>2</v>
      </c>
      <c r="C286" s="123">
        <v>0.010203589965949682</v>
      </c>
      <c r="D286" s="84" t="s">
        <v>1596</v>
      </c>
      <c r="E286" s="84" t="b">
        <v>1</v>
      </c>
      <c r="F286" s="84" t="b">
        <v>0</v>
      </c>
      <c r="G286" s="84" t="b">
        <v>0</v>
      </c>
    </row>
    <row r="287" spans="1:7" ht="15">
      <c r="A287" s="84" t="s">
        <v>2118</v>
      </c>
      <c r="B287" s="84">
        <v>2</v>
      </c>
      <c r="C287" s="123">
        <v>0.010203589965949682</v>
      </c>
      <c r="D287" s="84" t="s">
        <v>1596</v>
      </c>
      <c r="E287" s="84" t="b">
        <v>0</v>
      </c>
      <c r="F287" s="84" t="b">
        <v>0</v>
      </c>
      <c r="G287" s="84" t="b">
        <v>0</v>
      </c>
    </row>
    <row r="288" spans="1:7" ht="15">
      <c r="A288" s="84" t="s">
        <v>2119</v>
      </c>
      <c r="B288" s="84">
        <v>2</v>
      </c>
      <c r="C288" s="123">
        <v>0.010203589965949682</v>
      </c>
      <c r="D288" s="84" t="s">
        <v>1596</v>
      </c>
      <c r="E288" s="84" t="b">
        <v>0</v>
      </c>
      <c r="F288" s="84" t="b">
        <v>0</v>
      </c>
      <c r="G288" s="84" t="b">
        <v>0</v>
      </c>
    </row>
    <row r="289" spans="1:7" ht="15">
      <c r="A289" s="84" t="s">
        <v>2120</v>
      </c>
      <c r="B289" s="84">
        <v>2</v>
      </c>
      <c r="C289" s="123">
        <v>0.010203589965949682</v>
      </c>
      <c r="D289" s="84" t="s">
        <v>1596</v>
      </c>
      <c r="E289" s="84" t="b">
        <v>0</v>
      </c>
      <c r="F289" s="84" t="b">
        <v>1</v>
      </c>
      <c r="G289" s="84" t="b">
        <v>0</v>
      </c>
    </row>
    <row r="290" spans="1:7" ht="15">
      <c r="A290" s="84" t="s">
        <v>2121</v>
      </c>
      <c r="B290" s="84">
        <v>2</v>
      </c>
      <c r="C290" s="123">
        <v>0.010203589965949682</v>
      </c>
      <c r="D290" s="84" t="s">
        <v>1596</v>
      </c>
      <c r="E290" s="84" t="b">
        <v>0</v>
      </c>
      <c r="F290" s="84" t="b">
        <v>0</v>
      </c>
      <c r="G290" s="84" t="b">
        <v>0</v>
      </c>
    </row>
    <row r="291" spans="1:7" ht="15">
      <c r="A291" s="84" t="s">
        <v>1698</v>
      </c>
      <c r="B291" s="84">
        <v>2</v>
      </c>
      <c r="C291" s="123">
        <v>0.010203589965949682</v>
      </c>
      <c r="D291" s="84" t="s">
        <v>1596</v>
      </c>
      <c r="E291" s="84" t="b">
        <v>0</v>
      </c>
      <c r="F291" s="84" t="b">
        <v>0</v>
      </c>
      <c r="G291" s="84" t="b">
        <v>0</v>
      </c>
    </row>
    <row r="292" spans="1:7" ht="15">
      <c r="A292" s="84" t="s">
        <v>1699</v>
      </c>
      <c r="B292" s="84">
        <v>2</v>
      </c>
      <c r="C292" s="123">
        <v>0.010203589965949682</v>
      </c>
      <c r="D292" s="84" t="s">
        <v>1596</v>
      </c>
      <c r="E292" s="84" t="b">
        <v>0</v>
      </c>
      <c r="F292" s="84" t="b">
        <v>0</v>
      </c>
      <c r="G292" s="84" t="b">
        <v>0</v>
      </c>
    </row>
    <row r="293" spans="1:7" ht="15">
      <c r="A293" s="84" t="s">
        <v>1700</v>
      </c>
      <c r="B293" s="84">
        <v>2</v>
      </c>
      <c r="C293" s="123">
        <v>0.010203589965949682</v>
      </c>
      <c r="D293" s="84" t="s">
        <v>1596</v>
      </c>
      <c r="E293" s="84" t="b">
        <v>0</v>
      </c>
      <c r="F293" s="84" t="b">
        <v>0</v>
      </c>
      <c r="G293" s="84" t="b">
        <v>0</v>
      </c>
    </row>
    <row r="294" spans="1:7" ht="15">
      <c r="A294" s="84" t="s">
        <v>1701</v>
      </c>
      <c r="B294" s="84">
        <v>2</v>
      </c>
      <c r="C294" s="123">
        <v>0.010203589965949682</v>
      </c>
      <c r="D294" s="84" t="s">
        <v>1596</v>
      </c>
      <c r="E294" s="84" t="b">
        <v>0</v>
      </c>
      <c r="F294" s="84" t="b">
        <v>0</v>
      </c>
      <c r="G294" s="84" t="b">
        <v>0</v>
      </c>
    </row>
    <row r="295" spans="1:7" ht="15">
      <c r="A295" s="84" t="s">
        <v>1702</v>
      </c>
      <c r="B295" s="84">
        <v>2</v>
      </c>
      <c r="C295" s="123">
        <v>0.010203589965949682</v>
      </c>
      <c r="D295" s="84" t="s">
        <v>1596</v>
      </c>
      <c r="E295" s="84" t="b">
        <v>0</v>
      </c>
      <c r="F295" s="84" t="b">
        <v>0</v>
      </c>
      <c r="G295" s="84" t="b">
        <v>0</v>
      </c>
    </row>
    <row r="296" spans="1:7" ht="15">
      <c r="A296" s="84" t="s">
        <v>291</v>
      </c>
      <c r="B296" s="84">
        <v>2</v>
      </c>
      <c r="C296" s="123">
        <v>0.010203589965949682</v>
      </c>
      <c r="D296" s="84" t="s">
        <v>1596</v>
      </c>
      <c r="E296" s="84" t="b">
        <v>0</v>
      </c>
      <c r="F296" s="84" t="b">
        <v>0</v>
      </c>
      <c r="G296" s="84" t="b">
        <v>0</v>
      </c>
    </row>
    <row r="297" spans="1:7" ht="15">
      <c r="A297" s="84" t="s">
        <v>2122</v>
      </c>
      <c r="B297" s="84">
        <v>2</v>
      </c>
      <c r="C297" s="123">
        <v>0.010203589965949682</v>
      </c>
      <c r="D297" s="84" t="s">
        <v>1596</v>
      </c>
      <c r="E297" s="84" t="b">
        <v>0</v>
      </c>
      <c r="F297" s="84" t="b">
        <v>0</v>
      </c>
      <c r="G297" s="84" t="b">
        <v>0</v>
      </c>
    </row>
    <row r="298" spans="1:7" ht="15">
      <c r="A298" s="84" t="s">
        <v>417</v>
      </c>
      <c r="B298" s="84">
        <v>2</v>
      </c>
      <c r="C298" s="123">
        <v>0.010203589965949682</v>
      </c>
      <c r="D298" s="84" t="s">
        <v>1596</v>
      </c>
      <c r="E298" s="84" t="b">
        <v>0</v>
      </c>
      <c r="F298" s="84" t="b">
        <v>0</v>
      </c>
      <c r="G298" s="84" t="b">
        <v>0</v>
      </c>
    </row>
    <row r="299" spans="1:7" ht="15">
      <c r="A299" s="84" t="s">
        <v>1766</v>
      </c>
      <c r="B299" s="84">
        <v>6</v>
      </c>
      <c r="C299" s="123">
        <v>0</v>
      </c>
      <c r="D299" s="84" t="s">
        <v>1597</v>
      </c>
      <c r="E299" s="84" t="b">
        <v>0</v>
      </c>
      <c r="F299" s="84" t="b">
        <v>0</v>
      </c>
      <c r="G299" s="84" t="b">
        <v>0</v>
      </c>
    </row>
    <row r="300" spans="1:7" ht="15">
      <c r="A300" s="84" t="s">
        <v>1767</v>
      </c>
      <c r="B300" s="84">
        <v>6</v>
      </c>
      <c r="C300" s="123">
        <v>0</v>
      </c>
      <c r="D300" s="84" t="s">
        <v>1597</v>
      </c>
      <c r="E300" s="84" t="b">
        <v>0</v>
      </c>
      <c r="F300" s="84" t="b">
        <v>0</v>
      </c>
      <c r="G300" s="84" t="b">
        <v>0</v>
      </c>
    </row>
    <row r="301" spans="1:7" ht="15">
      <c r="A301" s="84" t="s">
        <v>1768</v>
      </c>
      <c r="B301" s="84">
        <v>6</v>
      </c>
      <c r="C301" s="123">
        <v>0</v>
      </c>
      <c r="D301" s="84" t="s">
        <v>1597</v>
      </c>
      <c r="E301" s="84" t="b">
        <v>0</v>
      </c>
      <c r="F301" s="84" t="b">
        <v>0</v>
      </c>
      <c r="G301" s="84" t="b">
        <v>0</v>
      </c>
    </row>
    <row r="302" spans="1:7" ht="15">
      <c r="A302" s="84" t="s">
        <v>1769</v>
      </c>
      <c r="B302" s="84">
        <v>5</v>
      </c>
      <c r="C302" s="123">
        <v>0</v>
      </c>
      <c r="D302" s="84" t="s">
        <v>1597</v>
      </c>
      <c r="E302" s="84" t="b">
        <v>0</v>
      </c>
      <c r="F302" s="84" t="b">
        <v>0</v>
      </c>
      <c r="G302" s="84" t="b">
        <v>0</v>
      </c>
    </row>
    <row r="303" spans="1:7" ht="15">
      <c r="A303" s="84" t="s">
        <v>1770</v>
      </c>
      <c r="B303" s="84">
        <v>5</v>
      </c>
      <c r="C303" s="123">
        <v>0</v>
      </c>
      <c r="D303" s="84" t="s">
        <v>1597</v>
      </c>
      <c r="E303" s="84" t="b">
        <v>0</v>
      </c>
      <c r="F303" s="84" t="b">
        <v>0</v>
      </c>
      <c r="G303" s="84" t="b">
        <v>0</v>
      </c>
    </row>
    <row r="304" spans="1:7" ht="15">
      <c r="A304" s="84" t="s">
        <v>1771</v>
      </c>
      <c r="B304" s="84">
        <v>4</v>
      </c>
      <c r="C304" s="123">
        <v>0</v>
      </c>
      <c r="D304" s="84" t="s">
        <v>1597</v>
      </c>
      <c r="E304" s="84" t="b">
        <v>0</v>
      </c>
      <c r="F304" s="84" t="b">
        <v>0</v>
      </c>
      <c r="G304" s="84" t="b">
        <v>0</v>
      </c>
    </row>
    <row r="305" spans="1:7" ht="15">
      <c r="A305" s="84" t="s">
        <v>1772</v>
      </c>
      <c r="B305" s="84">
        <v>4</v>
      </c>
      <c r="C305" s="123">
        <v>0</v>
      </c>
      <c r="D305" s="84" t="s">
        <v>1597</v>
      </c>
      <c r="E305" s="84" t="b">
        <v>0</v>
      </c>
      <c r="F305" s="84" t="b">
        <v>0</v>
      </c>
      <c r="G305" s="84" t="b">
        <v>0</v>
      </c>
    </row>
    <row r="306" spans="1:7" ht="15">
      <c r="A306" s="84" t="s">
        <v>1773</v>
      </c>
      <c r="B306" s="84">
        <v>3</v>
      </c>
      <c r="C306" s="123">
        <v>0</v>
      </c>
      <c r="D306" s="84" t="s">
        <v>1597</v>
      </c>
      <c r="E306" s="84" t="b">
        <v>0</v>
      </c>
      <c r="F306" s="84" t="b">
        <v>0</v>
      </c>
      <c r="G306" s="84" t="b">
        <v>0</v>
      </c>
    </row>
    <row r="307" spans="1:7" ht="15">
      <c r="A307" s="84" t="s">
        <v>1774</v>
      </c>
      <c r="B307" s="84">
        <v>3</v>
      </c>
      <c r="C307" s="123">
        <v>0</v>
      </c>
      <c r="D307" s="84" t="s">
        <v>1597</v>
      </c>
      <c r="E307" s="84" t="b">
        <v>0</v>
      </c>
      <c r="F307" s="84" t="b">
        <v>0</v>
      </c>
      <c r="G307" s="84" t="b">
        <v>0</v>
      </c>
    </row>
    <row r="308" spans="1:7" ht="15">
      <c r="A308" s="84" t="s">
        <v>1775</v>
      </c>
      <c r="B308" s="84">
        <v>3</v>
      </c>
      <c r="C308" s="123">
        <v>0</v>
      </c>
      <c r="D308" s="84" t="s">
        <v>1597</v>
      </c>
      <c r="E308" s="84" t="b">
        <v>0</v>
      </c>
      <c r="F308" s="84" t="b">
        <v>0</v>
      </c>
      <c r="G308" s="84" t="b">
        <v>0</v>
      </c>
    </row>
    <row r="309" spans="1:7" ht="15">
      <c r="A309" s="84" t="s">
        <v>2069</v>
      </c>
      <c r="B309" s="84">
        <v>3</v>
      </c>
      <c r="C309" s="123">
        <v>0</v>
      </c>
      <c r="D309" s="84" t="s">
        <v>1597</v>
      </c>
      <c r="E309" s="84" t="b">
        <v>0</v>
      </c>
      <c r="F309" s="84" t="b">
        <v>0</v>
      </c>
      <c r="G309" s="84" t="b">
        <v>0</v>
      </c>
    </row>
    <row r="310" spans="1:7" ht="15">
      <c r="A310" s="84" t="s">
        <v>1682</v>
      </c>
      <c r="B310" s="84">
        <v>3</v>
      </c>
      <c r="C310" s="123">
        <v>0</v>
      </c>
      <c r="D310" s="84" t="s">
        <v>1597</v>
      </c>
      <c r="E310" s="84" t="b">
        <v>0</v>
      </c>
      <c r="F310" s="84" t="b">
        <v>0</v>
      </c>
      <c r="G310" s="84" t="b">
        <v>0</v>
      </c>
    </row>
    <row r="311" spans="1:7" ht="15">
      <c r="A311" s="84" t="s">
        <v>2070</v>
      </c>
      <c r="B311" s="84">
        <v>3</v>
      </c>
      <c r="C311" s="123">
        <v>0</v>
      </c>
      <c r="D311" s="84" t="s">
        <v>1597</v>
      </c>
      <c r="E311" s="84" t="b">
        <v>0</v>
      </c>
      <c r="F311" s="84" t="b">
        <v>0</v>
      </c>
      <c r="G311" s="84" t="b">
        <v>0</v>
      </c>
    </row>
    <row r="312" spans="1:7" ht="15">
      <c r="A312" s="84" t="s">
        <v>2071</v>
      </c>
      <c r="B312" s="84">
        <v>3</v>
      </c>
      <c r="C312" s="123">
        <v>0</v>
      </c>
      <c r="D312" s="84" t="s">
        <v>1597</v>
      </c>
      <c r="E312" s="84" t="b">
        <v>0</v>
      </c>
      <c r="F312" s="84" t="b">
        <v>0</v>
      </c>
      <c r="G312" s="84" t="b">
        <v>0</v>
      </c>
    </row>
    <row r="313" spans="1:7" ht="15">
      <c r="A313" s="84" t="s">
        <v>1683</v>
      </c>
      <c r="B313" s="84">
        <v>3</v>
      </c>
      <c r="C313" s="123">
        <v>0</v>
      </c>
      <c r="D313" s="84" t="s">
        <v>1597</v>
      </c>
      <c r="E313" s="84" t="b">
        <v>0</v>
      </c>
      <c r="F313" s="84" t="b">
        <v>0</v>
      </c>
      <c r="G313" s="84" t="b">
        <v>0</v>
      </c>
    </row>
    <row r="314" spans="1:7" ht="15">
      <c r="A314" s="84" t="s">
        <v>2072</v>
      </c>
      <c r="B314" s="84">
        <v>3</v>
      </c>
      <c r="C314" s="123">
        <v>0</v>
      </c>
      <c r="D314" s="84" t="s">
        <v>1597</v>
      </c>
      <c r="E314" s="84" t="b">
        <v>0</v>
      </c>
      <c r="F314" s="84" t="b">
        <v>0</v>
      </c>
      <c r="G314" s="84" t="b">
        <v>0</v>
      </c>
    </row>
    <row r="315" spans="1:7" ht="15">
      <c r="A315" s="84" t="s">
        <v>2073</v>
      </c>
      <c r="B315" s="84">
        <v>3</v>
      </c>
      <c r="C315" s="123">
        <v>0</v>
      </c>
      <c r="D315" s="84" t="s">
        <v>1597</v>
      </c>
      <c r="E315" s="84" t="b">
        <v>0</v>
      </c>
      <c r="F315" s="84" t="b">
        <v>0</v>
      </c>
      <c r="G315" s="84" t="b">
        <v>0</v>
      </c>
    </row>
    <row r="316" spans="1:7" ht="15">
      <c r="A316" s="84" t="s">
        <v>417</v>
      </c>
      <c r="B316" s="84">
        <v>3</v>
      </c>
      <c r="C316" s="123">
        <v>0</v>
      </c>
      <c r="D316" s="84" t="s">
        <v>1597</v>
      </c>
      <c r="E316" s="84" t="b">
        <v>0</v>
      </c>
      <c r="F316" s="84" t="b">
        <v>0</v>
      </c>
      <c r="G316" s="84" t="b">
        <v>0</v>
      </c>
    </row>
    <row r="317" spans="1:7" ht="15">
      <c r="A317" s="84" t="s">
        <v>1684</v>
      </c>
      <c r="B317" s="84">
        <v>3</v>
      </c>
      <c r="C317" s="123">
        <v>0</v>
      </c>
      <c r="D317" s="84" t="s">
        <v>1597</v>
      </c>
      <c r="E317" s="84" t="b">
        <v>0</v>
      </c>
      <c r="F317" s="84" t="b">
        <v>0</v>
      </c>
      <c r="G317" s="84" t="b">
        <v>0</v>
      </c>
    </row>
    <row r="318" spans="1:7" ht="15">
      <c r="A318" s="84" t="s">
        <v>2074</v>
      </c>
      <c r="B318" s="84">
        <v>3</v>
      </c>
      <c r="C318" s="123">
        <v>0</v>
      </c>
      <c r="D318" s="84" t="s">
        <v>1597</v>
      </c>
      <c r="E318" s="84" t="b">
        <v>0</v>
      </c>
      <c r="F318" s="84" t="b">
        <v>0</v>
      </c>
      <c r="G318" s="84" t="b">
        <v>0</v>
      </c>
    </row>
    <row r="319" spans="1:7" ht="15">
      <c r="A319" s="84" t="s">
        <v>2075</v>
      </c>
      <c r="B319" s="84">
        <v>3</v>
      </c>
      <c r="C319" s="123">
        <v>0</v>
      </c>
      <c r="D319" s="84" t="s">
        <v>1597</v>
      </c>
      <c r="E319" s="84" t="b">
        <v>0</v>
      </c>
      <c r="F319" s="84" t="b">
        <v>0</v>
      </c>
      <c r="G319" s="84" t="b">
        <v>0</v>
      </c>
    </row>
    <row r="320" spans="1:7" ht="15">
      <c r="A320" s="84" t="s">
        <v>2076</v>
      </c>
      <c r="B320" s="84">
        <v>3</v>
      </c>
      <c r="C320" s="123">
        <v>0</v>
      </c>
      <c r="D320" s="84" t="s">
        <v>1597</v>
      </c>
      <c r="E320" s="84" t="b">
        <v>0</v>
      </c>
      <c r="F320" s="84" t="b">
        <v>0</v>
      </c>
      <c r="G320" s="84" t="b">
        <v>0</v>
      </c>
    </row>
    <row r="321" spans="1:7" ht="15">
      <c r="A321" s="84" t="s">
        <v>2077</v>
      </c>
      <c r="B321" s="84">
        <v>3</v>
      </c>
      <c r="C321" s="123">
        <v>0</v>
      </c>
      <c r="D321" s="84" t="s">
        <v>1597</v>
      </c>
      <c r="E321" s="84" t="b">
        <v>0</v>
      </c>
      <c r="F321" s="84" t="b">
        <v>0</v>
      </c>
      <c r="G321" s="84" t="b">
        <v>0</v>
      </c>
    </row>
    <row r="322" spans="1:7" ht="15">
      <c r="A322" s="84" t="s">
        <v>2078</v>
      </c>
      <c r="B322" s="84">
        <v>3</v>
      </c>
      <c r="C322" s="123">
        <v>0</v>
      </c>
      <c r="D322" s="84" t="s">
        <v>1597</v>
      </c>
      <c r="E322" s="84" t="b">
        <v>0</v>
      </c>
      <c r="F322" s="84" t="b">
        <v>0</v>
      </c>
      <c r="G322" s="84" t="b">
        <v>0</v>
      </c>
    </row>
    <row r="323" spans="1:7" ht="15">
      <c r="A323" s="84" t="s">
        <v>2079</v>
      </c>
      <c r="B323" s="84">
        <v>3</v>
      </c>
      <c r="C323" s="123">
        <v>0</v>
      </c>
      <c r="D323" s="84" t="s">
        <v>1597</v>
      </c>
      <c r="E323" s="84" t="b">
        <v>0</v>
      </c>
      <c r="F323" s="84" t="b">
        <v>0</v>
      </c>
      <c r="G323" s="84" t="b">
        <v>0</v>
      </c>
    </row>
    <row r="324" spans="1:7" ht="15">
      <c r="A324" s="84" t="s">
        <v>2080</v>
      </c>
      <c r="B324" s="84">
        <v>3</v>
      </c>
      <c r="C324" s="123">
        <v>0</v>
      </c>
      <c r="D324" s="84" t="s">
        <v>1597</v>
      </c>
      <c r="E324" s="84" t="b">
        <v>0</v>
      </c>
      <c r="F324" s="84" t="b">
        <v>0</v>
      </c>
      <c r="G324" s="84" t="b">
        <v>0</v>
      </c>
    </row>
    <row r="325" spans="1:7" ht="15">
      <c r="A325" s="84" t="s">
        <v>2081</v>
      </c>
      <c r="B325" s="84">
        <v>3</v>
      </c>
      <c r="C325" s="123">
        <v>0</v>
      </c>
      <c r="D325" s="84" t="s">
        <v>1597</v>
      </c>
      <c r="E325" s="84" t="b">
        <v>0</v>
      </c>
      <c r="F325" s="84" t="b">
        <v>0</v>
      </c>
      <c r="G325" s="84" t="b">
        <v>0</v>
      </c>
    </row>
    <row r="326" spans="1:7" ht="15">
      <c r="A326" s="84" t="s">
        <v>278</v>
      </c>
      <c r="B326" s="84">
        <v>2</v>
      </c>
      <c r="C326" s="123">
        <v>0.003010106992404808</v>
      </c>
      <c r="D326" s="84" t="s">
        <v>1597</v>
      </c>
      <c r="E326" s="84" t="b">
        <v>0</v>
      </c>
      <c r="F326" s="84" t="b">
        <v>0</v>
      </c>
      <c r="G326" s="84" t="b">
        <v>0</v>
      </c>
    </row>
    <row r="327" spans="1:7" ht="15">
      <c r="A327" s="84" t="s">
        <v>1777</v>
      </c>
      <c r="B327" s="84">
        <v>6</v>
      </c>
      <c r="C327" s="123">
        <v>0</v>
      </c>
      <c r="D327" s="84" t="s">
        <v>1598</v>
      </c>
      <c r="E327" s="84" t="b">
        <v>0</v>
      </c>
      <c r="F327" s="84" t="b">
        <v>0</v>
      </c>
      <c r="G327" s="84" t="b">
        <v>0</v>
      </c>
    </row>
    <row r="328" spans="1:7" ht="15">
      <c r="A328" s="84" t="s">
        <v>1778</v>
      </c>
      <c r="B328" s="84">
        <v>6</v>
      </c>
      <c r="C328" s="123">
        <v>0</v>
      </c>
      <c r="D328" s="84" t="s">
        <v>1598</v>
      </c>
      <c r="E328" s="84" t="b">
        <v>0</v>
      </c>
      <c r="F328" s="84" t="b">
        <v>0</v>
      </c>
      <c r="G328" s="84" t="b">
        <v>0</v>
      </c>
    </row>
    <row r="329" spans="1:7" ht="15">
      <c r="A329" s="84" t="s">
        <v>1779</v>
      </c>
      <c r="B329" s="84">
        <v>6</v>
      </c>
      <c r="C329" s="123">
        <v>0</v>
      </c>
      <c r="D329" s="84" t="s">
        <v>1598</v>
      </c>
      <c r="E329" s="84" t="b">
        <v>0</v>
      </c>
      <c r="F329" s="84" t="b">
        <v>0</v>
      </c>
      <c r="G329" s="84" t="b">
        <v>0</v>
      </c>
    </row>
    <row r="330" spans="1:7" ht="15">
      <c r="A330" s="84" t="s">
        <v>1780</v>
      </c>
      <c r="B330" s="84">
        <v>6</v>
      </c>
      <c r="C330" s="123">
        <v>0</v>
      </c>
      <c r="D330" s="84" t="s">
        <v>1598</v>
      </c>
      <c r="E330" s="84" t="b">
        <v>0</v>
      </c>
      <c r="F330" s="84" t="b">
        <v>0</v>
      </c>
      <c r="G330" s="84" t="b">
        <v>0</v>
      </c>
    </row>
    <row r="331" spans="1:7" ht="15">
      <c r="A331" s="84" t="s">
        <v>1781</v>
      </c>
      <c r="B331" s="84">
        <v>6</v>
      </c>
      <c r="C331" s="123">
        <v>0</v>
      </c>
      <c r="D331" s="84" t="s">
        <v>1598</v>
      </c>
      <c r="E331" s="84" t="b">
        <v>0</v>
      </c>
      <c r="F331" s="84" t="b">
        <v>0</v>
      </c>
      <c r="G331" s="84" t="b">
        <v>0</v>
      </c>
    </row>
    <row r="332" spans="1:7" ht="15">
      <c r="A332" s="84" t="s">
        <v>1782</v>
      </c>
      <c r="B332" s="84">
        <v>6</v>
      </c>
      <c r="C332" s="123">
        <v>0</v>
      </c>
      <c r="D332" s="84" t="s">
        <v>1598</v>
      </c>
      <c r="E332" s="84" t="b">
        <v>0</v>
      </c>
      <c r="F332" s="84" t="b">
        <v>0</v>
      </c>
      <c r="G332" s="84" t="b">
        <v>0</v>
      </c>
    </row>
    <row r="333" spans="1:7" ht="15">
      <c r="A333" s="84" t="s">
        <v>1783</v>
      </c>
      <c r="B333" s="84">
        <v>4</v>
      </c>
      <c r="C333" s="123">
        <v>0</v>
      </c>
      <c r="D333" s="84" t="s">
        <v>1598</v>
      </c>
      <c r="E333" s="84" t="b">
        <v>0</v>
      </c>
      <c r="F333" s="84" t="b">
        <v>0</v>
      </c>
      <c r="G333" s="84" t="b">
        <v>0</v>
      </c>
    </row>
    <row r="334" spans="1:7" ht="15">
      <c r="A334" s="84" t="s">
        <v>1784</v>
      </c>
      <c r="B334" s="84">
        <v>4</v>
      </c>
      <c r="C334" s="123">
        <v>0</v>
      </c>
      <c r="D334" s="84" t="s">
        <v>1598</v>
      </c>
      <c r="E334" s="84" t="b">
        <v>0</v>
      </c>
      <c r="F334" s="84" t="b">
        <v>0</v>
      </c>
      <c r="G334" s="84" t="b">
        <v>0</v>
      </c>
    </row>
    <row r="335" spans="1:7" ht="15">
      <c r="A335" s="84" t="s">
        <v>1785</v>
      </c>
      <c r="B335" s="84">
        <v>4</v>
      </c>
      <c r="C335" s="123">
        <v>0</v>
      </c>
      <c r="D335" s="84" t="s">
        <v>1598</v>
      </c>
      <c r="E335" s="84" t="b">
        <v>0</v>
      </c>
      <c r="F335" s="84" t="b">
        <v>0</v>
      </c>
      <c r="G335" s="84" t="b">
        <v>0</v>
      </c>
    </row>
    <row r="336" spans="1:7" ht="15">
      <c r="A336" s="84" t="s">
        <v>1786</v>
      </c>
      <c r="B336" s="84">
        <v>3</v>
      </c>
      <c r="C336" s="123">
        <v>0</v>
      </c>
      <c r="D336" s="84" t="s">
        <v>1598</v>
      </c>
      <c r="E336" s="84" t="b">
        <v>0</v>
      </c>
      <c r="F336" s="84" t="b">
        <v>0</v>
      </c>
      <c r="G336" s="84" t="b">
        <v>0</v>
      </c>
    </row>
    <row r="337" spans="1:7" ht="15">
      <c r="A337" s="84" t="s">
        <v>2083</v>
      </c>
      <c r="B337" s="84">
        <v>3</v>
      </c>
      <c r="C337" s="123">
        <v>0</v>
      </c>
      <c r="D337" s="84" t="s">
        <v>1598</v>
      </c>
      <c r="E337" s="84" t="b">
        <v>0</v>
      </c>
      <c r="F337" s="84" t="b">
        <v>0</v>
      </c>
      <c r="G337" s="84" t="b">
        <v>0</v>
      </c>
    </row>
    <row r="338" spans="1:7" ht="15">
      <c r="A338" s="84" t="s">
        <v>2084</v>
      </c>
      <c r="B338" s="84">
        <v>3</v>
      </c>
      <c r="C338" s="123">
        <v>0</v>
      </c>
      <c r="D338" s="84" t="s">
        <v>1598</v>
      </c>
      <c r="E338" s="84" t="b">
        <v>0</v>
      </c>
      <c r="F338" s="84" t="b">
        <v>0</v>
      </c>
      <c r="G338" s="84" t="b">
        <v>0</v>
      </c>
    </row>
    <row r="339" spans="1:7" ht="15">
      <c r="A339" s="84" t="s">
        <v>2085</v>
      </c>
      <c r="B339" s="84">
        <v>3</v>
      </c>
      <c r="C339" s="123">
        <v>0</v>
      </c>
      <c r="D339" s="84" t="s">
        <v>1598</v>
      </c>
      <c r="E339" s="84" t="b">
        <v>0</v>
      </c>
      <c r="F339" s="84" t="b">
        <v>0</v>
      </c>
      <c r="G339" s="84" t="b">
        <v>0</v>
      </c>
    </row>
    <row r="340" spans="1:7" ht="15">
      <c r="A340" s="84" t="s">
        <v>2057</v>
      </c>
      <c r="B340" s="84">
        <v>3</v>
      </c>
      <c r="C340" s="123">
        <v>0</v>
      </c>
      <c r="D340" s="84" t="s">
        <v>1598</v>
      </c>
      <c r="E340" s="84" t="b">
        <v>0</v>
      </c>
      <c r="F340" s="84" t="b">
        <v>0</v>
      </c>
      <c r="G340" s="84" t="b">
        <v>0</v>
      </c>
    </row>
    <row r="341" spans="1:7" ht="15">
      <c r="A341" s="84" t="s">
        <v>2086</v>
      </c>
      <c r="B341" s="84">
        <v>3</v>
      </c>
      <c r="C341" s="123">
        <v>0</v>
      </c>
      <c r="D341" s="84" t="s">
        <v>1598</v>
      </c>
      <c r="E341" s="84" t="b">
        <v>0</v>
      </c>
      <c r="F341" s="84" t="b">
        <v>0</v>
      </c>
      <c r="G341" s="84" t="b">
        <v>0</v>
      </c>
    </row>
    <row r="342" spans="1:7" ht="15">
      <c r="A342" s="84" t="s">
        <v>2087</v>
      </c>
      <c r="B342" s="84">
        <v>3</v>
      </c>
      <c r="C342" s="123">
        <v>0</v>
      </c>
      <c r="D342" s="84" t="s">
        <v>1598</v>
      </c>
      <c r="E342" s="84" t="b">
        <v>0</v>
      </c>
      <c r="F342" s="84" t="b">
        <v>0</v>
      </c>
      <c r="G342" s="84" t="b">
        <v>0</v>
      </c>
    </row>
    <row r="343" spans="1:7" ht="15">
      <c r="A343" s="84" t="s">
        <v>258</v>
      </c>
      <c r="B343" s="84">
        <v>2</v>
      </c>
      <c r="C343" s="123">
        <v>0.0038280708490365484</v>
      </c>
      <c r="D343" s="84" t="s">
        <v>1598</v>
      </c>
      <c r="E343" s="84" t="b">
        <v>0</v>
      </c>
      <c r="F343" s="84" t="b">
        <v>0</v>
      </c>
      <c r="G343" s="84" t="b">
        <v>0</v>
      </c>
    </row>
    <row r="344" spans="1:7" ht="15">
      <c r="A344" s="84" t="s">
        <v>1748</v>
      </c>
      <c r="B344" s="84">
        <v>2</v>
      </c>
      <c r="C344" s="123">
        <v>0.0038280708490365484</v>
      </c>
      <c r="D344" s="84" t="s">
        <v>1598</v>
      </c>
      <c r="E344" s="84" t="b">
        <v>0</v>
      </c>
      <c r="F344" s="84" t="b">
        <v>0</v>
      </c>
      <c r="G344" s="84" t="b">
        <v>0</v>
      </c>
    </row>
    <row r="345" spans="1:7" ht="15">
      <c r="A345" s="84" t="s">
        <v>1710</v>
      </c>
      <c r="B345" s="84">
        <v>6</v>
      </c>
      <c r="C345" s="123">
        <v>0</v>
      </c>
      <c r="D345" s="84" t="s">
        <v>1599</v>
      </c>
      <c r="E345" s="84" t="b">
        <v>0</v>
      </c>
      <c r="F345" s="84" t="b">
        <v>0</v>
      </c>
      <c r="G345" s="84" t="b">
        <v>0</v>
      </c>
    </row>
    <row r="346" spans="1:7" ht="15">
      <c r="A346" s="84" t="s">
        <v>323</v>
      </c>
      <c r="B346" s="84">
        <v>4</v>
      </c>
      <c r="C346" s="123">
        <v>0</v>
      </c>
      <c r="D346" s="84" t="s">
        <v>1599</v>
      </c>
      <c r="E346" s="84" t="b">
        <v>0</v>
      </c>
      <c r="F346" s="84" t="b">
        <v>0</v>
      </c>
      <c r="G346" s="84" t="b">
        <v>0</v>
      </c>
    </row>
    <row r="347" spans="1:7" ht="15">
      <c r="A347" s="84" t="s">
        <v>1788</v>
      </c>
      <c r="B347" s="84">
        <v>3</v>
      </c>
      <c r="C347" s="123">
        <v>0.004570929388108534</v>
      </c>
      <c r="D347" s="84" t="s">
        <v>1599</v>
      </c>
      <c r="E347" s="84" t="b">
        <v>0</v>
      </c>
      <c r="F347" s="84" t="b">
        <v>0</v>
      </c>
      <c r="G347" s="84" t="b">
        <v>0</v>
      </c>
    </row>
    <row r="348" spans="1:7" ht="15">
      <c r="A348" s="84" t="s">
        <v>1789</v>
      </c>
      <c r="B348" s="84">
        <v>3</v>
      </c>
      <c r="C348" s="123">
        <v>0.004570929388108534</v>
      </c>
      <c r="D348" s="84" t="s">
        <v>1599</v>
      </c>
      <c r="E348" s="84" t="b">
        <v>0</v>
      </c>
      <c r="F348" s="84" t="b">
        <v>0</v>
      </c>
      <c r="G348" s="84" t="b">
        <v>0</v>
      </c>
    </row>
    <row r="349" spans="1:7" ht="15">
      <c r="A349" s="84" t="s">
        <v>1790</v>
      </c>
      <c r="B349" s="84">
        <v>3</v>
      </c>
      <c r="C349" s="123">
        <v>0.004570929388108534</v>
      </c>
      <c r="D349" s="84" t="s">
        <v>1599</v>
      </c>
      <c r="E349" s="84" t="b">
        <v>0</v>
      </c>
      <c r="F349" s="84" t="b">
        <v>0</v>
      </c>
      <c r="G349" s="84" t="b">
        <v>0</v>
      </c>
    </row>
    <row r="350" spans="1:7" ht="15">
      <c r="A350" s="84" t="s">
        <v>226</v>
      </c>
      <c r="B350" s="84">
        <v>2</v>
      </c>
      <c r="C350" s="123">
        <v>0.007342195016194664</v>
      </c>
      <c r="D350" s="84" t="s">
        <v>1599</v>
      </c>
      <c r="E350" s="84" t="b">
        <v>0</v>
      </c>
      <c r="F350" s="84" t="b">
        <v>0</v>
      </c>
      <c r="G350" s="84" t="b">
        <v>0</v>
      </c>
    </row>
    <row r="351" spans="1:7" ht="15">
      <c r="A351" s="84" t="s">
        <v>1791</v>
      </c>
      <c r="B351" s="84">
        <v>2</v>
      </c>
      <c r="C351" s="123">
        <v>0.007342195016194664</v>
      </c>
      <c r="D351" s="84" t="s">
        <v>1599</v>
      </c>
      <c r="E351" s="84" t="b">
        <v>0</v>
      </c>
      <c r="F351" s="84" t="b">
        <v>0</v>
      </c>
      <c r="G351" s="84" t="b">
        <v>0</v>
      </c>
    </row>
    <row r="352" spans="1:7" ht="15">
      <c r="A352" s="84" t="s">
        <v>1709</v>
      </c>
      <c r="B352" s="84">
        <v>2</v>
      </c>
      <c r="C352" s="123">
        <v>0.007342195016194664</v>
      </c>
      <c r="D352" s="84" t="s">
        <v>1599</v>
      </c>
      <c r="E352" s="84" t="b">
        <v>0</v>
      </c>
      <c r="F352" s="84" t="b">
        <v>0</v>
      </c>
      <c r="G352" s="84" t="b">
        <v>0</v>
      </c>
    </row>
    <row r="353" spans="1:7" ht="15">
      <c r="A353" s="84" t="s">
        <v>1711</v>
      </c>
      <c r="B353" s="84">
        <v>2</v>
      </c>
      <c r="C353" s="123">
        <v>0.007342195016194664</v>
      </c>
      <c r="D353" s="84" t="s">
        <v>1599</v>
      </c>
      <c r="E353" s="84" t="b">
        <v>0</v>
      </c>
      <c r="F353" s="84" t="b">
        <v>0</v>
      </c>
      <c r="G353" s="84" t="b">
        <v>0</v>
      </c>
    </row>
    <row r="354" spans="1:7" ht="15">
      <c r="A354" s="84" t="s">
        <v>1681</v>
      </c>
      <c r="B354" s="84">
        <v>2</v>
      </c>
      <c r="C354" s="123">
        <v>0.007342195016194664</v>
      </c>
      <c r="D354" s="84" t="s">
        <v>1599</v>
      </c>
      <c r="E354" s="84" t="b">
        <v>1</v>
      </c>
      <c r="F354" s="84" t="b">
        <v>0</v>
      </c>
      <c r="G354" s="84" t="b">
        <v>0</v>
      </c>
    </row>
    <row r="355" spans="1:7" ht="15">
      <c r="A355" s="84" t="s">
        <v>1712</v>
      </c>
      <c r="B355" s="84">
        <v>2</v>
      </c>
      <c r="C355" s="123">
        <v>0.007342195016194664</v>
      </c>
      <c r="D355" s="84" t="s">
        <v>1599</v>
      </c>
      <c r="E355" s="84" t="b">
        <v>0</v>
      </c>
      <c r="F355" s="84" t="b">
        <v>0</v>
      </c>
      <c r="G355" s="84" t="b">
        <v>0</v>
      </c>
    </row>
    <row r="356" spans="1:7" ht="15">
      <c r="A356" s="84" t="s">
        <v>1713</v>
      </c>
      <c r="B356" s="84">
        <v>2</v>
      </c>
      <c r="C356" s="123">
        <v>0.007342195016194664</v>
      </c>
      <c r="D356" s="84" t="s">
        <v>1599</v>
      </c>
      <c r="E356" s="84" t="b">
        <v>0</v>
      </c>
      <c r="F356" s="84" t="b">
        <v>0</v>
      </c>
      <c r="G356" s="84" t="b">
        <v>0</v>
      </c>
    </row>
    <row r="357" spans="1:7" ht="15">
      <c r="A357" s="84" t="s">
        <v>1714</v>
      </c>
      <c r="B357" s="84">
        <v>2</v>
      </c>
      <c r="C357" s="123">
        <v>0.007342195016194664</v>
      </c>
      <c r="D357" s="84" t="s">
        <v>1599</v>
      </c>
      <c r="E357" s="84" t="b">
        <v>0</v>
      </c>
      <c r="F357" s="84" t="b">
        <v>0</v>
      </c>
      <c r="G357" s="84" t="b">
        <v>0</v>
      </c>
    </row>
    <row r="358" spans="1:7" ht="15">
      <c r="A358" s="84" t="s">
        <v>1715</v>
      </c>
      <c r="B358" s="84">
        <v>2</v>
      </c>
      <c r="C358" s="123">
        <v>0.007342195016194664</v>
      </c>
      <c r="D358" s="84" t="s">
        <v>1599</v>
      </c>
      <c r="E358" s="84" t="b">
        <v>0</v>
      </c>
      <c r="F358" s="84" t="b">
        <v>0</v>
      </c>
      <c r="G358" s="84" t="b">
        <v>0</v>
      </c>
    </row>
    <row r="359" spans="1:7" ht="15">
      <c r="A359" s="84" t="s">
        <v>2155</v>
      </c>
      <c r="B359" s="84">
        <v>2</v>
      </c>
      <c r="C359" s="123">
        <v>0.007342195016194664</v>
      </c>
      <c r="D359" s="84" t="s">
        <v>1599</v>
      </c>
      <c r="E359" s="84" t="b">
        <v>0</v>
      </c>
      <c r="F359" s="84" t="b">
        <v>0</v>
      </c>
      <c r="G359" s="84" t="b">
        <v>0</v>
      </c>
    </row>
    <row r="360" spans="1:7" ht="15">
      <c r="A360" s="84" t="s">
        <v>2156</v>
      </c>
      <c r="B360" s="84">
        <v>2</v>
      </c>
      <c r="C360" s="123">
        <v>0.007342195016194664</v>
      </c>
      <c r="D360" s="84" t="s">
        <v>1599</v>
      </c>
      <c r="E360" s="84" t="b">
        <v>0</v>
      </c>
      <c r="F360" s="84" t="b">
        <v>0</v>
      </c>
      <c r="G360" s="84" t="b">
        <v>0</v>
      </c>
    </row>
    <row r="361" spans="1:7" ht="15">
      <c r="A361" s="84" t="s">
        <v>2157</v>
      </c>
      <c r="B361" s="84">
        <v>2</v>
      </c>
      <c r="C361" s="123">
        <v>0.007342195016194664</v>
      </c>
      <c r="D361" s="84" t="s">
        <v>1599</v>
      </c>
      <c r="E361" s="84" t="b">
        <v>0</v>
      </c>
      <c r="F361" s="84" t="b">
        <v>0</v>
      </c>
      <c r="G361" s="84" t="b">
        <v>0</v>
      </c>
    </row>
    <row r="362" spans="1:7" ht="15">
      <c r="A362" s="84" t="s">
        <v>2158</v>
      </c>
      <c r="B362" s="84">
        <v>2</v>
      </c>
      <c r="C362" s="123">
        <v>0.007342195016194664</v>
      </c>
      <c r="D362" s="84" t="s">
        <v>1599</v>
      </c>
      <c r="E362" s="84" t="b">
        <v>0</v>
      </c>
      <c r="F362" s="84" t="b">
        <v>0</v>
      </c>
      <c r="G362" s="84" t="b">
        <v>0</v>
      </c>
    </row>
    <row r="363" spans="1:7" ht="15">
      <c r="A363" s="84" t="s">
        <v>2159</v>
      </c>
      <c r="B363" s="84">
        <v>2</v>
      </c>
      <c r="C363" s="123">
        <v>0.007342195016194664</v>
      </c>
      <c r="D363" s="84" t="s">
        <v>1599</v>
      </c>
      <c r="E363" s="84" t="b">
        <v>0</v>
      </c>
      <c r="F363" s="84" t="b">
        <v>0</v>
      </c>
      <c r="G363" s="84" t="b">
        <v>0</v>
      </c>
    </row>
    <row r="364" spans="1:7" ht="15">
      <c r="A364" s="84" t="s">
        <v>1716</v>
      </c>
      <c r="B364" s="84">
        <v>2</v>
      </c>
      <c r="C364" s="123">
        <v>0.007342195016194664</v>
      </c>
      <c r="D364" s="84" t="s">
        <v>1599</v>
      </c>
      <c r="E364" s="84" t="b">
        <v>0</v>
      </c>
      <c r="F364" s="84" t="b">
        <v>0</v>
      </c>
      <c r="G364" s="84" t="b">
        <v>0</v>
      </c>
    </row>
    <row r="365" spans="1:7" ht="15">
      <c r="A365" s="84" t="s">
        <v>1717</v>
      </c>
      <c r="B365" s="84">
        <v>2</v>
      </c>
      <c r="C365" s="123">
        <v>0.007342195016194664</v>
      </c>
      <c r="D365" s="84" t="s">
        <v>1599</v>
      </c>
      <c r="E365" s="84" t="b">
        <v>1</v>
      </c>
      <c r="F365" s="84" t="b">
        <v>0</v>
      </c>
      <c r="G365" s="84" t="b">
        <v>0</v>
      </c>
    </row>
    <row r="366" spans="1:7" ht="15">
      <c r="A366" s="84" t="s">
        <v>2160</v>
      </c>
      <c r="B366" s="84">
        <v>2</v>
      </c>
      <c r="C366" s="123">
        <v>0.007342195016194664</v>
      </c>
      <c r="D366" s="84" t="s">
        <v>1599</v>
      </c>
      <c r="E366" s="84" t="b">
        <v>0</v>
      </c>
      <c r="F366" s="84" t="b">
        <v>0</v>
      </c>
      <c r="G366" s="84" t="b">
        <v>0</v>
      </c>
    </row>
    <row r="367" spans="1:7" ht="15">
      <c r="A367" s="84" t="s">
        <v>2161</v>
      </c>
      <c r="B367" s="84">
        <v>2</v>
      </c>
      <c r="C367" s="123">
        <v>0.007342195016194664</v>
      </c>
      <c r="D367" s="84" t="s">
        <v>1599</v>
      </c>
      <c r="E367" s="84" t="b">
        <v>0</v>
      </c>
      <c r="F367" s="84" t="b">
        <v>0</v>
      </c>
      <c r="G367" s="84" t="b">
        <v>0</v>
      </c>
    </row>
    <row r="368" spans="1:7" ht="15">
      <c r="A368" s="84" t="s">
        <v>2162</v>
      </c>
      <c r="B368" s="84">
        <v>2</v>
      </c>
      <c r="C368" s="123">
        <v>0.007342195016194664</v>
      </c>
      <c r="D368" s="84" t="s">
        <v>1599</v>
      </c>
      <c r="E368" s="84" t="b">
        <v>0</v>
      </c>
      <c r="F368" s="84" t="b">
        <v>0</v>
      </c>
      <c r="G368" s="84" t="b">
        <v>0</v>
      </c>
    </row>
    <row r="369" spans="1:7" ht="15">
      <c r="A369" s="84" t="s">
        <v>2163</v>
      </c>
      <c r="B369" s="84">
        <v>2</v>
      </c>
      <c r="C369" s="123">
        <v>0.007342195016194664</v>
      </c>
      <c r="D369" s="84" t="s">
        <v>1599</v>
      </c>
      <c r="E369" s="84" t="b">
        <v>0</v>
      </c>
      <c r="F369" s="84" t="b">
        <v>0</v>
      </c>
      <c r="G369" s="84" t="b">
        <v>0</v>
      </c>
    </row>
    <row r="370" spans="1:7" ht="15">
      <c r="A370" s="84" t="s">
        <v>2164</v>
      </c>
      <c r="B370" s="84">
        <v>2</v>
      </c>
      <c r="C370" s="123">
        <v>0.007342195016194664</v>
      </c>
      <c r="D370" s="84" t="s">
        <v>1599</v>
      </c>
      <c r="E370" s="84" t="b">
        <v>0</v>
      </c>
      <c r="F370" s="84" t="b">
        <v>0</v>
      </c>
      <c r="G370" s="84" t="b">
        <v>0</v>
      </c>
    </row>
    <row r="371" spans="1:7" ht="15">
      <c r="A371" s="84" t="s">
        <v>2165</v>
      </c>
      <c r="B371" s="84">
        <v>2</v>
      </c>
      <c r="C371" s="123">
        <v>0.007342195016194664</v>
      </c>
      <c r="D371" s="84" t="s">
        <v>1599</v>
      </c>
      <c r="E371" s="84" t="b">
        <v>0</v>
      </c>
      <c r="F371" s="84" t="b">
        <v>0</v>
      </c>
      <c r="G371" s="84" t="b">
        <v>0</v>
      </c>
    </row>
    <row r="372" spans="1:7" ht="15">
      <c r="A372" s="84" t="s">
        <v>417</v>
      </c>
      <c r="B372" s="84">
        <v>2</v>
      </c>
      <c r="C372" s="123">
        <v>0.007342195016194664</v>
      </c>
      <c r="D372" s="84" t="s">
        <v>1599</v>
      </c>
      <c r="E372" s="84" t="b">
        <v>0</v>
      </c>
      <c r="F372" s="84" t="b">
        <v>0</v>
      </c>
      <c r="G372" s="84" t="b">
        <v>0</v>
      </c>
    </row>
    <row r="373" spans="1:7" ht="15">
      <c r="A373" s="84" t="s">
        <v>1802</v>
      </c>
      <c r="B373" s="84">
        <v>4</v>
      </c>
      <c r="C373" s="123">
        <v>0</v>
      </c>
      <c r="D373" s="84" t="s">
        <v>1602</v>
      </c>
      <c r="E373" s="84" t="b">
        <v>0</v>
      </c>
      <c r="F373" s="84" t="b">
        <v>0</v>
      </c>
      <c r="G373" s="84" t="b">
        <v>0</v>
      </c>
    </row>
    <row r="374" spans="1:7" ht="15">
      <c r="A374" s="84" t="s">
        <v>2056</v>
      </c>
      <c r="B374" s="84">
        <v>5</v>
      </c>
      <c r="C374" s="123">
        <v>0</v>
      </c>
      <c r="D374" s="84" t="s">
        <v>1603</v>
      </c>
      <c r="E374" s="84" t="b">
        <v>0</v>
      </c>
      <c r="F374" s="84" t="b">
        <v>0</v>
      </c>
      <c r="G374" s="84" t="b">
        <v>0</v>
      </c>
    </row>
    <row r="375" spans="1:7" ht="15">
      <c r="A375" s="84" t="s">
        <v>2064</v>
      </c>
      <c r="B375" s="84">
        <v>3</v>
      </c>
      <c r="C375" s="123">
        <v>0</v>
      </c>
      <c r="D375" s="84" t="s">
        <v>1603</v>
      </c>
      <c r="E375" s="84" t="b">
        <v>0</v>
      </c>
      <c r="F375" s="84" t="b">
        <v>0</v>
      </c>
      <c r="G375" s="84" t="b">
        <v>0</v>
      </c>
    </row>
    <row r="376" spans="1:7" ht="15">
      <c r="A376" s="84" t="s">
        <v>417</v>
      </c>
      <c r="B376" s="84">
        <v>2</v>
      </c>
      <c r="C376" s="123">
        <v>0</v>
      </c>
      <c r="D376" s="84" t="s">
        <v>1603</v>
      </c>
      <c r="E376" s="84" t="b">
        <v>0</v>
      </c>
      <c r="F376" s="84" t="b">
        <v>0</v>
      </c>
      <c r="G376" s="84" t="b">
        <v>0</v>
      </c>
    </row>
    <row r="377" spans="1:7" ht="15">
      <c r="A377" s="84" t="s">
        <v>1730</v>
      </c>
      <c r="B377" s="84">
        <v>2</v>
      </c>
      <c r="C377" s="123">
        <v>0</v>
      </c>
      <c r="D377" s="84" t="s">
        <v>1603</v>
      </c>
      <c r="E377" s="84" t="b">
        <v>0</v>
      </c>
      <c r="F377" s="84" t="b">
        <v>0</v>
      </c>
      <c r="G377" s="84" t="b">
        <v>0</v>
      </c>
    </row>
    <row r="378" spans="1:7" ht="15">
      <c r="A378" s="84" t="s">
        <v>2098</v>
      </c>
      <c r="B378" s="84">
        <v>2</v>
      </c>
      <c r="C378" s="123">
        <v>0</v>
      </c>
      <c r="D378" s="84" t="s">
        <v>1603</v>
      </c>
      <c r="E378" s="84" t="b">
        <v>0</v>
      </c>
      <c r="F378" s="84" t="b">
        <v>0</v>
      </c>
      <c r="G378" s="84" t="b">
        <v>0</v>
      </c>
    </row>
    <row r="379" spans="1:7" ht="15">
      <c r="A379" s="84" t="s">
        <v>2099</v>
      </c>
      <c r="B379" s="84">
        <v>2</v>
      </c>
      <c r="C379" s="123">
        <v>0</v>
      </c>
      <c r="D379" s="84" t="s">
        <v>1603</v>
      </c>
      <c r="E379" s="84" t="b">
        <v>0</v>
      </c>
      <c r="F379" s="84" t="b">
        <v>0</v>
      </c>
      <c r="G379" s="84" t="b">
        <v>0</v>
      </c>
    </row>
    <row r="380" spans="1:7" ht="15">
      <c r="A380" s="84" t="s">
        <v>2100</v>
      </c>
      <c r="B380" s="84">
        <v>2</v>
      </c>
      <c r="C380" s="123">
        <v>0</v>
      </c>
      <c r="D380" s="84" t="s">
        <v>1603</v>
      </c>
      <c r="E380" s="84" t="b">
        <v>0</v>
      </c>
      <c r="F380" s="84" t="b">
        <v>0</v>
      </c>
      <c r="G380" s="84" t="b">
        <v>0</v>
      </c>
    </row>
    <row r="381" spans="1:7" ht="15">
      <c r="A381" s="84" t="s">
        <v>2101</v>
      </c>
      <c r="B381" s="84">
        <v>2</v>
      </c>
      <c r="C381" s="123">
        <v>0</v>
      </c>
      <c r="D381" s="84" t="s">
        <v>1603</v>
      </c>
      <c r="E381" s="84" t="b">
        <v>0</v>
      </c>
      <c r="F381" s="84" t="b">
        <v>0</v>
      </c>
      <c r="G381" s="84" t="b">
        <v>0</v>
      </c>
    </row>
    <row r="382" spans="1:7" ht="15">
      <c r="A382" s="84" t="s">
        <v>2102</v>
      </c>
      <c r="B382" s="84">
        <v>2</v>
      </c>
      <c r="C382" s="123">
        <v>0</v>
      </c>
      <c r="D382" s="84" t="s">
        <v>1603</v>
      </c>
      <c r="E382" s="84" t="b">
        <v>0</v>
      </c>
      <c r="F382" s="84" t="b">
        <v>0</v>
      </c>
      <c r="G382" s="84" t="b">
        <v>0</v>
      </c>
    </row>
    <row r="383" spans="1:7" ht="15">
      <c r="A383" s="84" t="s">
        <v>2103</v>
      </c>
      <c r="B383" s="84">
        <v>2</v>
      </c>
      <c r="C383" s="123">
        <v>0</v>
      </c>
      <c r="D383" s="84" t="s">
        <v>1603</v>
      </c>
      <c r="E383" s="84" t="b">
        <v>0</v>
      </c>
      <c r="F383" s="84" t="b">
        <v>0</v>
      </c>
      <c r="G383" s="84" t="b">
        <v>0</v>
      </c>
    </row>
    <row r="384" spans="1:7" ht="15">
      <c r="A384" s="84" t="s">
        <v>2104</v>
      </c>
      <c r="B384" s="84">
        <v>2</v>
      </c>
      <c r="C384" s="123">
        <v>0</v>
      </c>
      <c r="D384" s="84" t="s">
        <v>1603</v>
      </c>
      <c r="E384" s="84" t="b">
        <v>0</v>
      </c>
      <c r="F384" s="84" t="b">
        <v>0</v>
      </c>
      <c r="G384" s="84" t="b">
        <v>0</v>
      </c>
    </row>
    <row r="385" spans="1:7" ht="15">
      <c r="A385" s="84" t="s">
        <v>2105</v>
      </c>
      <c r="B385" s="84">
        <v>2</v>
      </c>
      <c r="C385" s="123">
        <v>0</v>
      </c>
      <c r="D385" s="84" t="s">
        <v>1603</v>
      </c>
      <c r="E385" s="84" t="b">
        <v>0</v>
      </c>
      <c r="F385" s="84" t="b">
        <v>0</v>
      </c>
      <c r="G385" s="84" t="b">
        <v>0</v>
      </c>
    </row>
    <row r="386" spans="1:7" ht="15">
      <c r="A386" s="84" t="s">
        <v>2106</v>
      </c>
      <c r="B386" s="84">
        <v>2</v>
      </c>
      <c r="C386" s="123">
        <v>0</v>
      </c>
      <c r="D386" s="84" t="s">
        <v>1603</v>
      </c>
      <c r="E386" s="84" t="b">
        <v>0</v>
      </c>
      <c r="F386" s="84" t="b">
        <v>0</v>
      </c>
      <c r="G386" s="84" t="b">
        <v>0</v>
      </c>
    </row>
    <row r="387" spans="1:7" ht="15">
      <c r="A387" s="84" t="s">
        <v>2107</v>
      </c>
      <c r="B387" s="84">
        <v>2</v>
      </c>
      <c r="C387" s="123">
        <v>0</v>
      </c>
      <c r="D387" s="84" t="s">
        <v>1603</v>
      </c>
      <c r="E387" s="84" t="b">
        <v>0</v>
      </c>
      <c r="F387" s="84" t="b">
        <v>0</v>
      </c>
      <c r="G387" s="84" t="b">
        <v>0</v>
      </c>
    </row>
    <row r="388" spans="1:7" ht="15">
      <c r="A388" s="84" t="s">
        <v>2108</v>
      </c>
      <c r="B388" s="84">
        <v>2</v>
      </c>
      <c r="C388" s="123">
        <v>0</v>
      </c>
      <c r="D388" s="84" t="s">
        <v>1603</v>
      </c>
      <c r="E388" s="84" t="b">
        <v>0</v>
      </c>
      <c r="F388" s="84" t="b">
        <v>0</v>
      </c>
      <c r="G388" s="84" t="b">
        <v>0</v>
      </c>
    </row>
    <row r="389" spans="1:7" ht="15">
      <c r="A389" s="84" t="s">
        <v>2109</v>
      </c>
      <c r="B389" s="84">
        <v>2</v>
      </c>
      <c r="C389" s="123">
        <v>0</v>
      </c>
      <c r="D389" s="84" t="s">
        <v>1603</v>
      </c>
      <c r="E389" s="84" t="b">
        <v>0</v>
      </c>
      <c r="F389" s="84" t="b">
        <v>0</v>
      </c>
      <c r="G389" s="84" t="b">
        <v>0</v>
      </c>
    </row>
    <row r="390" spans="1:7" ht="15">
      <c r="A390" s="84" t="s">
        <v>2110</v>
      </c>
      <c r="B390" s="84">
        <v>2</v>
      </c>
      <c r="C390" s="123">
        <v>0</v>
      </c>
      <c r="D390" s="84" t="s">
        <v>1603</v>
      </c>
      <c r="E390" s="84" t="b">
        <v>0</v>
      </c>
      <c r="F390" s="84" t="b">
        <v>0</v>
      </c>
      <c r="G390" s="84" t="b">
        <v>0</v>
      </c>
    </row>
    <row r="391" spans="1:7" ht="15">
      <c r="A391" s="84" t="s">
        <v>2111</v>
      </c>
      <c r="B391" s="84">
        <v>2</v>
      </c>
      <c r="C391" s="123">
        <v>0</v>
      </c>
      <c r="D391" s="84" t="s">
        <v>1603</v>
      </c>
      <c r="E391" s="84" t="b">
        <v>0</v>
      </c>
      <c r="F391" s="84" t="b">
        <v>0</v>
      </c>
      <c r="G391" s="84" t="b">
        <v>0</v>
      </c>
    </row>
    <row r="392" spans="1:7" ht="15">
      <c r="A392" s="84" t="s">
        <v>2112</v>
      </c>
      <c r="B392" s="84">
        <v>2</v>
      </c>
      <c r="C392" s="123">
        <v>0</v>
      </c>
      <c r="D392" s="84" t="s">
        <v>1603</v>
      </c>
      <c r="E392" s="84" t="b">
        <v>0</v>
      </c>
      <c r="F392" s="84" t="b">
        <v>0</v>
      </c>
      <c r="G392" s="84" t="b">
        <v>0</v>
      </c>
    </row>
    <row r="393" spans="1:7" ht="15">
      <c r="A393" s="84" t="s">
        <v>2113</v>
      </c>
      <c r="B393" s="84">
        <v>2</v>
      </c>
      <c r="C393" s="123">
        <v>0</v>
      </c>
      <c r="D393" s="84" t="s">
        <v>1603</v>
      </c>
      <c r="E393" s="84" t="b">
        <v>0</v>
      </c>
      <c r="F393" s="84" t="b">
        <v>0</v>
      </c>
      <c r="G393" s="84" t="b">
        <v>0</v>
      </c>
    </row>
    <row r="394" spans="1:7" ht="15">
      <c r="A394" s="84" t="s">
        <v>2114</v>
      </c>
      <c r="B394" s="84">
        <v>2</v>
      </c>
      <c r="C394" s="123">
        <v>0</v>
      </c>
      <c r="D394" s="84" t="s">
        <v>1603</v>
      </c>
      <c r="E394" s="84" t="b">
        <v>0</v>
      </c>
      <c r="F394" s="84" t="b">
        <v>0</v>
      </c>
      <c r="G394" s="84" t="b">
        <v>0</v>
      </c>
    </row>
    <row r="395" spans="1:7" ht="15">
      <c r="A395" s="84" t="s">
        <v>2115</v>
      </c>
      <c r="B395" s="84">
        <v>2</v>
      </c>
      <c r="C395" s="123">
        <v>0</v>
      </c>
      <c r="D395" s="84" t="s">
        <v>1603</v>
      </c>
      <c r="E395" s="84" t="b">
        <v>0</v>
      </c>
      <c r="F395" s="84" t="b">
        <v>0</v>
      </c>
      <c r="G395" s="84" t="b">
        <v>0</v>
      </c>
    </row>
    <row r="396" spans="1:7" ht="15">
      <c r="A396" s="84" t="s">
        <v>2116</v>
      </c>
      <c r="B396" s="84">
        <v>2</v>
      </c>
      <c r="C396" s="123">
        <v>0</v>
      </c>
      <c r="D396" s="84" t="s">
        <v>1603</v>
      </c>
      <c r="E396" s="84" t="b">
        <v>0</v>
      </c>
      <c r="F396" s="84" t="b">
        <v>0</v>
      </c>
      <c r="G396" s="84" t="b">
        <v>0</v>
      </c>
    </row>
    <row r="397" spans="1:7" ht="15">
      <c r="A397" s="84" t="s">
        <v>2117</v>
      </c>
      <c r="B397" s="84">
        <v>2</v>
      </c>
      <c r="C397" s="123">
        <v>0</v>
      </c>
      <c r="D397" s="84" t="s">
        <v>1603</v>
      </c>
      <c r="E397" s="84" t="b">
        <v>0</v>
      </c>
      <c r="F397" s="84" t="b">
        <v>0</v>
      </c>
      <c r="G397" s="84" t="b">
        <v>0</v>
      </c>
    </row>
    <row r="398" spans="1:7" ht="15">
      <c r="A398" s="84" t="s">
        <v>2123</v>
      </c>
      <c r="B398" s="84">
        <v>2</v>
      </c>
      <c r="C398" s="123">
        <v>0</v>
      </c>
      <c r="D398" s="84" t="s">
        <v>1604</v>
      </c>
      <c r="E398" s="84" t="b">
        <v>0</v>
      </c>
      <c r="F398" s="84" t="b">
        <v>0</v>
      </c>
      <c r="G398" s="84" t="b">
        <v>0</v>
      </c>
    </row>
    <row r="399" spans="1:7" ht="15">
      <c r="A399" s="84" t="s">
        <v>2124</v>
      </c>
      <c r="B399" s="84">
        <v>2</v>
      </c>
      <c r="C399" s="123">
        <v>0</v>
      </c>
      <c r="D399" s="84" t="s">
        <v>1604</v>
      </c>
      <c r="E399" s="84" t="b">
        <v>0</v>
      </c>
      <c r="F399" s="84" t="b">
        <v>0</v>
      </c>
      <c r="G399" s="84" t="b">
        <v>0</v>
      </c>
    </row>
    <row r="400" spans="1:7" ht="15">
      <c r="A400" s="84" t="s">
        <v>2125</v>
      </c>
      <c r="B400" s="84">
        <v>2</v>
      </c>
      <c r="C400" s="123">
        <v>0</v>
      </c>
      <c r="D400" s="84" t="s">
        <v>1604</v>
      </c>
      <c r="E400" s="84" t="b">
        <v>0</v>
      </c>
      <c r="F400" s="84" t="b">
        <v>0</v>
      </c>
      <c r="G400" s="84" t="b">
        <v>0</v>
      </c>
    </row>
    <row r="401" spans="1:7" ht="15">
      <c r="A401" s="84" t="s">
        <v>2126</v>
      </c>
      <c r="B401" s="84">
        <v>2</v>
      </c>
      <c r="C401" s="123">
        <v>0</v>
      </c>
      <c r="D401" s="84" t="s">
        <v>1604</v>
      </c>
      <c r="E401" s="84" t="b">
        <v>0</v>
      </c>
      <c r="F401" s="84" t="b">
        <v>0</v>
      </c>
      <c r="G401" s="84" t="b">
        <v>0</v>
      </c>
    </row>
    <row r="402" spans="1:7" ht="15">
      <c r="A402" s="84" t="s">
        <v>2127</v>
      </c>
      <c r="B402" s="84">
        <v>2</v>
      </c>
      <c r="C402" s="123">
        <v>0</v>
      </c>
      <c r="D402" s="84" t="s">
        <v>1604</v>
      </c>
      <c r="E402" s="84" t="b">
        <v>0</v>
      </c>
      <c r="F402" s="84" t="b">
        <v>0</v>
      </c>
      <c r="G402" s="84" t="b">
        <v>0</v>
      </c>
    </row>
    <row r="403" spans="1:7" ht="15">
      <c r="A403" s="84" t="s">
        <v>2128</v>
      </c>
      <c r="B403" s="84">
        <v>2</v>
      </c>
      <c r="C403" s="123">
        <v>0</v>
      </c>
      <c r="D403" s="84" t="s">
        <v>1604</v>
      </c>
      <c r="E403" s="84" t="b">
        <v>0</v>
      </c>
      <c r="F403" s="84" t="b">
        <v>0</v>
      </c>
      <c r="G403" s="84" t="b">
        <v>0</v>
      </c>
    </row>
    <row r="404" spans="1:7" ht="15">
      <c r="A404" s="84" t="s">
        <v>2129</v>
      </c>
      <c r="B404" s="84">
        <v>2</v>
      </c>
      <c r="C404" s="123">
        <v>0</v>
      </c>
      <c r="D404" s="84" t="s">
        <v>1604</v>
      </c>
      <c r="E404" s="84" t="b">
        <v>0</v>
      </c>
      <c r="F404" s="84" t="b">
        <v>0</v>
      </c>
      <c r="G404" s="84" t="b">
        <v>0</v>
      </c>
    </row>
    <row r="405" spans="1:7" ht="15">
      <c r="A405" s="84" t="s">
        <v>2130</v>
      </c>
      <c r="B405" s="84">
        <v>2</v>
      </c>
      <c r="C405" s="123">
        <v>0</v>
      </c>
      <c r="D405" s="84" t="s">
        <v>1604</v>
      </c>
      <c r="E405" s="84" t="b">
        <v>0</v>
      </c>
      <c r="F405" s="84" t="b">
        <v>0</v>
      </c>
      <c r="G405" s="84" t="b">
        <v>0</v>
      </c>
    </row>
    <row r="406" spans="1:7" ht="15">
      <c r="A406" s="84" t="s">
        <v>421</v>
      </c>
      <c r="B406" s="84">
        <v>2</v>
      </c>
      <c r="C406" s="123">
        <v>0</v>
      </c>
      <c r="D406" s="84" t="s">
        <v>1604</v>
      </c>
      <c r="E406" s="84" t="b">
        <v>0</v>
      </c>
      <c r="F406" s="84" t="b">
        <v>0</v>
      </c>
      <c r="G406" s="84" t="b">
        <v>0</v>
      </c>
    </row>
    <row r="407" spans="1:7" ht="15">
      <c r="A407" s="84" t="s">
        <v>2131</v>
      </c>
      <c r="B407" s="84">
        <v>2</v>
      </c>
      <c r="C407" s="123">
        <v>0</v>
      </c>
      <c r="D407" s="84" t="s">
        <v>1604</v>
      </c>
      <c r="E407" s="84" t="b">
        <v>0</v>
      </c>
      <c r="F407" s="84" t="b">
        <v>0</v>
      </c>
      <c r="G407" s="84" t="b">
        <v>0</v>
      </c>
    </row>
    <row r="408" spans="1:7" ht="15">
      <c r="A408" s="84" t="s">
        <v>2132</v>
      </c>
      <c r="B408" s="84">
        <v>2</v>
      </c>
      <c r="C408" s="123">
        <v>0</v>
      </c>
      <c r="D408" s="84" t="s">
        <v>1604</v>
      </c>
      <c r="E408" s="84" t="b">
        <v>0</v>
      </c>
      <c r="F408" s="84" t="b">
        <v>0</v>
      </c>
      <c r="G408" s="84" t="b">
        <v>0</v>
      </c>
    </row>
    <row r="409" spans="1:7" ht="15">
      <c r="A409" s="84" t="s">
        <v>1743</v>
      </c>
      <c r="B409" s="84">
        <v>2</v>
      </c>
      <c r="C409" s="123">
        <v>0</v>
      </c>
      <c r="D409" s="84" t="s">
        <v>1606</v>
      </c>
      <c r="E409" s="84" t="b">
        <v>0</v>
      </c>
      <c r="F409" s="84" t="b">
        <v>0</v>
      </c>
      <c r="G409" s="84" t="b">
        <v>0</v>
      </c>
    </row>
    <row r="410" spans="1:7" ht="15">
      <c r="A410" s="84" t="s">
        <v>1742</v>
      </c>
      <c r="B410" s="84">
        <v>4</v>
      </c>
      <c r="C410" s="123">
        <v>0</v>
      </c>
      <c r="D410" s="84" t="s">
        <v>1608</v>
      </c>
      <c r="E410" s="84" t="b">
        <v>0</v>
      </c>
      <c r="F410" s="84" t="b">
        <v>0</v>
      </c>
      <c r="G410" s="84" t="b">
        <v>0</v>
      </c>
    </row>
    <row r="411" spans="1:7" ht="15">
      <c r="A411" s="84" t="s">
        <v>1685</v>
      </c>
      <c r="B411" s="84">
        <v>2</v>
      </c>
      <c r="C411" s="123">
        <v>0</v>
      </c>
      <c r="D411" s="84" t="s">
        <v>1608</v>
      </c>
      <c r="E411" s="84" t="b">
        <v>0</v>
      </c>
      <c r="F411" s="84" t="b">
        <v>0</v>
      </c>
      <c r="G411" s="84" t="b">
        <v>0</v>
      </c>
    </row>
    <row r="412" spans="1:7" ht="15">
      <c r="A412" s="84" t="s">
        <v>1686</v>
      </c>
      <c r="B412" s="84">
        <v>2</v>
      </c>
      <c r="C412" s="123">
        <v>0</v>
      </c>
      <c r="D412" s="84" t="s">
        <v>1608</v>
      </c>
      <c r="E412" s="84" t="b">
        <v>1</v>
      </c>
      <c r="F412" s="84" t="b">
        <v>0</v>
      </c>
      <c r="G412" s="84" t="b">
        <v>0</v>
      </c>
    </row>
    <row r="413" spans="1:7" ht="15">
      <c r="A413" s="84" t="s">
        <v>2088</v>
      </c>
      <c r="B413" s="84">
        <v>2</v>
      </c>
      <c r="C413" s="123">
        <v>0</v>
      </c>
      <c r="D413" s="84" t="s">
        <v>1608</v>
      </c>
      <c r="E413" s="84" t="b">
        <v>0</v>
      </c>
      <c r="F413" s="84" t="b">
        <v>0</v>
      </c>
      <c r="G413" s="84" t="b">
        <v>0</v>
      </c>
    </row>
    <row r="414" spans="1:7" ht="15">
      <c r="A414" s="84" t="s">
        <v>417</v>
      </c>
      <c r="B414" s="84">
        <v>2</v>
      </c>
      <c r="C414" s="123">
        <v>0</v>
      </c>
      <c r="D414" s="84" t="s">
        <v>1608</v>
      </c>
      <c r="E414" s="84" t="b">
        <v>0</v>
      </c>
      <c r="F414" s="84" t="b">
        <v>0</v>
      </c>
      <c r="G414" s="84" t="b">
        <v>0</v>
      </c>
    </row>
    <row r="415" spans="1:7" ht="15">
      <c r="A415" s="84" t="s">
        <v>1681</v>
      </c>
      <c r="B415" s="84">
        <v>2</v>
      </c>
      <c r="C415" s="123">
        <v>0</v>
      </c>
      <c r="D415" s="84" t="s">
        <v>1608</v>
      </c>
      <c r="E415" s="84" t="b">
        <v>1</v>
      </c>
      <c r="F415" s="84" t="b">
        <v>0</v>
      </c>
      <c r="G415" s="84" t="b">
        <v>0</v>
      </c>
    </row>
    <row r="416" spans="1:7" ht="15">
      <c r="A416" s="84" t="s">
        <v>1687</v>
      </c>
      <c r="B416" s="84">
        <v>2</v>
      </c>
      <c r="C416" s="123">
        <v>0</v>
      </c>
      <c r="D416" s="84" t="s">
        <v>1608</v>
      </c>
      <c r="E416" s="84" t="b">
        <v>0</v>
      </c>
      <c r="F416" s="84" t="b">
        <v>0</v>
      </c>
      <c r="G416" s="84" t="b">
        <v>0</v>
      </c>
    </row>
    <row r="417" spans="1:7" ht="15">
      <c r="A417" s="84" t="s">
        <v>1688</v>
      </c>
      <c r="B417" s="84">
        <v>2</v>
      </c>
      <c r="C417" s="123">
        <v>0</v>
      </c>
      <c r="D417" s="84" t="s">
        <v>1608</v>
      </c>
      <c r="E417" s="84" t="b">
        <v>0</v>
      </c>
      <c r="F417" s="84" t="b">
        <v>0</v>
      </c>
      <c r="G417" s="84" t="b">
        <v>0</v>
      </c>
    </row>
    <row r="418" spans="1:7" ht="15">
      <c r="A418" s="84" t="s">
        <v>1692</v>
      </c>
      <c r="B418" s="84">
        <v>2</v>
      </c>
      <c r="C418" s="123">
        <v>0</v>
      </c>
      <c r="D418" s="84" t="s">
        <v>1608</v>
      </c>
      <c r="E418" s="84" t="b">
        <v>0</v>
      </c>
      <c r="F418" s="84" t="b">
        <v>0</v>
      </c>
      <c r="G418" s="84" t="b">
        <v>0</v>
      </c>
    </row>
    <row r="419" spans="1:7" ht="15">
      <c r="A419" s="84" t="s">
        <v>1693</v>
      </c>
      <c r="B419" s="84">
        <v>2</v>
      </c>
      <c r="C419" s="123">
        <v>0</v>
      </c>
      <c r="D419" s="84" t="s">
        <v>1608</v>
      </c>
      <c r="E419" s="84" t="b">
        <v>0</v>
      </c>
      <c r="F419" s="84" t="b">
        <v>0</v>
      </c>
      <c r="G419" s="84" t="b">
        <v>0</v>
      </c>
    </row>
    <row r="420" spans="1:7" ht="15">
      <c r="A420" s="84" t="s">
        <v>1743</v>
      </c>
      <c r="B420" s="84">
        <v>5</v>
      </c>
      <c r="C420" s="123">
        <v>0</v>
      </c>
      <c r="D420" s="84" t="s">
        <v>1609</v>
      </c>
      <c r="E420" s="84" t="b">
        <v>0</v>
      </c>
      <c r="F420" s="84" t="b">
        <v>0</v>
      </c>
      <c r="G420" s="84" t="b">
        <v>0</v>
      </c>
    </row>
    <row r="421" spans="1:7" ht="15">
      <c r="A421" s="84" t="s">
        <v>2060</v>
      </c>
      <c r="B421" s="84">
        <v>4</v>
      </c>
      <c r="C421" s="123">
        <v>0</v>
      </c>
      <c r="D421" s="84" t="s">
        <v>1609</v>
      </c>
      <c r="E421" s="84" t="b">
        <v>0</v>
      </c>
      <c r="F421" s="84" t="b">
        <v>0</v>
      </c>
      <c r="G421" s="84" t="b">
        <v>0</v>
      </c>
    </row>
    <row r="422" spans="1:7" ht="15">
      <c r="A422" s="84" t="s">
        <v>2055</v>
      </c>
      <c r="B422" s="84">
        <v>3</v>
      </c>
      <c r="C422" s="123">
        <v>0</v>
      </c>
      <c r="D422" s="84" t="s">
        <v>1609</v>
      </c>
      <c r="E422" s="84" t="b">
        <v>0</v>
      </c>
      <c r="F422" s="84" t="b">
        <v>0</v>
      </c>
      <c r="G422" s="84" t="b">
        <v>0</v>
      </c>
    </row>
    <row r="423" spans="1:7" ht="15">
      <c r="A423" s="84" t="s">
        <v>2089</v>
      </c>
      <c r="B423" s="84">
        <v>3</v>
      </c>
      <c r="C423" s="123">
        <v>0</v>
      </c>
      <c r="D423" s="84" t="s">
        <v>1609</v>
      </c>
      <c r="E423" s="84" t="b">
        <v>0</v>
      </c>
      <c r="F423" s="84" t="b">
        <v>0</v>
      </c>
      <c r="G423" s="84" t="b">
        <v>0</v>
      </c>
    </row>
    <row r="424" spans="1:7" ht="15">
      <c r="A424" s="84" t="s">
        <v>2143</v>
      </c>
      <c r="B424" s="84">
        <v>2</v>
      </c>
      <c r="C424" s="123">
        <v>0</v>
      </c>
      <c r="D424" s="84" t="s">
        <v>1609</v>
      </c>
      <c r="E424" s="84" t="b">
        <v>0</v>
      </c>
      <c r="F424" s="84" t="b">
        <v>0</v>
      </c>
      <c r="G424" s="84" t="b">
        <v>0</v>
      </c>
    </row>
    <row r="425" spans="1:7" ht="15">
      <c r="A425" s="84" t="s">
        <v>2144</v>
      </c>
      <c r="B425" s="84">
        <v>2</v>
      </c>
      <c r="C425" s="123">
        <v>0</v>
      </c>
      <c r="D425" s="84" t="s">
        <v>1609</v>
      </c>
      <c r="E425" s="84" t="b">
        <v>0</v>
      </c>
      <c r="F425" s="84" t="b">
        <v>0</v>
      </c>
      <c r="G425" s="84" t="b">
        <v>0</v>
      </c>
    </row>
    <row r="426" spans="1:7" ht="15">
      <c r="A426" s="84" t="s">
        <v>2145</v>
      </c>
      <c r="B426" s="84">
        <v>2</v>
      </c>
      <c r="C426" s="123">
        <v>0</v>
      </c>
      <c r="D426" s="84" t="s">
        <v>1609</v>
      </c>
      <c r="E426" s="84" t="b">
        <v>0</v>
      </c>
      <c r="F426" s="84" t="b">
        <v>0</v>
      </c>
      <c r="G426" s="84" t="b">
        <v>0</v>
      </c>
    </row>
    <row r="427" spans="1:7" ht="15">
      <c r="A427" s="84" t="s">
        <v>2146</v>
      </c>
      <c r="B427" s="84">
        <v>2</v>
      </c>
      <c r="C427" s="123">
        <v>0</v>
      </c>
      <c r="D427" s="84" t="s">
        <v>1609</v>
      </c>
      <c r="E427" s="84" t="b">
        <v>0</v>
      </c>
      <c r="F427" s="84" t="b">
        <v>0</v>
      </c>
      <c r="G427" s="84" t="b">
        <v>0</v>
      </c>
    </row>
    <row r="428" spans="1:7" ht="15">
      <c r="A428" s="84" t="s">
        <v>2147</v>
      </c>
      <c r="B428" s="84">
        <v>2</v>
      </c>
      <c r="C428" s="123">
        <v>0</v>
      </c>
      <c r="D428" s="84" t="s">
        <v>1609</v>
      </c>
      <c r="E428" s="84" t="b">
        <v>0</v>
      </c>
      <c r="F428" s="84" t="b">
        <v>0</v>
      </c>
      <c r="G428" s="84" t="b">
        <v>0</v>
      </c>
    </row>
    <row r="429" spans="1:7" ht="15">
      <c r="A429" s="84" t="s">
        <v>2148</v>
      </c>
      <c r="B429" s="84">
        <v>2</v>
      </c>
      <c r="C429" s="123">
        <v>0</v>
      </c>
      <c r="D429" s="84" t="s">
        <v>1609</v>
      </c>
      <c r="E429" s="84" t="b">
        <v>0</v>
      </c>
      <c r="F429" s="84" t="b">
        <v>0</v>
      </c>
      <c r="G429" s="84" t="b">
        <v>0</v>
      </c>
    </row>
    <row r="430" spans="1:7" ht="15">
      <c r="A430" s="84" t="s">
        <v>2149</v>
      </c>
      <c r="B430" s="84">
        <v>2</v>
      </c>
      <c r="C430" s="123">
        <v>0</v>
      </c>
      <c r="D430" s="84" t="s">
        <v>1609</v>
      </c>
      <c r="E430" s="84" t="b">
        <v>0</v>
      </c>
      <c r="F430" s="84" t="b">
        <v>0</v>
      </c>
      <c r="G430" s="84" t="b">
        <v>0</v>
      </c>
    </row>
    <row r="431" spans="1:7" ht="15">
      <c r="A431" s="84" t="s">
        <v>2150</v>
      </c>
      <c r="B431" s="84">
        <v>2</v>
      </c>
      <c r="C431" s="123">
        <v>0</v>
      </c>
      <c r="D431" s="84" t="s">
        <v>1609</v>
      </c>
      <c r="E431" s="84" t="b">
        <v>0</v>
      </c>
      <c r="F431" s="84" t="b">
        <v>0</v>
      </c>
      <c r="G431" s="84" t="b">
        <v>0</v>
      </c>
    </row>
    <row r="432" spans="1:7" ht="15">
      <c r="A432" s="84" t="s">
        <v>2151</v>
      </c>
      <c r="B432" s="84">
        <v>2</v>
      </c>
      <c r="C432" s="123">
        <v>0</v>
      </c>
      <c r="D432" s="84" t="s">
        <v>1609</v>
      </c>
      <c r="E432" s="84" t="b">
        <v>0</v>
      </c>
      <c r="F432" s="84" t="b">
        <v>0</v>
      </c>
      <c r="G432" s="84" t="b">
        <v>0</v>
      </c>
    </row>
    <row r="433" spans="1:7" ht="15">
      <c r="A433" s="84" t="s">
        <v>2152</v>
      </c>
      <c r="B433" s="84">
        <v>2</v>
      </c>
      <c r="C433" s="123">
        <v>0</v>
      </c>
      <c r="D433" s="84" t="s">
        <v>1609</v>
      </c>
      <c r="E433" s="84" t="b">
        <v>0</v>
      </c>
      <c r="F433" s="84" t="b">
        <v>0</v>
      </c>
      <c r="G433" s="84" t="b">
        <v>0</v>
      </c>
    </row>
    <row r="434" spans="1:7" ht="15">
      <c r="A434" s="84" t="s">
        <v>2153</v>
      </c>
      <c r="B434" s="84">
        <v>2</v>
      </c>
      <c r="C434" s="123">
        <v>0</v>
      </c>
      <c r="D434" s="84" t="s">
        <v>1609</v>
      </c>
      <c r="E434" s="84" t="b">
        <v>0</v>
      </c>
      <c r="F434" s="84" t="b">
        <v>0</v>
      </c>
      <c r="G434" s="84" t="b">
        <v>0</v>
      </c>
    </row>
    <row r="435" spans="1:7" ht="15">
      <c r="A435" s="84" t="s">
        <v>2057</v>
      </c>
      <c r="B435" s="84">
        <v>2</v>
      </c>
      <c r="C435" s="123">
        <v>0</v>
      </c>
      <c r="D435" s="84" t="s">
        <v>1609</v>
      </c>
      <c r="E435" s="84" t="b">
        <v>0</v>
      </c>
      <c r="F435" s="84" t="b">
        <v>0</v>
      </c>
      <c r="G435" s="84" t="b">
        <v>0</v>
      </c>
    </row>
    <row r="436" spans="1:7" ht="15">
      <c r="A436" s="84" t="s">
        <v>2154</v>
      </c>
      <c r="B436" s="84">
        <v>2</v>
      </c>
      <c r="C436" s="123">
        <v>0</v>
      </c>
      <c r="D436" s="84" t="s">
        <v>1609</v>
      </c>
      <c r="E436" s="84" t="b">
        <v>0</v>
      </c>
      <c r="F436" s="84" t="b">
        <v>0</v>
      </c>
      <c r="G436" s="84" t="b">
        <v>0</v>
      </c>
    </row>
    <row r="437" spans="1:7" ht="15">
      <c r="A437" s="84" t="s">
        <v>2061</v>
      </c>
      <c r="B437" s="84">
        <v>4</v>
      </c>
      <c r="C437" s="123">
        <v>0</v>
      </c>
      <c r="D437" s="84" t="s">
        <v>1610</v>
      </c>
      <c r="E437" s="84" t="b">
        <v>0</v>
      </c>
      <c r="F437" s="84" t="b">
        <v>0</v>
      </c>
      <c r="G437" s="84" t="b">
        <v>0</v>
      </c>
    </row>
    <row r="438" spans="1:7" ht="15">
      <c r="A438" s="84" t="s">
        <v>2062</v>
      </c>
      <c r="B438" s="84">
        <v>4</v>
      </c>
      <c r="C438" s="123">
        <v>0</v>
      </c>
      <c r="D438" s="84" t="s">
        <v>1610</v>
      </c>
      <c r="E438" s="84" t="b">
        <v>0</v>
      </c>
      <c r="F438" s="84" t="b">
        <v>0</v>
      </c>
      <c r="G438" s="84" t="b">
        <v>0</v>
      </c>
    </row>
    <row r="439" spans="1:7" ht="15">
      <c r="A439" s="84" t="s">
        <v>2063</v>
      </c>
      <c r="B439" s="84">
        <v>4</v>
      </c>
      <c r="C439" s="123">
        <v>0</v>
      </c>
      <c r="D439" s="84" t="s">
        <v>1610</v>
      </c>
      <c r="E439" s="84" t="b">
        <v>0</v>
      </c>
      <c r="F439" s="84" t="b">
        <v>0</v>
      </c>
      <c r="G439" s="84" t="b">
        <v>0</v>
      </c>
    </row>
    <row r="440" spans="1:7" ht="15">
      <c r="A440" s="84" t="s">
        <v>417</v>
      </c>
      <c r="B440" s="84">
        <v>3</v>
      </c>
      <c r="C440" s="123">
        <v>0</v>
      </c>
      <c r="D440" s="84" t="s">
        <v>1610</v>
      </c>
      <c r="E440" s="84" t="b">
        <v>0</v>
      </c>
      <c r="F440" s="84" t="b">
        <v>0</v>
      </c>
      <c r="G440" s="84" t="b">
        <v>0</v>
      </c>
    </row>
    <row r="441" spans="1:7" ht="15">
      <c r="A441" s="84" t="s">
        <v>2166</v>
      </c>
      <c r="B441" s="84">
        <v>2</v>
      </c>
      <c r="C441" s="123">
        <v>0</v>
      </c>
      <c r="D441" s="84" t="s">
        <v>1610</v>
      </c>
      <c r="E441" s="84" t="b">
        <v>0</v>
      </c>
      <c r="F441" s="84" t="b">
        <v>0</v>
      </c>
      <c r="G441" s="84" t="b">
        <v>0</v>
      </c>
    </row>
    <row r="442" spans="1:7" ht="15">
      <c r="A442" s="84" t="s">
        <v>2167</v>
      </c>
      <c r="B442" s="84">
        <v>2</v>
      </c>
      <c r="C442" s="123">
        <v>0</v>
      </c>
      <c r="D442" s="84" t="s">
        <v>1610</v>
      </c>
      <c r="E442" s="84" t="b">
        <v>0</v>
      </c>
      <c r="F442" s="84" t="b">
        <v>0</v>
      </c>
      <c r="G442" s="84" t="b">
        <v>0</v>
      </c>
    </row>
    <row r="443" spans="1:7" ht="15">
      <c r="A443" s="84" t="s">
        <v>2168</v>
      </c>
      <c r="B443" s="84">
        <v>2</v>
      </c>
      <c r="C443" s="123">
        <v>0</v>
      </c>
      <c r="D443" s="84" t="s">
        <v>1610</v>
      </c>
      <c r="E443" s="84" t="b">
        <v>0</v>
      </c>
      <c r="F443" s="84" t="b">
        <v>0</v>
      </c>
      <c r="G443" s="84" t="b">
        <v>0</v>
      </c>
    </row>
    <row r="444" spans="1:7" ht="15">
      <c r="A444" s="84" t="s">
        <v>2169</v>
      </c>
      <c r="B444" s="84">
        <v>2</v>
      </c>
      <c r="C444" s="123">
        <v>0</v>
      </c>
      <c r="D444" s="84" t="s">
        <v>1610</v>
      </c>
      <c r="E444" s="84" t="b">
        <v>0</v>
      </c>
      <c r="F444" s="84" t="b">
        <v>0</v>
      </c>
      <c r="G444" s="84" t="b">
        <v>0</v>
      </c>
    </row>
    <row r="445" spans="1:7" ht="15">
      <c r="A445" s="84" t="s">
        <v>2059</v>
      </c>
      <c r="B445" s="84">
        <v>2</v>
      </c>
      <c r="C445" s="123">
        <v>0</v>
      </c>
      <c r="D445" s="84" t="s">
        <v>1610</v>
      </c>
      <c r="E445" s="84" t="b">
        <v>0</v>
      </c>
      <c r="F445" s="84" t="b">
        <v>0</v>
      </c>
      <c r="G445" s="84" t="b">
        <v>0</v>
      </c>
    </row>
    <row r="446" spans="1:7" ht="15">
      <c r="A446" s="84" t="s">
        <v>1757</v>
      </c>
      <c r="B446" s="84">
        <v>2</v>
      </c>
      <c r="C446" s="123">
        <v>0</v>
      </c>
      <c r="D446" s="84" t="s">
        <v>1610</v>
      </c>
      <c r="E446" s="84" t="b">
        <v>0</v>
      </c>
      <c r="F446" s="84" t="b">
        <v>0</v>
      </c>
      <c r="G446" s="84" t="b">
        <v>0</v>
      </c>
    </row>
    <row r="447" spans="1:7" ht="15">
      <c r="A447" s="84" t="s">
        <v>2068</v>
      </c>
      <c r="B447" s="84">
        <v>2</v>
      </c>
      <c r="C447" s="123">
        <v>0</v>
      </c>
      <c r="D447" s="84" t="s">
        <v>1610</v>
      </c>
      <c r="E447" s="84" t="b">
        <v>0</v>
      </c>
      <c r="F447" s="84" t="b">
        <v>0</v>
      </c>
      <c r="G447" s="84" t="b">
        <v>0</v>
      </c>
    </row>
    <row r="448" spans="1:7" ht="15">
      <c r="A448" s="84" t="s">
        <v>2170</v>
      </c>
      <c r="B448" s="84">
        <v>2</v>
      </c>
      <c r="C448" s="123">
        <v>0</v>
      </c>
      <c r="D448" s="84" t="s">
        <v>1610</v>
      </c>
      <c r="E448" s="84" t="b">
        <v>0</v>
      </c>
      <c r="F448" s="84" t="b">
        <v>0</v>
      </c>
      <c r="G448" s="84" t="b">
        <v>0</v>
      </c>
    </row>
    <row r="449" spans="1:7" ht="15">
      <c r="A449" s="84" t="s">
        <v>2171</v>
      </c>
      <c r="B449" s="84">
        <v>2</v>
      </c>
      <c r="C449" s="123">
        <v>0</v>
      </c>
      <c r="D449" s="84" t="s">
        <v>1610</v>
      </c>
      <c r="E449" s="84" t="b">
        <v>0</v>
      </c>
      <c r="F449" s="84" t="b">
        <v>0</v>
      </c>
      <c r="G449" s="84" t="b">
        <v>0</v>
      </c>
    </row>
    <row r="450" spans="1:7" ht="15">
      <c r="A450" s="84" t="s">
        <v>2055</v>
      </c>
      <c r="B450" s="84">
        <v>2</v>
      </c>
      <c r="C450" s="123">
        <v>0</v>
      </c>
      <c r="D450" s="84" t="s">
        <v>1610</v>
      </c>
      <c r="E450" s="84" t="b">
        <v>0</v>
      </c>
      <c r="F450" s="84" t="b">
        <v>0</v>
      </c>
      <c r="G450" s="84" t="b">
        <v>0</v>
      </c>
    </row>
    <row r="451" spans="1:7" ht="15">
      <c r="A451" s="84" t="s">
        <v>2172</v>
      </c>
      <c r="B451" s="84">
        <v>2</v>
      </c>
      <c r="C451" s="123">
        <v>0</v>
      </c>
      <c r="D451" s="84" t="s">
        <v>1610</v>
      </c>
      <c r="E451" s="84" t="b">
        <v>0</v>
      </c>
      <c r="F451" s="84" t="b">
        <v>0</v>
      </c>
      <c r="G451" s="84" t="b">
        <v>0</v>
      </c>
    </row>
    <row r="452" spans="1:7" ht="15">
      <c r="A452" s="84" t="s">
        <v>1779</v>
      </c>
      <c r="B452" s="84">
        <v>2</v>
      </c>
      <c r="C452" s="123">
        <v>0</v>
      </c>
      <c r="D452" s="84" t="s">
        <v>1610</v>
      </c>
      <c r="E452" s="84" t="b">
        <v>0</v>
      </c>
      <c r="F452" s="84" t="b">
        <v>0</v>
      </c>
      <c r="G452" s="84" t="b">
        <v>0</v>
      </c>
    </row>
    <row r="453" spans="1:7" ht="15">
      <c r="A453" s="84" t="s">
        <v>2173</v>
      </c>
      <c r="B453" s="84">
        <v>2</v>
      </c>
      <c r="C453" s="123">
        <v>0</v>
      </c>
      <c r="D453" s="84" t="s">
        <v>1610</v>
      </c>
      <c r="E453" s="84" t="b">
        <v>0</v>
      </c>
      <c r="F453" s="84" t="b">
        <v>0</v>
      </c>
      <c r="G453" s="84" t="b">
        <v>0</v>
      </c>
    </row>
    <row r="454" spans="1:7" ht="15">
      <c r="A454" s="84" t="s">
        <v>2174</v>
      </c>
      <c r="B454" s="84">
        <v>2</v>
      </c>
      <c r="C454" s="123">
        <v>0</v>
      </c>
      <c r="D454" s="84" t="s">
        <v>1610</v>
      </c>
      <c r="E454" s="84" t="b">
        <v>0</v>
      </c>
      <c r="F454" s="84" t="b">
        <v>0</v>
      </c>
      <c r="G45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2181</v>
      </c>
      <c r="B1" s="13" t="s">
        <v>2182</v>
      </c>
      <c r="C1" s="13" t="s">
        <v>2175</v>
      </c>
      <c r="D1" s="13" t="s">
        <v>2176</v>
      </c>
      <c r="E1" s="13" t="s">
        <v>2183</v>
      </c>
      <c r="F1" s="13" t="s">
        <v>144</v>
      </c>
      <c r="G1" s="13" t="s">
        <v>2184</v>
      </c>
      <c r="H1" s="13" t="s">
        <v>2185</v>
      </c>
      <c r="I1" s="13" t="s">
        <v>2186</v>
      </c>
      <c r="J1" s="13" t="s">
        <v>2187</v>
      </c>
      <c r="K1" s="13" t="s">
        <v>2188</v>
      </c>
      <c r="L1" s="13" t="s">
        <v>2189</v>
      </c>
    </row>
    <row r="2" spans="1:12" ht="15">
      <c r="A2" s="84" t="s">
        <v>417</v>
      </c>
      <c r="B2" s="84" t="s">
        <v>1730</v>
      </c>
      <c r="C2" s="84">
        <v>68</v>
      </c>
      <c r="D2" s="123">
        <v>0.008168636074028979</v>
      </c>
      <c r="E2" s="123">
        <v>1.2264249860744358</v>
      </c>
      <c r="F2" s="84" t="s">
        <v>2177</v>
      </c>
      <c r="G2" s="84" t="b">
        <v>0</v>
      </c>
      <c r="H2" s="84" t="b">
        <v>0</v>
      </c>
      <c r="I2" s="84" t="b">
        <v>0</v>
      </c>
      <c r="J2" s="84" t="b">
        <v>0</v>
      </c>
      <c r="K2" s="84" t="b">
        <v>0</v>
      </c>
      <c r="L2" s="84" t="b">
        <v>0</v>
      </c>
    </row>
    <row r="3" spans="1:12" ht="15">
      <c r="A3" s="84" t="s">
        <v>1733</v>
      </c>
      <c r="B3" s="84" t="s">
        <v>1735</v>
      </c>
      <c r="C3" s="84">
        <v>61</v>
      </c>
      <c r="D3" s="123">
        <v>0.008923048474071113</v>
      </c>
      <c r="E3" s="123">
        <v>1.4430705236922376</v>
      </c>
      <c r="F3" s="84" t="s">
        <v>2177</v>
      </c>
      <c r="G3" s="84" t="b">
        <v>0</v>
      </c>
      <c r="H3" s="84" t="b">
        <v>0</v>
      </c>
      <c r="I3" s="84" t="b">
        <v>0</v>
      </c>
      <c r="J3" s="84" t="b">
        <v>0</v>
      </c>
      <c r="K3" s="84" t="b">
        <v>0</v>
      </c>
      <c r="L3" s="84" t="b">
        <v>0</v>
      </c>
    </row>
    <row r="4" spans="1:12" ht="15">
      <c r="A4" s="84" t="s">
        <v>1735</v>
      </c>
      <c r="B4" s="84" t="s">
        <v>1736</v>
      </c>
      <c r="C4" s="84">
        <v>61</v>
      </c>
      <c r="D4" s="123">
        <v>0.008923048474071113</v>
      </c>
      <c r="E4" s="123">
        <v>1.4430705236922376</v>
      </c>
      <c r="F4" s="84" t="s">
        <v>2177</v>
      </c>
      <c r="G4" s="84" t="b">
        <v>0</v>
      </c>
      <c r="H4" s="84" t="b">
        <v>0</v>
      </c>
      <c r="I4" s="84" t="b">
        <v>0</v>
      </c>
      <c r="J4" s="84" t="b">
        <v>1</v>
      </c>
      <c r="K4" s="84" t="b">
        <v>0</v>
      </c>
      <c r="L4" s="84" t="b">
        <v>0</v>
      </c>
    </row>
    <row r="5" spans="1:12" ht="15">
      <c r="A5" s="84" t="s">
        <v>1736</v>
      </c>
      <c r="B5" s="84" t="s">
        <v>1737</v>
      </c>
      <c r="C5" s="84">
        <v>61</v>
      </c>
      <c r="D5" s="123">
        <v>0.008923048474071113</v>
      </c>
      <c r="E5" s="123">
        <v>1.4430705236922376</v>
      </c>
      <c r="F5" s="84" t="s">
        <v>2177</v>
      </c>
      <c r="G5" s="84" t="b">
        <v>1</v>
      </c>
      <c r="H5" s="84" t="b">
        <v>0</v>
      </c>
      <c r="I5" s="84" t="b">
        <v>0</v>
      </c>
      <c r="J5" s="84" t="b">
        <v>0</v>
      </c>
      <c r="K5" s="84" t="b">
        <v>0</v>
      </c>
      <c r="L5" s="84" t="b">
        <v>0</v>
      </c>
    </row>
    <row r="6" spans="1:12" ht="15">
      <c r="A6" s="84" t="s">
        <v>1737</v>
      </c>
      <c r="B6" s="84" t="s">
        <v>1738</v>
      </c>
      <c r="C6" s="84">
        <v>61</v>
      </c>
      <c r="D6" s="123">
        <v>0.008923048474071113</v>
      </c>
      <c r="E6" s="123">
        <v>1.4430705236922376</v>
      </c>
      <c r="F6" s="84" t="s">
        <v>2177</v>
      </c>
      <c r="G6" s="84" t="b">
        <v>0</v>
      </c>
      <c r="H6" s="84" t="b">
        <v>0</v>
      </c>
      <c r="I6" s="84" t="b">
        <v>0</v>
      </c>
      <c r="J6" s="84" t="b">
        <v>0</v>
      </c>
      <c r="K6" s="84" t="b">
        <v>0</v>
      </c>
      <c r="L6" s="84" t="b">
        <v>0</v>
      </c>
    </row>
    <row r="7" spans="1:12" ht="15">
      <c r="A7" s="84" t="s">
        <v>1738</v>
      </c>
      <c r="B7" s="84" t="s">
        <v>1739</v>
      </c>
      <c r="C7" s="84">
        <v>61</v>
      </c>
      <c r="D7" s="123">
        <v>0.008923048474071113</v>
      </c>
      <c r="E7" s="123">
        <v>1.4430705236922376</v>
      </c>
      <c r="F7" s="84" t="s">
        <v>2177</v>
      </c>
      <c r="G7" s="84" t="b">
        <v>0</v>
      </c>
      <c r="H7" s="84" t="b">
        <v>0</v>
      </c>
      <c r="I7" s="84" t="b">
        <v>0</v>
      </c>
      <c r="J7" s="84" t="b">
        <v>0</v>
      </c>
      <c r="K7" s="84" t="b">
        <v>0</v>
      </c>
      <c r="L7" s="84" t="b">
        <v>0</v>
      </c>
    </row>
    <row r="8" spans="1:12" ht="15">
      <c r="A8" s="84" t="s">
        <v>1739</v>
      </c>
      <c r="B8" s="84" t="s">
        <v>417</v>
      </c>
      <c r="C8" s="84">
        <v>61</v>
      </c>
      <c r="D8" s="123">
        <v>0.008923048474071113</v>
      </c>
      <c r="E8" s="123">
        <v>1.232765164105455</v>
      </c>
      <c r="F8" s="84" t="s">
        <v>2177</v>
      </c>
      <c r="G8" s="84" t="b">
        <v>0</v>
      </c>
      <c r="H8" s="84" t="b">
        <v>0</v>
      </c>
      <c r="I8" s="84" t="b">
        <v>0</v>
      </c>
      <c r="J8" s="84" t="b">
        <v>0</v>
      </c>
      <c r="K8" s="84" t="b">
        <v>0</v>
      </c>
      <c r="L8" s="84" t="b">
        <v>0</v>
      </c>
    </row>
    <row r="9" spans="1:12" ht="15">
      <c r="A9" s="84" t="s">
        <v>1730</v>
      </c>
      <c r="B9" s="84" t="s">
        <v>1740</v>
      </c>
      <c r="C9" s="84">
        <v>61</v>
      </c>
      <c r="D9" s="123">
        <v>0.008923048474071113</v>
      </c>
      <c r="E9" s="123">
        <v>1.4023255560021783</v>
      </c>
      <c r="F9" s="84" t="s">
        <v>2177</v>
      </c>
      <c r="G9" s="84" t="b">
        <v>0</v>
      </c>
      <c r="H9" s="84" t="b">
        <v>0</v>
      </c>
      <c r="I9" s="84" t="b">
        <v>0</v>
      </c>
      <c r="J9" s="84" t="b">
        <v>0</v>
      </c>
      <c r="K9" s="84" t="b">
        <v>1</v>
      </c>
      <c r="L9" s="84" t="b">
        <v>0</v>
      </c>
    </row>
    <row r="10" spans="1:12" ht="15">
      <c r="A10" s="84" t="s">
        <v>1740</v>
      </c>
      <c r="B10" s="84" t="s">
        <v>1731</v>
      </c>
      <c r="C10" s="84">
        <v>61</v>
      </c>
      <c r="D10" s="123">
        <v>0.008923048474071113</v>
      </c>
      <c r="E10" s="123">
        <v>1.408856423161136</v>
      </c>
      <c r="F10" s="84" t="s">
        <v>2177</v>
      </c>
      <c r="G10" s="84" t="b">
        <v>0</v>
      </c>
      <c r="H10" s="84" t="b">
        <v>1</v>
      </c>
      <c r="I10" s="84" t="b">
        <v>0</v>
      </c>
      <c r="J10" s="84" t="b">
        <v>0</v>
      </c>
      <c r="K10" s="84" t="b">
        <v>0</v>
      </c>
      <c r="L10" s="84" t="b">
        <v>0</v>
      </c>
    </row>
    <row r="11" spans="1:12" ht="15">
      <c r="A11" s="84" t="s">
        <v>1731</v>
      </c>
      <c r="B11" s="84" t="s">
        <v>2052</v>
      </c>
      <c r="C11" s="84">
        <v>61</v>
      </c>
      <c r="D11" s="123">
        <v>0.008923048474071113</v>
      </c>
      <c r="E11" s="123">
        <v>1.408856423161136</v>
      </c>
      <c r="F11" s="84" t="s">
        <v>2177</v>
      </c>
      <c r="G11" s="84" t="b">
        <v>0</v>
      </c>
      <c r="H11" s="84" t="b">
        <v>0</v>
      </c>
      <c r="I11" s="84" t="b">
        <v>0</v>
      </c>
      <c r="J11" s="84" t="b">
        <v>0</v>
      </c>
      <c r="K11" s="84" t="b">
        <v>0</v>
      </c>
      <c r="L11" s="84" t="b">
        <v>0</v>
      </c>
    </row>
    <row r="12" spans="1:12" ht="15">
      <c r="A12" s="84" t="s">
        <v>2052</v>
      </c>
      <c r="B12" s="84" t="s">
        <v>2053</v>
      </c>
      <c r="C12" s="84">
        <v>61</v>
      </c>
      <c r="D12" s="123">
        <v>0.008923048474071113</v>
      </c>
      <c r="E12" s="123">
        <v>1.4430705236922376</v>
      </c>
      <c r="F12" s="84" t="s">
        <v>2177</v>
      </c>
      <c r="G12" s="84" t="b">
        <v>0</v>
      </c>
      <c r="H12" s="84" t="b">
        <v>0</v>
      </c>
      <c r="I12" s="84" t="b">
        <v>0</v>
      </c>
      <c r="J12" s="84" t="b">
        <v>0</v>
      </c>
      <c r="K12" s="84" t="b">
        <v>0</v>
      </c>
      <c r="L12" s="84" t="b">
        <v>0</v>
      </c>
    </row>
    <row r="13" spans="1:12" ht="15">
      <c r="A13" s="84" t="s">
        <v>2053</v>
      </c>
      <c r="B13" s="84" t="s">
        <v>2054</v>
      </c>
      <c r="C13" s="84">
        <v>61</v>
      </c>
      <c r="D13" s="123">
        <v>0.008923048474071113</v>
      </c>
      <c r="E13" s="123">
        <v>1.4430705236922376</v>
      </c>
      <c r="F13" s="84" t="s">
        <v>2177</v>
      </c>
      <c r="G13" s="84" t="b">
        <v>0</v>
      </c>
      <c r="H13" s="84" t="b">
        <v>0</v>
      </c>
      <c r="I13" s="84" t="b">
        <v>0</v>
      </c>
      <c r="J13" s="84" t="b">
        <v>0</v>
      </c>
      <c r="K13" s="84" t="b">
        <v>0</v>
      </c>
      <c r="L13" s="84" t="b">
        <v>0</v>
      </c>
    </row>
    <row r="14" spans="1:12" ht="15">
      <c r="A14" s="84" t="s">
        <v>2054</v>
      </c>
      <c r="B14" s="84" t="s">
        <v>1732</v>
      </c>
      <c r="C14" s="84">
        <v>61</v>
      </c>
      <c r="D14" s="123">
        <v>0.008923048474071113</v>
      </c>
      <c r="E14" s="123">
        <v>1.436008669204751</v>
      </c>
      <c r="F14" s="84" t="s">
        <v>2177</v>
      </c>
      <c r="G14" s="84" t="b">
        <v>0</v>
      </c>
      <c r="H14" s="84" t="b">
        <v>0</v>
      </c>
      <c r="I14" s="84" t="b">
        <v>0</v>
      </c>
      <c r="J14" s="84" t="b">
        <v>0</v>
      </c>
      <c r="K14" s="84" t="b">
        <v>0</v>
      </c>
      <c r="L14" s="84" t="b">
        <v>0</v>
      </c>
    </row>
    <row r="15" spans="1:12" ht="15">
      <c r="A15" s="84" t="s">
        <v>317</v>
      </c>
      <c r="B15" s="84" t="s">
        <v>1733</v>
      </c>
      <c r="C15" s="84">
        <v>60</v>
      </c>
      <c r="D15" s="123">
        <v>0.00901552457715758</v>
      </c>
      <c r="E15" s="123">
        <v>1.450249108319361</v>
      </c>
      <c r="F15" s="84" t="s">
        <v>2177</v>
      </c>
      <c r="G15" s="84" t="b">
        <v>0</v>
      </c>
      <c r="H15" s="84" t="b">
        <v>0</v>
      </c>
      <c r="I15" s="84" t="b">
        <v>0</v>
      </c>
      <c r="J15" s="84" t="b">
        <v>0</v>
      </c>
      <c r="K15" s="84" t="b">
        <v>0</v>
      </c>
      <c r="L15" s="84" t="b">
        <v>0</v>
      </c>
    </row>
    <row r="16" spans="1:12" ht="15">
      <c r="A16" s="84" t="s">
        <v>1781</v>
      </c>
      <c r="B16" s="84" t="s">
        <v>1782</v>
      </c>
      <c r="C16" s="84">
        <v>6</v>
      </c>
      <c r="D16" s="123">
        <v>0.005228703219347625</v>
      </c>
      <c r="E16" s="123">
        <v>2.450249108319361</v>
      </c>
      <c r="F16" s="84" t="s">
        <v>2177</v>
      </c>
      <c r="G16" s="84" t="b">
        <v>0</v>
      </c>
      <c r="H16" s="84" t="b">
        <v>0</v>
      </c>
      <c r="I16" s="84" t="b">
        <v>0</v>
      </c>
      <c r="J16" s="84" t="b">
        <v>0</v>
      </c>
      <c r="K16" s="84" t="b">
        <v>0</v>
      </c>
      <c r="L16" s="84" t="b">
        <v>0</v>
      </c>
    </row>
    <row r="17" spans="1:12" ht="15">
      <c r="A17" s="84" t="s">
        <v>1742</v>
      </c>
      <c r="B17" s="84" t="s">
        <v>417</v>
      </c>
      <c r="C17" s="84">
        <v>5</v>
      </c>
      <c r="D17" s="123">
        <v>0.0037423725563585446</v>
      </c>
      <c r="E17" s="123">
        <v>0.9774926590021488</v>
      </c>
      <c r="F17" s="84" t="s">
        <v>2177</v>
      </c>
      <c r="G17" s="84" t="b">
        <v>0</v>
      </c>
      <c r="H17" s="84" t="b">
        <v>0</v>
      </c>
      <c r="I17" s="84" t="b">
        <v>0</v>
      </c>
      <c r="J17" s="84" t="b">
        <v>0</v>
      </c>
      <c r="K17" s="84" t="b">
        <v>0</v>
      </c>
      <c r="L17" s="84" t="b">
        <v>0</v>
      </c>
    </row>
    <row r="18" spans="1:12" ht="15">
      <c r="A18" s="84" t="s">
        <v>1772</v>
      </c>
      <c r="B18" s="84" t="s">
        <v>1770</v>
      </c>
      <c r="C18" s="84">
        <v>4</v>
      </c>
      <c r="D18" s="123">
        <v>0.00348580214623175</v>
      </c>
      <c r="E18" s="123">
        <v>2.529430354366986</v>
      </c>
      <c r="F18" s="84" t="s">
        <v>2177</v>
      </c>
      <c r="G18" s="84" t="b">
        <v>0</v>
      </c>
      <c r="H18" s="84" t="b">
        <v>0</v>
      </c>
      <c r="I18" s="84" t="b">
        <v>0</v>
      </c>
      <c r="J18" s="84" t="b">
        <v>0</v>
      </c>
      <c r="K18" s="84" t="b">
        <v>0</v>
      </c>
      <c r="L18" s="84" t="b">
        <v>0</v>
      </c>
    </row>
    <row r="19" spans="1:12" ht="15">
      <c r="A19" s="84" t="s">
        <v>1783</v>
      </c>
      <c r="B19" s="84" t="s">
        <v>1784</v>
      </c>
      <c r="C19" s="84">
        <v>4</v>
      </c>
      <c r="D19" s="123">
        <v>0.00348580214623175</v>
      </c>
      <c r="E19" s="123">
        <v>2.529430354366986</v>
      </c>
      <c r="F19" s="84" t="s">
        <v>2177</v>
      </c>
      <c r="G19" s="84" t="b">
        <v>0</v>
      </c>
      <c r="H19" s="84" t="b">
        <v>0</v>
      </c>
      <c r="I19" s="84" t="b">
        <v>0</v>
      </c>
      <c r="J19" s="84" t="b">
        <v>0</v>
      </c>
      <c r="K19" s="84" t="b">
        <v>0</v>
      </c>
      <c r="L19" s="84" t="b">
        <v>0</v>
      </c>
    </row>
    <row r="20" spans="1:12" ht="15">
      <c r="A20" s="84" t="s">
        <v>417</v>
      </c>
      <c r="B20" s="84" t="s">
        <v>1742</v>
      </c>
      <c r="C20" s="84">
        <v>4</v>
      </c>
      <c r="D20" s="123">
        <v>0.0032087761227100205</v>
      </c>
      <c r="E20" s="123">
        <v>0.8805826459940923</v>
      </c>
      <c r="F20" s="84" t="s">
        <v>2177</v>
      </c>
      <c r="G20" s="84" t="b">
        <v>0</v>
      </c>
      <c r="H20" s="84" t="b">
        <v>0</v>
      </c>
      <c r="I20" s="84" t="b">
        <v>0</v>
      </c>
      <c r="J20" s="84" t="b">
        <v>0</v>
      </c>
      <c r="K20" s="84" t="b">
        <v>0</v>
      </c>
      <c r="L20" s="84" t="b">
        <v>0</v>
      </c>
    </row>
    <row r="21" spans="1:12" ht="15">
      <c r="A21" s="84" t="s">
        <v>1743</v>
      </c>
      <c r="B21" s="84" t="s">
        <v>1758</v>
      </c>
      <c r="C21" s="84">
        <v>3</v>
      </c>
      <c r="D21" s="123">
        <v>0.0026143516096738123</v>
      </c>
      <c r="E21" s="123">
        <v>2.114457006396168</v>
      </c>
      <c r="F21" s="84" t="s">
        <v>2177</v>
      </c>
      <c r="G21" s="84" t="b">
        <v>0</v>
      </c>
      <c r="H21" s="84" t="b">
        <v>0</v>
      </c>
      <c r="I21" s="84" t="b">
        <v>0</v>
      </c>
      <c r="J21" s="84" t="b">
        <v>1</v>
      </c>
      <c r="K21" s="84" t="b">
        <v>0</v>
      </c>
      <c r="L21" s="84" t="b">
        <v>0</v>
      </c>
    </row>
    <row r="22" spans="1:12" ht="15">
      <c r="A22" s="84" t="s">
        <v>1758</v>
      </c>
      <c r="B22" s="84" t="s">
        <v>1759</v>
      </c>
      <c r="C22" s="84">
        <v>3</v>
      </c>
      <c r="D22" s="123">
        <v>0.0026143516096738123</v>
      </c>
      <c r="E22" s="123">
        <v>2.6263403673750423</v>
      </c>
      <c r="F22" s="84" t="s">
        <v>2177</v>
      </c>
      <c r="G22" s="84" t="b">
        <v>1</v>
      </c>
      <c r="H22" s="84" t="b">
        <v>0</v>
      </c>
      <c r="I22" s="84" t="b">
        <v>0</v>
      </c>
      <c r="J22" s="84" t="b">
        <v>0</v>
      </c>
      <c r="K22" s="84" t="b">
        <v>0</v>
      </c>
      <c r="L22" s="84" t="b">
        <v>0</v>
      </c>
    </row>
    <row r="23" spans="1:12" ht="15">
      <c r="A23" s="84" t="s">
        <v>1759</v>
      </c>
      <c r="B23" s="84" t="s">
        <v>1757</v>
      </c>
      <c r="C23" s="84">
        <v>3</v>
      </c>
      <c r="D23" s="123">
        <v>0.0026143516096738123</v>
      </c>
      <c r="E23" s="123">
        <v>2.325310371711061</v>
      </c>
      <c r="F23" s="84" t="s">
        <v>2177</v>
      </c>
      <c r="G23" s="84" t="b">
        <v>0</v>
      </c>
      <c r="H23" s="84" t="b">
        <v>0</v>
      </c>
      <c r="I23" s="84" t="b">
        <v>0</v>
      </c>
      <c r="J23" s="84" t="b">
        <v>0</v>
      </c>
      <c r="K23" s="84" t="b">
        <v>0</v>
      </c>
      <c r="L23" s="84" t="b">
        <v>0</v>
      </c>
    </row>
    <row r="24" spans="1:12" ht="15">
      <c r="A24" s="84" t="s">
        <v>1757</v>
      </c>
      <c r="B24" s="84" t="s">
        <v>415</v>
      </c>
      <c r="C24" s="84">
        <v>3</v>
      </c>
      <c r="D24" s="123">
        <v>0.0026143516096738123</v>
      </c>
      <c r="E24" s="123">
        <v>2.450249108319361</v>
      </c>
      <c r="F24" s="84" t="s">
        <v>2177</v>
      </c>
      <c r="G24" s="84" t="b">
        <v>0</v>
      </c>
      <c r="H24" s="84" t="b">
        <v>0</v>
      </c>
      <c r="I24" s="84" t="b">
        <v>0</v>
      </c>
      <c r="J24" s="84" t="b">
        <v>0</v>
      </c>
      <c r="K24" s="84" t="b">
        <v>0</v>
      </c>
      <c r="L24" s="84" t="b">
        <v>0</v>
      </c>
    </row>
    <row r="25" spans="1:12" ht="15">
      <c r="A25" s="84" t="s">
        <v>415</v>
      </c>
      <c r="B25" s="84" t="s">
        <v>1760</v>
      </c>
      <c r="C25" s="84">
        <v>3</v>
      </c>
      <c r="D25" s="123">
        <v>0.0026143516096738123</v>
      </c>
      <c r="E25" s="123">
        <v>2.751279103983342</v>
      </c>
      <c r="F25" s="84" t="s">
        <v>2177</v>
      </c>
      <c r="G25" s="84" t="b">
        <v>0</v>
      </c>
      <c r="H25" s="84" t="b">
        <v>0</v>
      </c>
      <c r="I25" s="84" t="b">
        <v>0</v>
      </c>
      <c r="J25" s="84" t="b">
        <v>0</v>
      </c>
      <c r="K25" s="84" t="b">
        <v>0</v>
      </c>
      <c r="L25" s="84" t="b">
        <v>0</v>
      </c>
    </row>
    <row r="26" spans="1:12" ht="15">
      <c r="A26" s="84" t="s">
        <v>1760</v>
      </c>
      <c r="B26" s="84" t="s">
        <v>1761</v>
      </c>
      <c r="C26" s="84">
        <v>3</v>
      </c>
      <c r="D26" s="123">
        <v>0.0026143516096738123</v>
      </c>
      <c r="E26" s="123">
        <v>2.751279103983342</v>
      </c>
      <c r="F26" s="84" t="s">
        <v>2177</v>
      </c>
      <c r="G26" s="84" t="b">
        <v>0</v>
      </c>
      <c r="H26" s="84" t="b">
        <v>0</v>
      </c>
      <c r="I26" s="84" t="b">
        <v>0</v>
      </c>
      <c r="J26" s="84" t="b">
        <v>0</v>
      </c>
      <c r="K26" s="84" t="b">
        <v>0</v>
      </c>
      <c r="L26" s="84" t="b">
        <v>0</v>
      </c>
    </row>
    <row r="27" spans="1:12" ht="15">
      <c r="A27" s="84" t="s">
        <v>1761</v>
      </c>
      <c r="B27" s="84" t="s">
        <v>1762</v>
      </c>
      <c r="C27" s="84">
        <v>3</v>
      </c>
      <c r="D27" s="123">
        <v>0.0026143516096738123</v>
      </c>
      <c r="E27" s="123">
        <v>2.751279103983342</v>
      </c>
      <c r="F27" s="84" t="s">
        <v>2177</v>
      </c>
      <c r="G27" s="84" t="b">
        <v>0</v>
      </c>
      <c r="H27" s="84" t="b">
        <v>0</v>
      </c>
      <c r="I27" s="84" t="b">
        <v>0</v>
      </c>
      <c r="J27" s="84" t="b">
        <v>0</v>
      </c>
      <c r="K27" s="84" t="b">
        <v>0</v>
      </c>
      <c r="L27" s="84" t="b">
        <v>0</v>
      </c>
    </row>
    <row r="28" spans="1:12" ht="15">
      <c r="A28" s="84" t="s">
        <v>1762</v>
      </c>
      <c r="B28" s="84" t="s">
        <v>1763</v>
      </c>
      <c r="C28" s="84">
        <v>3</v>
      </c>
      <c r="D28" s="123">
        <v>0.0026143516096738123</v>
      </c>
      <c r="E28" s="123">
        <v>2.751279103983342</v>
      </c>
      <c r="F28" s="84" t="s">
        <v>2177</v>
      </c>
      <c r="G28" s="84" t="b">
        <v>0</v>
      </c>
      <c r="H28" s="84" t="b">
        <v>0</v>
      </c>
      <c r="I28" s="84" t="b">
        <v>0</v>
      </c>
      <c r="J28" s="84" t="b">
        <v>0</v>
      </c>
      <c r="K28" s="84" t="b">
        <v>0</v>
      </c>
      <c r="L28" s="84" t="b">
        <v>0</v>
      </c>
    </row>
    <row r="29" spans="1:12" ht="15">
      <c r="A29" s="84" t="s">
        <v>1763</v>
      </c>
      <c r="B29" s="84" t="s">
        <v>1764</v>
      </c>
      <c r="C29" s="84">
        <v>3</v>
      </c>
      <c r="D29" s="123">
        <v>0.0026143516096738123</v>
      </c>
      <c r="E29" s="123">
        <v>2.751279103983342</v>
      </c>
      <c r="F29" s="84" t="s">
        <v>2177</v>
      </c>
      <c r="G29" s="84" t="b">
        <v>0</v>
      </c>
      <c r="H29" s="84" t="b">
        <v>0</v>
      </c>
      <c r="I29" s="84" t="b">
        <v>0</v>
      </c>
      <c r="J29" s="84" t="b">
        <v>0</v>
      </c>
      <c r="K29" s="84" t="b">
        <v>0</v>
      </c>
      <c r="L29" s="84" t="b">
        <v>0</v>
      </c>
    </row>
    <row r="30" spans="1:12" ht="15">
      <c r="A30" s="84" t="s">
        <v>1764</v>
      </c>
      <c r="B30" s="84" t="s">
        <v>2065</v>
      </c>
      <c r="C30" s="84">
        <v>3</v>
      </c>
      <c r="D30" s="123">
        <v>0.0026143516096738123</v>
      </c>
      <c r="E30" s="123">
        <v>2.751279103983342</v>
      </c>
      <c r="F30" s="84" t="s">
        <v>2177</v>
      </c>
      <c r="G30" s="84" t="b">
        <v>0</v>
      </c>
      <c r="H30" s="84" t="b">
        <v>0</v>
      </c>
      <c r="I30" s="84" t="b">
        <v>0</v>
      </c>
      <c r="J30" s="84" t="b">
        <v>0</v>
      </c>
      <c r="K30" s="84" t="b">
        <v>0</v>
      </c>
      <c r="L30" s="84" t="b">
        <v>0</v>
      </c>
    </row>
    <row r="31" spans="1:12" ht="15">
      <c r="A31" s="84" t="s">
        <v>2065</v>
      </c>
      <c r="B31" s="84" t="s">
        <v>1731</v>
      </c>
      <c r="C31" s="84">
        <v>3</v>
      </c>
      <c r="D31" s="123">
        <v>0.0026143516096738123</v>
      </c>
      <c r="E31" s="123">
        <v>1.408856423161136</v>
      </c>
      <c r="F31" s="84" t="s">
        <v>2177</v>
      </c>
      <c r="G31" s="84" t="b">
        <v>0</v>
      </c>
      <c r="H31" s="84" t="b">
        <v>0</v>
      </c>
      <c r="I31" s="84" t="b">
        <v>0</v>
      </c>
      <c r="J31" s="84" t="b">
        <v>0</v>
      </c>
      <c r="K31" s="84" t="b">
        <v>0</v>
      </c>
      <c r="L31" s="84" t="b">
        <v>0</v>
      </c>
    </row>
    <row r="32" spans="1:12" ht="15">
      <c r="A32" s="84" t="s">
        <v>1731</v>
      </c>
      <c r="B32" s="84" t="s">
        <v>2066</v>
      </c>
      <c r="C32" s="84">
        <v>3</v>
      </c>
      <c r="D32" s="123">
        <v>0.0026143516096738123</v>
      </c>
      <c r="E32" s="123">
        <v>1.408856423161136</v>
      </c>
      <c r="F32" s="84" t="s">
        <v>2177</v>
      </c>
      <c r="G32" s="84" t="b">
        <v>0</v>
      </c>
      <c r="H32" s="84" t="b">
        <v>0</v>
      </c>
      <c r="I32" s="84" t="b">
        <v>0</v>
      </c>
      <c r="J32" s="84" t="b">
        <v>1</v>
      </c>
      <c r="K32" s="84" t="b">
        <v>0</v>
      </c>
      <c r="L32" s="84" t="b">
        <v>0</v>
      </c>
    </row>
    <row r="33" spans="1:12" ht="15">
      <c r="A33" s="84" t="s">
        <v>2066</v>
      </c>
      <c r="B33" s="84" t="s">
        <v>2067</v>
      </c>
      <c r="C33" s="84">
        <v>3</v>
      </c>
      <c r="D33" s="123">
        <v>0.0026143516096738123</v>
      </c>
      <c r="E33" s="123">
        <v>2.751279103983342</v>
      </c>
      <c r="F33" s="84" t="s">
        <v>2177</v>
      </c>
      <c r="G33" s="84" t="b">
        <v>1</v>
      </c>
      <c r="H33" s="84" t="b">
        <v>0</v>
      </c>
      <c r="I33" s="84" t="b">
        <v>0</v>
      </c>
      <c r="J33" s="84" t="b">
        <v>1</v>
      </c>
      <c r="K33" s="84" t="b">
        <v>0</v>
      </c>
      <c r="L33" s="84" t="b">
        <v>0</v>
      </c>
    </row>
    <row r="34" spans="1:12" ht="15">
      <c r="A34" s="84" t="s">
        <v>2068</v>
      </c>
      <c r="B34" s="84" t="s">
        <v>417</v>
      </c>
      <c r="C34" s="84">
        <v>3</v>
      </c>
      <c r="D34" s="123">
        <v>0.0026143516096738123</v>
      </c>
      <c r="E34" s="123">
        <v>1.232765164105455</v>
      </c>
      <c r="F34" s="84" t="s">
        <v>2177</v>
      </c>
      <c r="G34" s="84" t="b">
        <v>0</v>
      </c>
      <c r="H34" s="84" t="b">
        <v>0</v>
      </c>
      <c r="I34" s="84" t="b">
        <v>0</v>
      </c>
      <c r="J34" s="84" t="b">
        <v>0</v>
      </c>
      <c r="K34" s="84" t="b">
        <v>0</v>
      </c>
      <c r="L34" s="84" t="b">
        <v>0</v>
      </c>
    </row>
    <row r="35" spans="1:12" ht="15">
      <c r="A35" s="84" t="s">
        <v>1773</v>
      </c>
      <c r="B35" s="84" t="s">
        <v>1774</v>
      </c>
      <c r="C35" s="84">
        <v>3</v>
      </c>
      <c r="D35" s="123">
        <v>0.0026143516096738123</v>
      </c>
      <c r="E35" s="123">
        <v>2.751279103983342</v>
      </c>
      <c r="F35" s="84" t="s">
        <v>2177</v>
      </c>
      <c r="G35" s="84" t="b">
        <v>0</v>
      </c>
      <c r="H35" s="84" t="b">
        <v>0</v>
      </c>
      <c r="I35" s="84" t="b">
        <v>0</v>
      </c>
      <c r="J35" s="84" t="b">
        <v>0</v>
      </c>
      <c r="K35" s="84" t="b">
        <v>0</v>
      </c>
      <c r="L35" s="84" t="b">
        <v>0</v>
      </c>
    </row>
    <row r="36" spans="1:12" ht="15">
      <c r="A36" s="84" t="s">
        <v>1774</v>
      </c>
      <c r="B36" s="84" t="s">
        <v>1766</v>
      </c>
      <c r="C36" s="84">
        <v>3</v>
      </c>
      <c r="D36" s="123">
        <v>0.0026143516096738123</v>
      </c>
      <c r="E36" s="123">
        <v>2.450249108319361</v>
      </c>
      <c r="F36" s="84" t="s">
        <v>2177</v>
      </c>
      <c r="G36" s="84" t="b">
        <v>0</v>
      </c>
      <c r="H36" s="84" t="b">
        <v>0</v>
      </c>
      <c r="I36" s="84" t="b">
        <v>0</v>
      </c>
      <c r="J36" s="84" t="b">
        <v>0</v>
      </c>
      <c r="K36" s="84" t="b">
        <v>0</v>
      </c>
      <c r="L36" s="84" t="b">
        <v>0</v>
      </c>
    </row>
    <row r="37" spans="1:12" ht="15">
      <c r="A37" s="84" t="s">
        <v>1766</v>
      </c>
      <c r="B37" s="84" t="s">
        <v>1775</v>
      </c>
      <c r="C37" s="84">
        <v>3</v>
      </c>
      <c r="D37" s="123">
        <v>0.0026143516096738123</v>
      </c>
      <c r="E37" s="123">
        <v>2.325310371711061</v>
      </c>
      <c r="F37" s="84" t="s">
        <v>2177</v>
      </c>
      <c r="G37" s="84" t="b">
        <v>0</v>
      </c>
      <c r="H37" s="84" t="b">
        <v>0</v>
      </c>
      <c r="I37" s="84" t="b">
        <v>0</v>
      </c>
      <c r="J37" s="84" t="b">
        <v>0</v>
      </c>
      <c r="K37" s="84" t="b">
        <v>0</v>
      </c>
      <c r="L37" s="84" t="b">
        <v>0</v>
      </c>
    </row>
    <row r="38" spans="1:12" ht="15">
      <c r="A38" s="84" t="s">
        <v>1775</v>
      </c>
      <c r="B38" s="84" t="s">
        <v>2069</v>
      </c>
      <c r="C38" s="84">
        <v>3</v>
      </c>
      <c r="D38" s="123">
        <v>0.0026143516096738123</v>
      </c>
      <c r="E38" s="123">
        <v>2.6263403673750423</v>
      </c>
      <c r="F38" s="84" t="s">
        <v>2177</v>
      </c>
      <c r="G38" s="84" t="b">
        <v>0</v>
      </c>
      <c r="H38" s="84" t="b">
        <v>0</v>
      </c>
      <c r="I38" s="84" t="b">
        <v>0</v>
      </c>
      <c r="J38" s="84" t="b">
        <v>0</v>
      </c>
      <c r="K38" s="84" t="b">
        <v>0</v>
      </c>
      <c r="L38" s="84" t="b">
        <v>0</v>
      </c>
    </row>
    <row r="39" spans="1:12" ht="15">
      <c r="A39" s="84" t="s">
        <v>2069</v>
      </c>
      <c r="B39" s="84" t="s">
        <v>1682</v>
      </c>
      <c r="C39" s="84">
        <v>3</v>
      </c>
      <c r="D39" s="123">
        <v>0.0026143516096738123</v>
      </c>
      <c r="E39" s="123">
        <v>2.751279103983342</v>
      </c>
      <c r="F39" s="84" t="s">
        <v>2177</v>
      </c>
      <c r="G39" s="84" t="b">
        <v>0</v>
      </c>
      <c r="H39" s="84" t="b">
        <v>0</v>
      </c>
      <c r="I39" s="84" t="b">
        <v>0</v>
      </c>
      <c r="J39" s="84" t="b">
        <v>0</v>
      </c>
      <c r="K39" s="84" t="b">
        <v>0</v>
      </c>
      <c r="L39" s="84" t="b">
        <v>0</v>
      </c>
    </row>
    <row r="40" spans="1:12" ht="15">
      <c r="A40" s="84" t="s">
        <v>1682</v>
      </c>
      <c r="B40" s="84" t="s">
        <v>2070</v>
      </c>
      <c r="C40" s="84">
        <v>3</v>
      </c>
      <c r="D40" s="123">
        <v>0.0026143516096738123</v>
      </c>
      <c r="E40" s="123">
        <v>2.751279103983342</v>
      </c>
      <c r="F40" s="84" t="s">
        <v>2177</v>
      </c>
      <c r="G40" s="84" t="b">
        <v>0</v>
      </c>
      <c r="H40" s="84" t="b">
        <v>0</v>
      </c>
      <c r="I40" s="84" t="b">
        <v>0</v>
      </c>
      <c r="J40" s="84" t="b">
        <v>0</v>
      </c>
      <c r="K40" s="84" t="b">
        <v>0</v>
      </c>
      <c r="L40" s="84" t="b">
        <v>0</v>
      </c>
    </row>
    <row r="41" spans="1:12" ht="15">
      <c r="A41" s="84" t="s">
        <v>2070</v>
      </c>
      <c r="B41" s="84" t="s">
        <v>2071</v>
      </c>
      <c r="C41" s="84">
        <v>3</v>
      </c>
      <c r="D41" s="123">
        <v>0.0026143516096738123</v>
      </c>
      <c r="E41" s="123">
        <v>2.751279103983342</v>
      </c>
      <c r="F41" s="84" t="s">
        <v>2177</v>
      </c>
      <c r="G41" s="84" t="b">
        <v>0</v>
      </c>
      <c r="H41" s="84" t="b">
        <v>0</v>
      </c>
      <c r="I41" s="84" t="b">
        <v>0</v>
      </c>
      <c r="J41" s="84" t="b">
        <v>0</v>
      </c>
      <c r="K41" s="84" t="b">
        <v>0</v>
      </c>
      <c r="L41" s="84" t="b">
        <v>0</v>
      </c>
    </row>
    <row r="42" spans="1:12" ht="15">
      <c r="A42" s="84" t="s">
        <v>2071</v>
      </c>
      <c r="B42" s="84" t="s">
        <v>1771</v>
      </c>
      <c r="C42" s="84">
        <v>3</v>
      </c>
      <c r="D42" s="123">
        <v>0.0026143516096738123</v>
      </c>
      <c r="E42" s="123">
        <v>2.6263403673750423</v>
      </c>
      <c r="F42" s="84" t="s">
        <v>2177</v>
      </c>
      <c r="G42" s="84" t="b">
        <v>0</v>
      </c>
      <c r="H42" s="84" t="b">
        <v>0</v>
      </c>
      <c r="I42" s="84" t="b">
        <v>0</v>
      </c>
      <c r="J42" s="84" t="b">
        <v>0</v>
      </c>
      <c r="K42" s="84" t="b">
        <v>0</v>
      </c>
      <c r="L42" s="84" t="b">
        <v>0</v>
      </c>
    </row>
    <row r="43" spans="1:12" ht="15">
      <c r="A43" s="84" t="s">
        <v>1771</v>
      </c>
      <c r="B43" s="84" t="s">
        <v>1767</v>
      </c>
      <c r="C43" s="84">
        <v>3</v>
      </c>
      <c r="D43" s="123">
        <v>0.0026143516096738123</v>
      </c>
      <c r="E43" s="123">
        <v>2.258363582080448</v>
      </c>
      <c r="F43" s="84" t="s">
        <v>2177</v>
      </c>
      <c r="G43" s="84" t="b">
        <v>0</v>
      </c>
      <c r="H43" s="84" t="b">
        <v>0</v>
      </c>
      <c r="I43" s="84" t="b">
        <v>0</v>
      </c>
      <c r="J43" s="84" t="b">
        <v>0</v>
      </c>
      <c r="K43" s="84" t="b">
        <v>0</v>
      </c>
      <c r="L43" s="84" t="b">
        <v>0</v>
      </c>
    </row>
    <row r="44" spans="1:12" ht="15">
      <c r="A44" s="84" t="s">
        <v>1767</v>
      </c>
      <c r="B44" s="84" t="s">
        <v>1683</v>
      </c>
      <c r="C44" s="84">
        <v>3</v>
      </c>
      <c r="D44" s="123">
        <v>0.0026143516096738123</v>
      </c>
      <c r="E44" s="123">
        <v>2.529430354366986</v>
      </c>
      <c r="F44" s="84" t="s">
        <v>2177</v>
      </c>
      <c r="G44" s="84" t="b">
        <v>0</v>
      </c>
      <c r="H44" s="84" t="b">
        <v>0</v>
      </c>
      <c r="I44" s="84" t="b">
        <v>0</v>
      </c>
      <c r="J44" s="84" t="b">
        <v>0</v>
      </c>
      <c r="K44" s="84" t="b">
        <v>0</v>
      </c>
      <c r="L44" s="84" t="b">
        <v>0</v>
      </c>
    </row>
    <row r="45" spans="1:12" ht="15">
      <c r="A45" s="84" t="s">
        <v>1683</v>
      </c>
      <c r="B45" s="84" t="s">
        <v>2072</v>
      </c>
      <c r="C45" s="84">
        <v>3</v>
      </c>
      <c r="D45" s="123">
        <v>0.0026143516096738123</v>
      </c>
      <c r="E45" s="123">
        <v>2.751279103983342</v>
      </c>
      <c r="F45" s="84" t="s">
        <v>2177</v>
      </c>
      <c r="G45" s="84" t="b">
        <v>0</v>
      </c>
      <c r="H45" s="84" t="b">
        <v>0</v>
      </c>
      <c r="I45" s="84" t="b">
        <v>0</v>
      </c>
      <c r="J45" s="84" t="b">
        <v>0</v>
      </c>
      <c r="K45" s="84" t="b">
        <v>0</v>
      </c>
      <c r="L45" s="84" t="b">
        <v>0</v>
      </c>
    </row>
    <row r="46" spans="1:12" ht="15">
      <c r="A46" s="84" t="s">
        <v>2072</v>
      </c>
      <c r="B46" s="84" t="s">
        <v>2073</v>
      </c>
      <c r="C46" s="84">
        <v>3</v>
      </c>
      <c r="D46" s="123">
        <v>0.0026143516096738123</v>
      </c>
      <c r="E46" s="123">
        <v>2.751279103983342</v>
      </c>
      <c r="F46" s="84" t="s">
        <v>2177</v>
      </c>
      <c r="G46" s="84" t="b">
        <v>0</v>
      </c>
      <c r="H46" s="84" t="b">
        <v>0</v>
      </c>
      <c r="I46" s="84" t="b">
        <v>0</v>
      </c>
      <c r="J46" s="84" t="b">
        <v>0</v>
      </c>
      <c r="K46" s="84" t="b">
        <v>0</v>
      </c>
      <c r="L46" s="84" t="b">
        <v>0</v>
      </c>
    </row>
    <row r="47" spans="1:12" ht="15">
      <c r="A47" s="84" t="s">
        <v>2073</v>
      </c>
      <c r="B47" s="84" t="s">
        <v>1769</v>
      </c>
      <c r="C47" s="84">
        <v>3</v>
      </c>
      <c r="D47" s="123">
        <v>0.0026143516096738123</v>
      </c>
      <c r="E47" s="123">
        <v>2.529430354366986</v>
      </c>
      <c r="F47" s="84" t="s">
        <v>2177</v>
      </c>
      <c r="G47" s="84" t="b">
        <v>0</v>
      </c>
      <c r="H47" s="84" t="b">
        <v>0</v>
      </c>
      <c r="I47" s="84" t="b">
        <v>0</v>
      </c>
      <c r="J47" s="84" t="b">
        <v>0</v>
      </c>
      <c r="K47" s="84" t="b">
        <v>0</v>
      </c>
      <c r="L47" s="84" t="b">
        <v>0</v>
      </c>
    </row>
    <row r="48" spans="1:12" ht="15">
      <c r="A48" s="84" t="s">
        <v>1769</v>
      </c>
      <c r="B48" s="84" t="s">
        <v>417</v>
      </c>
      <c r="C48" s="84">
        <v>3</v>
      </c>
      <c r="D48" s="123">
        <v>0.0026143516096738123</v>
      </c>
      <c r="E48" s="123">
        <v>1.0109164144890985</v>
      </c>
      <c r="F48" s="84" t="s">
        <v>2177</v>
      </c>
      <c r="G48" s="84" t="b">
        <v>0</v>
      </c>
      <c r="H48" s="84" t="b">
        <v>0</v>
      </c>
      <c r="I48" s="84" t="b">
        <v>0</v>
      </c>
      <c r="J48" s="84" t="b">
        <v>0</v>
      </c>
      <c r="K48" s="84" t="b">
        <v>0</v>
      </c>
      <c r="L48" s="84" t="b">
        <v>0</v>
      </c>
    </row>
    <row r="49" spans="1:12" ht="15">
      <c r="A49" s="84" t="s">
        <v>417</v>
      </c>
      <c r="B49" s="84" t="s">
        <v>1684</v>
      </c>
      <c r="C49" s="84">
        <v>3</v>
      </c>
      <c r="D49" s="123">
        <v>0.0026143516096738123</v>
      </c>
      <c r="E49" s="123">
        <v>1.232765164105455</v>
      </c>
      <c r="F49" s="84" t="s">
        <v>2177</v>
      </c>
      <c r="G49" s="84" t="b">
        <v>0</v>
      </c>
      <c r="H49" s="84" t="b">
        <v>0</v>
      </c>
      <c r="I49" s="84" t="b">
        <v>0</v>
      </c>
      <c r="J49" s="84" t="b">
        <v>0</v>
      </c>
      <c r="K49" s="84" t="b">
        <v>0</v>
      </c>
      <c r="L49" s="84" t="b">
        <v>0</v>
      </c>
    </row>
    <row r="50" spans="1:12" ht="15">
      <c r="A50" s="84" t="s">
        <v>1684</v>
      </c>
      <c r="B50" s="84" t="s">
        <v>2074</v>
      </c>
      <c r="C50" s="84">
        <v>3</v>
      </c>
      <c r="D50" s="123">
        <v>0.0026143516096738123</v>
      </c>
      <c r="E50" s="123">
        <v>2.751279103983342</v>
      </c>
      <c r="F50" s="84" t="s">
        <v>2177</v>
      </c>
      <c r="G50" s="84" t="b">
        <v>0</v>
      </c>
      <c r="H50" s="84" t="b">
        <v>0</v>
      </c>
      <c r="I50" s="84" t="b">
        <v>0</v>
      </c>
      <c r="J50" s="84" t="b">
        <v>0</v>
      </c>
      <c r="K50" s="84" t="b">
        <v>0</v>
      </c>
      <c r="L50" s="84" t="b">
        <v>0</v>
      </c>
    </row>
    <row r="51" spans="1:12" ht="15">
      <c r="A51" s="84" t="s">
        <v>2074</v>
      </c>
      <c r="B51" s="84" t="s">
        <v>1772</v>
      </c>
      <c r="C51" s="84">
        <v>3</v>
      </c>
      <c r="D51" s="123">
        <v>0.0026143516096738123</v>
      </c>
      <c r="E51" s="123">
        <v>2.6263403673750423</v>
      </c>
      <c r="F51" s="84" t="s">
        <v>2177</v>
      </c>
      <c r="G51" s="84" t="b">
        <v>0</v>
      </c>
      <c r="H51" s="84" t="b">
        <v>0</v>
      </c>
      <c r="I51" s="84" t="b">
        <v>0</v>
      </c>
      <c r="J51" s="84" t="b">
        <v>0</v>
      </c>
      <c r="K51" s="84" t="b">
        <v>0</v>
      </c>
      <c r="L51" s="84" t="b">
        <v>0</v>
      </c>
    </row>
    <row r="52" spans="1:12" ht="15">
      <c r="A52" s="84" t="s">
        <v>1770</v>
      </c>
      <c r="B52" s="84" t="s">
        <v>2075</v>
      </c>
      <c r="C52" s="84">
        <v>3</v>
      </c>
      <c r="D52" s="123">
        <v>0.0026143516096738123</v>
      </c>
      <c r="E52" s="123">
        <v>2.529430354366986</v>
      </c>
      <c r="F52" s="84" t="s">
        <v>2177</v>
      </c>
      <c r="G52" s="84" t="b">
        <v>0</v>
      </c>
      <c r="H52" s="84" t="b">
        <v>0</v>
      </c>
      <c r="I52" s="84" t="b">
        <v>0</v>
      </c>
      <c r="J52" s="84" t="b">
        <v>0</v>
      </c>
      <c r="K52" s="84" t="b">
        <v>0</v>
      </c>
      <c r="L52" s="84" t="b">
        <v>0</v>
      </c>
    </row>
    <row r="53" spans="1:12" ht="15">
      <c r="A53" s="84" t="s">
        <v>2075</v>
      </c>
      <c r="B53" s="84" t="s">
        <v>2076</v>
      </c>
      <c r="C53" s="84">
        <v>3</v>
      </c>
      <c r="D53" s="123">
        <v>0.0026143516096738123</v>
      </c>
      <c r="E53" s="123">
        <v>2.751279103983342</v>
      </c>
      <c r="F53" s="84" t="s">
        <v>2177</v>
      </c>
      <c r="G53" s="84" t="b">
        <v>0</v>
      </c>
      <c r="H53" s="84" t="b">
        <v>0</v>
      </c>
      <c r="I53" s="84" t="b">
        <v>0</v>
      </c>
      <c r="J53" s="84" t="b">
        <v>0</v>
      </c>
      <c r="K53" s="84" t="b">
        <v>0</v>
      </c>
      <c r="L53" s="84" t="b">
        <v>0</v>
      </c>
    </row>
    <row r="54" spans="1:12" ht="15">
      <c r="A54" s="84" t="s">
        <v>2076</v>
      </c>
      <c r="B54" s="84" t="s">
        <v>2077</v>
      </c>
      <c r="C54" s="84">
        <v>3</v>
      </c>
      <c r="D54" s="123">
        <v>0.0026143516096738123</v>
      </c>
      <c r="E54" s="123">
        <v>2.751279103983342</v>
      </c>
      <c r="F54" s="84" t="s">
        <v>2177</v>
      </c>
      <c r="G54" s="84" t="b">
        <v>0</v>
      </c>
      <c r="H54" s="84" t="b">
        <v>0</v>
      </c>
      <c r="I54" s="84" t="b">
        <v>0</v>
      </c>
      <c r="J54" s="84" t="b">
        <v>0</v>
      </c>
      <c r="K54" s="84" t="b">
        <v>0</v>
      </c>
      <c r="L54" s="84" t="b">
        <v>0</v>
      </c>
    </row>
    <row r="55" spans="1:12" ht="15">
      <c r="A55" s="84" t="s">
        <v>2077</v>
      </c>
      <c r="B55" s="84" t="s">
        <v>1766</v>
      </c>
      <c r="C55" s="84">
        <v>3</v>
      </c>
      <c r="D55" s="123">
        <v>0.0026143516096738123</v>
      </c>
      <c r="E55" s="123">
        <v>2.450249108319361</v>
      </c>
      <c r="F55" s="84" t="s">
        <v>2177</v>
      </c>
      <c r="G55" s="84" t="b">
        <v>0</v>
      </c>
      <c r="H55" s="84" t="b">
        <v>0</v>
      </c>
      <c r="I55" s="84" t="b">
        <v>0</v>
      </c>
      <c r="J55" s="84" t="b">
        <v>0</v>
      </c>
      <c r="K55" s="84" t="b">
        <v>0</v>
      </c>
      <c r="L55" s="84" t="b">
        <v>0</v>
      </c>
    </row>
    <row r="56" spans="1:12" ht="15">
      <c r="A56" s="84" t="s">
        <v>1766</v>
      </c>
      <c r="B56" s="84" t="s">
        <v>2078</v>
      </c>
      <c r="C56" s="84">
        <v>3</v>
      </c>
      <c r="D56" s="123">
        <v>0.0026143516096738123</v>
      </c>
      <c r="E56" s="123">
        <v>2.450249108319361</v>
      </c>
      <c r="F56" s="84" t="s">
        <v>2177</v>
      </c>
      <c r="G56" s="84" t="b">
        <v>0</v>
      </c>
      <c r="H56" s="84" t="b">
        <v>0</v>
      </c>
      <c r="I56" s="84" t="b">
        <v>0</v>
      </c>
      <c r="J56" s="84" t="b">
        <v>0</v>
      </c>
      <c r="K56" s="84" t="b">
        <v>0</v>
      </c>
      <c r="L56" s="84" t="b">
        <v>0</v>
      </c>
    </row>
    <row r="57" spans="1:12" ht="15">
      <c r="A57" s="84" t="s">
        <v>2078</v>
      </c>
      <c r="B57" s="84" t="s">
        <v>1768</v>
      </c>
      <c r="C57" s="84">
        <v>3</v>
      </c>
      <c r="D57" s="123">
        <v>0.0026143516096738123</v>
      </c>
      <c r="E57" s="123">
        <v>2.450249108319361</v>
      </c>
      <c r="F57" s="84" t="s">
        <v>2177</v>
      </c>
      <c r="G57" s="84" t="b">
        <v>0</v>
      </c>
      <c r="H57" s="84" t="b">
        <v>0</v>
      </c>
      <c r="I57" s="84" t="b">
        <v>0</v>
      </c>
      <c r="J57" s="84" t="b">
        <v>0</v>
      </c>
      <c r="K57" s="84" t="b">
        <v>0</v>
      </c>
      <c r="L57" s="84" t="b">
        <v>0</v>
      </c>
    </row>
    <row r="58" spans="1:12" ht="15">
      <c r="A58" s="84" t="s">
        <v>1768</v>
      </c>
      <c r="B58" s="84" t="s">
        <v>2079</v>
      </c>
      <c r="C58" s="84">
        <v>3</v>
      </c>
      <c r="D58" s="123">
        <v>0.0026143516096738123</v>
      </c>
      <c r="E58" s="123">
        <v>2.450249108319361</v>
      </c>
      <c r="F58" s="84" t="s">
        <v>2177</v>
      </c>
      <c r="G58" s="84" t="b">
        <v>0</v>
      </c>
      <c r="H58" s="84" t="b">
        <v>0</v>
      </c>
      <c r="I58" s="84" t="b">
        <v>0</v>
      </c>
      <c r="J58" s="84" t="b">
        <v>0</v>
      </c>
      <c r="K58" s="84" t="b">
        <v>0</v>
      </c>
      <c r="L58" s="84" t="b">
        <v>0</v>
      </c>
    </row>
    <row r="59" spans="1:12" ht="15">
      <c r="A59" s="84" t="s">
        <v>2079</v>
      </c>
      <c r="B59" s="84" t="s">
        <v>2080</v>
      </c>
      <c r="C59" s="84">
        <v>3</v>
      </c>
      <c r="D59" s="123">
        <v>0.0026143516096738123</v>
      </c>
      <c r="E59" s="123">
        <v>2.751279103983342</v>
      </c>
      <c r="F59" s="84" t="s">
        <v>2177</v>
      </c>
      <c r="G59" s="84" t="b">
        <v>0</v>
      </c>
      <c r="H59" s="84" t="b">
        <v>0</v>
      </c>
      <c r="I59" s="84" t="b">
        <v>0</v>
      </c>
      <c r="J59" s="84" t="b">
        <v>0</v>
      </c>
      <c r="K59" s="84" t="b">
        <v>0</v>
      </c>
      <c r="L59" s="84" t="b">
        <v>0</v>
      </c>
    </row>
    <row r="60" spans="1:12" ht="15">
      <c r="A60" s="84" t="s">
        <v>2080</v>
      </c>
      <c r="B60" s="84" t="s">
        <v>2081</v>
      </c>
      <c r="C60" s="84">
        <v>3</v>
      </c>
      <c r="D60" s="123">
        <v>0.0026143516096738123</v>
      </c>
      <c r="E60" s="123">
        <v>2.751279103983342</v>
      </c>
      <c r="F60" s="84" t="s">
        <v>2177</v>
      </c>
      <c r="G60" s="84" t="b">
        <v>0</v>
      </c>
      <c r="H60" s="84" t="b">
        <v>0</v>
      </c>
      <c r="I60" s="84" t="b">
        <v>0</v>
      </c>
      <c r="J60" s="84" t="b">
        <v>0</v>
      </c>
      <c r="K60" s="84" t="b">
        <v>0</v>
      </c>
      <c r="L60" s="84" t="b">
        <v>0</v>
      </c>
    </row>
    <row r="61" spans="1:12" ht="15">
      <c r="A61" s="84" t="s">
        <v>2081</v>
      </c>
      <c r="B61" s="84" t="s">
        <v>1768</v>
      </c>
      <c r="C61" s="84">
        <v>3</v>
      </c>
      <c r="D61" s="123">
        <v>0.0026143516096738123</v>
      </c>
      <c r="E61" s="123">
        <v>2.450249108319361</v>
      </c>
      <c r="F61" s="84" t="s">
        <v>2177</v>
      </c>
      <c r="G61" s="84" t="b">
        <v>0</v>
      </c>
      <c r="H61" s="84" t="b">
        <v>0</v>
      </c>
      <c r="I61" s="84" t="b">
        <v>0</v>
      </c>
      <c r="J61" s="84" t="b">
        <v>0</v>
      </c>
      <c r="K61" s="84" t="b">
        <v>0</v>
      </c>
      <c r="L61" s="84" t="b">
        <v>0</v>
      </c>
    </row>
    <row r="62" spans="1:12" ht="15">
      <c r="A62" s="84" t="s">
        <v>1768</v>
      </c>
      <c r="B62" s="84" t="s">
        <v>1767</v>
      </c>
      <c r="C62" s="84">
        <v>3</v>
      </c>
      <c r="D62" s="123">
        <v>0.0026143516096738123</v>
      </c>
      <c r="E62" s="123">
        <v>2.0822723230247666</v>
      </c>
      <c r="F62" s="84" t="s">
        <v>2177</v>
      </c>
      <c r="G62" s="84" t="b">
        <v>0</v>
      </c>
      <c r="H62" s="84" t="b">
        <v>0</v>
      </c>
      <c r="I62" s="84" t="b">
        <v>0</v>
      </c>
      <c r="J62" s="84" t="b">
        <v>0</v>
      </c>
      <c r="K62" s="84" t="b">
        <v>0</v>
      </c>
      <c r="L62" s="84" t="b">
        <v>0</v>
      </c>
    </row>
    <row r="63" spans="1:12" ht="15">
      <c r="A63" s="84" t="s">
        <v>1777</v>
      </c>
      <c r="B63" s="84" t="s">
        <v>1778</v>
      </c>
      <c r="C63" s="84">
        <v>3</v>
      </c>
      <c r="D63" s="123">
        <v>0.0026143516096738123</v>
      </c>
      <c r="E63" s="123">
        <v>2.0822723230247666</v>
      </c>
      <c r="F63" s="84" t="s">
        <v>2177</v>
      </c>
      <c r="G63" s="84" t="b">
        <v>0</v>
      </c>
      <c r="H63" s="84" t="b">
        <v>0</v>
      </c>
      <c r="I63" s="84" t="b">
        <v>0</v>
      </c>
      <c r="J63" s="84" t="b">
        <v>0</v>
      </c>
      <c r="K63" s="84" t="b">
        <v>0</v>
      </c>
      <c r="L63" s="84" t="b">
        <v>0</v>
      </c>
    </row>
    <row r="64" spans="1:12" ht="15">
      <c r="A64" s="84" t="s">
        <v>1778</v>
      </c>
      <c r="B64" s="84" t="s">
        <v>1786</v>
      </c>
      <c r="C64" s="84">
        <v>3</v>
      </c>
      <c r="D64" s="123">
        <v>0.0026143516096738123</v>
      </c>
      <c r="E64" s="123">
        <v>2.450249108319361</v>
      </c>
      <c r="F64" s="84" t="s">
        <v>2177</v>
      </c>
      <c r="G64" s="84" t="b">
        <v>0</v>
      </c>
      <c r="H64" s="84" t="b">
        <v>0</v>
      </c>
      <c r="I64" s="84" t="b">
        <v>0</v>
      </c>
      <c r="J64" s="84" t="b">
        <v>0</v>
      </c>
      <c r="K64" s="84" t="b">
        <v>0</v>
      </c>
      <c r="L64" s="84" t="b">
        <v>0</v>
      </c>
    </row>
    <row r="65" spans="1:12" ht="15">
      <c r="A65" s="84" t="s">
        <v>1786</v>
      </c>
      <c r="B65" s="84" t="s">
        <v>1779</v>
      </c>
      <c r="C65" s="84">
        <v>3</v>
      </c>
      <c r="D65" s="123">
        <v>0.0026143516096738123</v>
      </c>
      <c r="E65" s="123">
        <v>2.325310371711061</v>
      </c>
      <c r="F65" s="84" t="s">
        <v>2177</v>
      </c>
      <c r="G65" s="84" t="b">
        <v>0</v>
      </c>
      <c r="H65" s="84" t="b">
        <v>0</v>
      </c>
      <c r="I65" s="84" t="b">
        <v>0</v>
      </c>
      <c r="J65" s="84" t="b">
        <v>0</v>
      </c>
      <c r="K65" s="84" t="b">
        <v>0</v>
      </c>
      <c r="L65" s="84" t="b">
        <v>0</v>
      </c>
    </row>
    <row r="66" spans="1:12" ht="15">
      <c r="A66" s="84" t="s">
        <v>1779</v>
      </c>
      <c r="B66" s="84" t="s">
        <v>2083</v>
      </c>
      <c r="C66" s="84">
        <v>3</v>
      </c>
      <c r="D66" s="123">
        <v>0.0026143516096738123</v>
      </c>
      <c r="E66" s="123">
        <v>2.325310371711061</v>
      </c>
      <c r="F66" s="84" t="s">
        <v>2177</v>
      </c>
      <c r="G66" s="84" t="b">
        <v>0</v>
      </c>
      <c r="H66" s="84" t="b">
        <v>0</v>
      </c>
      <c r="I66" s="84" t="b">
        <v>0</v>
      </c>
      <c r="J66" s="84" t="b">
        <v>0</v>
      </c>
      <c r="K66" s="84" t="b">
        <v>0</v>
      </c>
      <c r="L66" s="84" t="b">
        <v>0</v>
      </c>
    </row>
    <row r="67" spans="1:12" ht="15">
      <c r="A67" s="84" t="s">
        <v>2083</v>
      </c>
      <c r="B67" s="84" t="s">
        <v>2084</v>
      </c>
      <c r="C67" s="84">
        <v>3</v>
      </c>
      <c r="D67" s="123">
        <v>0.0026143516096738123</v>
      </c>
      <c r="E67" s="123">
        <v>2.751279103983342</v>
      </c>
      <c r="F67" s="84" t="s">
        <v>2177</v>
      </c>
      <c r="G67" s="84" t="b">
        <v>0</v>
      </c>
      <c r="H67" s="84" t="b">
        <v>0</v>
      </c>
      <c r="I67" s="84" t="b">
        <v>0</v>
      </c>
      <c r="J67" s="84" t="b">
        <v>0</v>
      </c>
      <c r="K67" s="84" t="b">
        <v>0</v>
      </c>
      <c r="L67" s="84" t="b">
        <v>0</v>
      </c>
    </row>
    <row r="68" spans="1:12" ht="15">
      <c r="A68" s="84" t="s">
        <v>2084</v>
      </c>
      <c r="B68" s="84" t="s">
        <v>1783</v>
      </c>
      <c r="C68" s="84">
        <v>3</v>
      </c>
      <c r="D68" s="123">
        <v>0.0026143516096738123</v>
      </c>
      <c r="E68" s="123">
        <v>2.6263403673750423</v>
      </c>
      <c r="F68" s="84" t="s">
        <v>2177</v>
      </c>
      <c r="G68" s="84" t="b">
        <v>0</v>
      </c>
      <c r="H68" s="84" t="b">
        <v>0</v>
      </c>
      <c r="I68" s="84" t="b">
        <v>0</v>
      </c>
      <c r="J68" s="84" t="b">
        <v>0</v>
      </c>
      <c r="K68" s="84" t="b">
        <v>0</v>
      </c>
      <c r="L68" s="84" t="b">
        <v>0</v>
      </c>
    </row>
    <row r="69" spans="1:12" ht="15">
      <c r="A69" s="84" t="s">
        <v>1784</v>
      </c>
      <c r="B69" s="84" t="s">
        <v>1785</v>
      </c>
      <c r="C69" s="84">
        <v>3</v>
      </c>
      <c r="D69" s="123">
        <v>0.0026143516096738123</v>
      </c>
      <c r="E69" s="123">
        <v>2.404491617758686</v>
      </c>
      <c r="F69" s="84" t="s">
        <v>2177</v>
      </c>
      <c r="G69" s="84" t="b">
        <v>0</v>
      </c>
      <c r="H69" s="84" t="b">
        <v>0</v>
      </c>
      <c r="I69" s="84" t="b">
        <v>0</v>
      </c>
      <c r="J69" s="84" t="b">
        <v>0</v>
      </c>
      <c r="K69" s="84" t="b">
        <v>0</v>
      </c>
      <c r="L69" s="84" t="b">
        <v>0</v>
      </c>
    </row>
    <row r="70" spans="1:12" ht="15">
      <c r="A70" s="84" t="s">
        <v>1785</v>
      </c>
      <c r="B70" s="84" t="s">
        <v>1777</v>
      </c>
      <c r="C70" s="84">
        <v>3</v>
      </c>
      <c r="D70" s="123">
        <v>0.0026143516096738123</v>
      </c>
      <c r="E70" s="123">
        <v>2.325310371711061</v>
      </c>
      <c r="F70" s="84" t="s">
        <v>2177</v>
      </c>
      <c r="G70" s="84" t="b">
        <v>0</v>
      </c>
      <c r="H70" s="84" t="b">
        <v>0</v>
      </c>
      <c r="I70" s="84" t="b">
        <v>0</v>
      </c>
      <c r="J70" s="84" t="b">
        <v>0</v>
      </c>
      <c r="K70" s="84" t="b">
        <v>0</v>
      </c>
      <c r="L70" s="84" t="b">
        <v>0</v>
      </c>
    </row>
    <row r="71" spans="1:12" ht="15">
      <c r="A71" s="84" t="s">
        <v>1777</v>
      </c>
      <c r="B71" s="84" t="s">
        <v>2085</v>
      </c>
      <c r="C71" s="84">
        <v>3</v>
      </c>
      <c r="D71" s="123">
        <v>0.0026143516096738123</v>
      </c>
      <c r="E71" s="123">
        <v>2.383302318688748</v>
      </c>
      <c r="F71" s="84" t="s">
        <v>2177</v>
      </c>
      <c r="G71" s="84" t="b">
        <v>0</v>
      </c>
      <c r="H71" s="84" t="b">
        <v>0</v>
      </c>
      <c r="I71" s="84" t="b">
        <v>0</v>
      </c>
      <c r="J71" s="84" t="b">
        <v>0</v>
      </c>
      <c r="K71" s="84" t="b">
        <v>0</v>
      </c>
      <c r="L71" s="84" t="b">
        <v>0</v>
      </c>
    </row>
    <row r="72" spans="1:12" ht="15">
      <c r="A72" s="84" t="s">
        <v>2085</v>
      </c>
      <c r="B72" s="84" t="s">
        <v>1779</v>
      </c>
      <c r="C72" s="84">
        <v>3</v>
      </c>
      <c r="D72" s="123">
        <v>0.0026143516096738123</v>
      </c>
      <c r="E72" s="123">
        <v>2.325310371711061</v>
      </c>
      <c r="F72" s="84" t="s">
        <v>2177</v>
      </c>
      <c r="G72" s="84" t="b">
        <v>0</v>
      </c>
      <c r="H72" s="84" t="b">
        <v>0</v>
      </c>
      <c r="I72" s="84" t="b">
        <v>0</v>
      </c>
      <c r="J72" s="84" t="b">
        <v>0</v>
      </c>
      <c r="K72" s="84" t="b">
        <v>0</v>
      </c>
      <c r="L72" s="84" t="b">
        <v>0</v>
      </c>
    </row>
    <row r="73" spans="1:12" ht="15">
      <c r="A73" s="84" t="s">
        <v>1779</v>
      </c>
      <c r="B73" s="84" t="s">
        <v>2057</v>
      </c>
      <c r="C73" s="84">
        <v>3</v>
      </c>
      <c r="D73" s="123">
        <v>0.0026143516096738123</v>
      </c>
      <c r="E73" s="123">
        <v>2.103461622094705</v>
      </c>
      <c r="F73" s="84" t="s">
        <v>2177</v>
      </c>
      <c r="G73" s="84" t="b">
        <v>0</v>
      </c>
      <c r="H73" s="84" t="b">
        <v>0</v>
      </c>
      <c r="I73" s="84" t="b">
        <v>0</v>
      </c>
      <c r="J73" s="84" t="b">
        <v>0</v>
      </c>
      <c r="K73" s="84" t="b">
        <v>0</v>
      </c>
      <c r="L73" s="84" t="b">
        <v>0</v>
      </c>
    </row>
    <row r="74" spans="1:12" ht="15">
      <c r="A74" s="84" t="s">
        <v>2057</v>
      </c>
      <c r="B74" s="84" t="s">
        <v>1780</v>
      </c>
      <c r="C74" s="84">
        <v>3</v>
      </c>
      <c r="D74" s="123">
        <v>0.0026143516096738123</v>
      </c>
      <c r="E74" s="123">
        <v>2.228400358703005</v>
      </c>
      <c r="F74" s="84" t="s">
        <v>2177</v>
      </c>
      <c r="G74" s="84" t="b">
        <v>0</v>
      </c>
      <c r="H74" s="84" t="b">
        <v>0</v>
      </c>
      <c r="I74" s="84" t="b">
        <v>0</v>
      </c>
      <c r="J74" s="84" t="b">
        <v>0</v>
      </c>
      <c r="K74" s="84" t="b">
        <v>0</v>
      </c>
      <c r="L74" s="84" t="b">
        <v>0</v>
      </c>
    </row>
    <row r="75" spans="1:12" ht="15">
      <c r="A75" s="84" t="s">
        <v>1780</v>
      </c>
      <c r="B75" s="84" t="s">
        <v>1780</v>
      </c>
      <c r="C75" s="84">
        <v>3</v>
      </c>
      <c r="D75" s="123">
        <v>0.0026143516096738123</v>
      </c>
      <c r="E75" s="123">
        <v>2.1492191126553797</v>
      </c>
      <c r="F75" s="84" t="s">
        <v>2177</v>
      </c>
      <c r="G75" s="84" t="b">
        <v>0</v>
      </c>
      <c r="H75" s="84" t="b">
        <v>0</v>
      </c>
      <c r="I75" s="84" t="b">
        <v>0</v>
      </c>
      <c r="J75" s="84" t="b">
        <v>0</v>
      </c>
      <c r="K75" s="84" t="b">
        <v>0</v>
      </c>
      <c r="L75" s="84" t="b">
        <v>0</v>
      </c>
    </row>
    <row r="76" spans="1:12" ht="15">
      <c r="A76" s="84" t="s">
        <v>1780</v>
      </c>
      <c r="B76" s="84" t="s">
        <v>1781</v>
      </c>
      <c r="C76" s="84">
        <v>3</v>
      </c>
      <c r="D76" s="123">
        <v>0.0026143516096738123</v>
      </c>
      <c r="E76" s="123">
        <v>2.1492191126553797</v>
      </c>
      <c r="F76" s="84" t="s">
        <v>2177</v>
      </c>
      <c r="G76" s="84" t="b">
        <v>0</v>
      </c>
      <c r="H76" s="84" t="b">
        <v>0</v>
      </c>
      <c r="I76" s="84" t="b">
        <v>0</v>
      </c>
      <c r="J76" s="84" t="b">
        <v>0</v>
      </c>
      <c r="K76" s="84" t="b">
        <v>0</v>
      </c>
      <c r="L76" s="84" t="b">
        <v>0</v>
      </c>
    </row>
    <row r="77" spans="1:12" ht="15">
      <c r="A77" s="84" t="s">
        <v>1782</v>
      </c>
      <c r="B77" s="84" t="s">
        <v>2086</v>
      </c>
      <c r="C77" s="84">
        <v>3</v>
      </c>
      <c r="D77" s="123">
        <v>0.0026143516096738123</v>
      </c>
      <c r="E77" s="123">
        <v>2.450249108319361</v>
      </c>
      <c r="F77" s="84" t="s">
        <v>2177</v>
      </c>
      <c r="G77" s="84" t="b">
        <v>0</v>
      </c>
      <c r="H77" s="84" t="b">
        <v>0</v>
      </c>
      <c r="I77" s="84" t="b">
        <v>0</v>
      </c>
      <c r="J77" s="84" t="b">
        <v>0</v>
      </c>
      <c r="K77" s="84" t="b">
        <v>0</v>
      </c>
      <c r="L77" s="84" t="b">
        <v>0</v>
      </c>
    </row>
    <row r="78" spans="1:12" ht="15">
      <c r="A78" s="84" t="s">
        <v>2086</v>
      </c>
      <c r="B78" s="84" t="s">
        <v>1781</v>
      </c>
      <c r="C78" s="84">
        <v>3</v>
      </c>
      <c r="D78" s="123">
        <v>0.0026143516096738123</v>
      </c>
      <c r="E78" s="123">
        <v>2.450249108319361</v>
      </c>
      <c r="F78" s="84" t="s">
        <v>2177</v>
      </c>
      <c r="G78" s="84" t="b">
        <v>0</v>
      </c>
      <c r="H78" s="84" t="b">
        <v>0</v>
      </c>
      <c r="I78" s="84" t="b">
        <v>0</v>
      </c>
      <c r="J78" s="84" t="b">
        <v>0</v>
      </c>
      <c r="K78" s="84" t="b">
        <v>0</v>
      </c>
      <c r="L78" s="84" t="b">
        <v>0</v>
      </c>
    </row>
    <row r="79" spans="1:12" ht="15">
      <c r="A79" s="84" t="s">
        <v>1782</v>
      </c>
      <c r="B79" s="84" t="s">
        <v>1778</v>
      </c>
      <c r="C79" s="84">
        <v>3</v>
      </c>
      <c r="D79" s="123">
        <v>0.0026143516096738123</v>
      </c>
      <c r="E79" s="123">
        <v>2.1492191126553797</v>
      </c>
      <c r="F79" s="84" t="s">
        <v>2177</v>
      </c>
      <c r="G79" s="84" t="b">
        <v>0</v>
      </c>
      <c r="H79" s="84" t="b">
        <v>0</v>
      </c>
      <c r="I79" s="84" t="b">
        <v>0</v>
      </c>
      <c r="J79" s="84" t="b">
        <v>0</v>
      </c>
      <c r="K79" s="84" t="b">
        <v>0</v>
      </c>
      <c r="L79" s="84" t="b">
        <v>0</v>
      </c>
    </row>
    <row r="80" spans="1:12" ht="15">
      <c r="A80" s="84" t="s">
        <v>1778</v>
      </c>
      <c r="B80" s="84" t="s">
        <v>2087</v>
      </c>
      <c r="C80" s="84">
        <v>3</v>
      </c>
      <c r="D80" s="123">
        <v>0.0026143516096738123</v>
      </c>
      <c r="E80" s="123">
        <v>2.450249108319361</v>
      </c>
      <c r="F80" s="84" t="s">
        <v>2177</v>
      </c>
      <c r="G80" s="84" t="b">
        <v>0</v>
      </c>
      <c r="H80" s="84" t="b">
        <v>0</v>
      </c>
      <c r="I80" s="84" t="b">
        <v>0</v>
      </c>
      <c r="J80" s="84" t="b">
        <v>0</v>
      </c>
      <c r="K80" s="84" t="b">
        <v>0</v>
      </c>
      <c r="L80" s="84" t="b">
        <v>0</v>
      </c>
    </row>
    <row r="81" spans="1:12" ht="15">
      <c r="A81" s="84" t="s">
        <v>1685</v>
      </c>
      <c r="B81" s="84" t="s">
        <v>1686</v>
      </c>
      <c r="C81" s="84">
        <v>3</v>
      </c>
      <c r="D81" s="123">
        <v>0.0026143516096738123</v>
      </c>
      <c r="E81" s="123">
        <v>2.751279103983342</v>
      </c>
      <c r="F81" s="84" t="s">
        <v>2177</v>
      </c>
      <c r="G81" s="84" t="b">
        <v>0</v>
      </c>
      <c r="H81" s="84" t="b">
        <v>0</v>
      </c>
      <c r="I81" s="84" t="b">
        <v>0</v>
      </c>
      <c r="J81" s="84" t="b">
        <v>1</v>
      </c>
      <c r="K81" s="84" t="b">
        <v>0</v>
      </c>
      <c r="L81" s="84" t="b">
        <v>0</v>
      </c>
    </row>
    <row r="82" spans="1:12" ht="15">
      <c r="A82" s="84" t="s">
        <v>1686</v>
      </c>
      <c r="B82" s="84" t="s">
        <v>2088</v>
      </c>
      <c r="C82" s="84">
        <v>3</v>
      </c>
      <c r="D82" s="123">
        <v>0.0026143516096738123</v>
      </c>
      <c r="E82" s="123">
        <v>2.751279103983342</v>
      </c>
      <c r="F82" s="84" t="s">
        <v>2177</v>
      </c>
      <c r="G82" s="84" t="b">
        <v>1</v>
      </c>
      <c r="H82" s="84" t="b">
        <v>0</v>
      </c>
      <c r="I82" s="84" t="b">
        <v>0</v>
      </c>
      <c r="J82" s="84" t="b">
        <v>0</v>
      </c>
      <c r="K82" s="84" t="b">
        <v>0</v>
      </c>
      <c r="L82" s="84" t="b">
        <v>0</v>
      </c>
    </row>
    <row r="83" spans="1:12" ht="15">
      <c r="A83" s="84" t="s">
        <v>2088</v>
      </c>
      <c r="B83" s="84" t="s">
        <v>1742</v>
      </c>
      <c r="C83" s="84">
        <v>3</v>
      </c>
      <c r="D83" s="123">
        <v>0.0026143516096738123</v>
      </c>
      <c r="E83" s="123">
        <v>2.27415784926368</v>
      </c>
      <c r="F83" s="84" t="s">
        <v>2177</v>
      </c>
      <c r="G83" s="84" t="b">
        <v>0</v>
      </c>
      <c r="H83" s="84" t="b">
        <v>0</v>
      </c>
      <c r="I83" s="84" t="b">
        <v>0</v>
      </c>
      <c r="J83" s="84" t="b">
        <v>0</v>
      </c>
      <c r="K83" s="84" t="b">
        <v>0</v>
      </c>
      <c r="L83" s="84" t="b">
        <v>0</v>
      </c>
    </row>
    <row r="84" spans="1:12" ht="15">
      <c r="A84" s="84" t="s">
        <v>1742</v>
      </c>
      <c r="B84" s="84" t="s">
        <v>1681</v>
      </c>
      <c r="C84" s="84">
        <v>3</v>
      </c>
      <c r="D84" s="123">
        <v>0.0026143516096738123</v>
      </c>
      <c r="E84" s="123">
        <v>1.9061810639690855</v>
      </c>
      <c r="F84" s="84" t="s">
        <v>2177</v>
      </c>
      <c r="G84" s="84" t="b">
        <v>0</v>
      </c>
      <c r="H84" s="84" t="b">
        <v>0</v>
      </c>
      <c r="I84" s="84" t="b">
        <v>0</v>
      </c>
      <c r="J84" s="84" t="b">
        <v>1</v>
      </c>
      <c r="K84" s="84" t="b">
        <v>0</v>
      </c>
      <c r="L84" s="84" t="b">
        <v>0</v>
      </c>
    </row>
    <row r="85" spans="1:12" ht="15">
      <c r="A85" s="84" t="s">
        <v>1681</v>
      </c>
      <c r="B85" s="84" t="s">
        <v>1687</v>
      </c>
      <c r="C85" s="84">
        <v>3</v>
      </c>
      <c r="D85" s="123">
        <v>0.0026143516096738123</v>
      </c>
      <c r="E85" s="123">
        <v>2.450249108319361</v>
      </c>
      <c r="F85" s="84" t="s">
        <v>2177</v>
      </c>
      <c r="G85" s="84" t="b">
        <v>1</v>
      </c>
      <c r="H85" s="84" t="b">
        <v>0</v>
      </c>
      <c r="I85" s="84" t="b">
        <v>0</v>
      </c>
      <c r="J85" s="84" t="b">
        <v>0</v>
      </c>
      <c r="K85" s="84" t="b">
        <v>0</v>
      </c>
      <c r="L85" s="84" t="b">
        <v>0</v>
      </c>
    </row>
    <row r="86" spans="1:12" ht="15">
      <c r="A86" s="84" t="s">
        <v>1687</v>
      </c>
      <c r="B86" s="84" t="s">
        <v>1688</v>
      </c>
      <c r="C86" s="84">
        <v>3</v>
      </c>
      <c r="D86" s="123">
        <v>0.0026143516096738123</v>
      </c>
      <c r="E86" s="123">
        <v>2.751279103983342</v>
      </c>
      <c r="F86" s="84" t="s">
        <v>2177</v>
      </c>
      <c r="G86" s="84" t="b">
        <v>0</v>
      </c>
      <c r="H86" s="84" t="b">
        <v>0</v>
      </c>
      <c r="I86" s="84" t="b">
        <v>0</v>
      </c>
      <c r="J86" s="84" t="b">
        <v>0</v>
      </c>
      <c r="K86" s="84" t="b">
        <v>0</v>
      </c>
      <c r="L86" s="84" t="b">
        <v>0</v>
      </c>
    </row>
    <row r="87" spans="1:12" ht="15">
      <c r="A87" s="84" t="s">
        <v>1688</v>
      </c>
      <c r="B87" s="84" t="s">
        <v>1692</v>
      </c>
      <c r="C87" s="84">
        <v>3</v>
      </c>
      <c r="D87" s="123">
        <v>0.0026143516096738123</v>
      </c>
      <c r="E87" s="123">
        <v>2.751279103983342</v>
      </c>
      <c r="F87" s="84" t="s">
        <v>2177</v>
      </c>
      <c r="G87" s="84" t="b">
        <v>0</v>
      </c>
      <c r="H87" s="84" t="b">
        <v>0</v>
      </c>
      <c r="I87" s="84" t="b">
        <v>0</v>
      </c>
      <c r="J87" s="84" t="b">
        <v>0</v>
      </c>
      <c r="K87" s="84" t="b">
        <v>0</v>
      </c>
      <c r="L87" s="84" t="b">
        <v>0</v>
      </c>
    </row>
    <row r="88" spans="1:12" ht="15">
      <c r="A88" s="84" t="s">
        <v>1692</v>
      </c>
      <c r="B88" s="84" t="s">
        <v>1693</v>
      </c>
      <c r="C88" s="84">
        <v>3</v>
      </c>
      <c r="D88" s="123">
        <v>0.0026143516096738123</v>
      </c>
      <c r="E88" s="123">
        <v>2.6263403673750423</v>
      </c>
      <c r="F88" s="84" t="s">
        <v>2177</v>
      </c>
      <c r="G88" s="84" t="b">
        <v>0</v>
      </c>
      <c r="H88" s="84" t="b">
        <v>0</v>
      </c>
      <c r="I88" s="84" t="b">
        <v>0</v>
      </c>
      <c r="J88" s="84" t="b">
        <v>0</v>
      </c>
      <c r="K88" s="84" t="b">
        <v>0</v>
      </c>
      <c r="L88" s="84" t="b">
        <v>0</v>
      </c>
    </row>
    <row r="89" spans="1:12" ht="15">
      <c r="A89" s="84" t="s">
        <v>1743</v>
      </c>
      <c r="B89" s="84" t="s">
        <v>2089</v>
      </c>
      <c r="C89" s="84">
        <v>3</v>
      </c>
      <c r="D89" s="123">
        <v>0.0029071862976821515</v>
      </c>
      <c r="E89" s="123">
        <v>2.114457006396168</v>
      </c>
      <c r="F89" s="84" t="s">
        <v>2177</v>
      </c>
      <c r="G89" s="84" t="b">
        <v>0</v>
      </c>
      <c r="H89" s="84" t="b">
        <v>0</v>
      </c>
      <c r="I89" s="84" t="b">
        <v>0</v>
      </c>
      <c r="J89" s="84" t="b">
        <v>0</v>
      </c>
      <c r="K89" s="84" t="b">
        <v>0</v>
      </c>
      <c r="L89" s="84" t="b">
        <v>0</v>
      </c>
    </row>
    <row r="90" spans="1:12" ht="15">
      <c r="A90" s="84" t="s">
        <v>1788</v>
      </c>
      <c r="B90" s="84" t="s">
        <v>1789</v>
      </c>
      <c r="C90" s="84">
        <v>3</v>
      </c>
      <c r="D90" s="123">
        <v>0.0026143516096738123</v>
      </c>
      <c r="E90" s="123">
        <v>2.751279103983342</v>
      </c>
      <c r="F90" s="84" t="s">
        <v>2177</v>
      </c>
      <c r="G90" s="84" t="b">
        <v>0</v>
      </c>
      <c r="H90" s="84" t="b">
        <v>0</v>
      </c>
      <c r="I90" s="84" t="b">
        <v>0</v>
      </c>
      <c r="J90" s="84" t="b">
        <v>0</v>
      </c>
      <c r="K90" s="84" t="b">
        <v>0</v>
      </c>
      <c r="L90" s="84" t="b">
        <v>0</v>
      </c>
    </row>
    <row r="91" spans="1:12" ht="15">
      <c r="A91" s="84" t="s">
        <v>1789</v>
      </c>
      <c r="B91" s="84" t="s">
        <v>1790</v>
      </c>
      <c r="C91" s="84">
        <v>3</v>
      </c>
      <c r="D91" s="123">
        <v>0.0026143516096738123</v>
      </c>
      <c r="E91" s="123">
        <v>2.6263403673750423</v>
      </c>
      <c r="F91" s="84" t="s">
        <v>2177</v>
      </c>
      <c r="G91" s="84" t="b">
        <v>0</v>
      </c>
      <c r="H91" s="84" t="b">
        <v>0</v>
      </c>
      <c r="I91" s="84" t="b">
        <v>0</v>
      </c>
      <c r="J91" s="84" t="b">
        <v>0</v>
      </c>
      <c r="K91" s="84" t="b">
        <v>0</v>
      </c>
      <c r="L91" s="84" t="b">
        <v>0</v>
      </c>
    </row>
    <row r="92" spans="1:12" ht="15">
      <c r="A92" s="84" t="s">
        <v>1747</v>
      </c>
      <c r="B92" s="84" t="s">
        <v>1748</v>
      </c>
      <c r="C92" s="84">
        <v>2</v>
      </c>
      <c r="D92" s="123">
        <v>0.0019381241984547676</v>
      </c>
      <c r="E92" s="123">
        <v>2.529430354366986</v>
      </c>
      <c r="F92" s="84" t="s">
        <v>2177</v>
      </c>
      <c r="G92" s="84" t="b">
        <v>0</v>
      </c>
      <c r="H92" s="84" t="b">
        <v>0</v>
      </c>
      <c r="I92" s="84" t="b">
        <v>0</v>
      </c>
      <c r="J92" s="84" t="b">
        <v>0</v>
      </c>
      <c r="K92" s="84" t="b">
        <v>0</v>
      </c>
      <c r="L92" s="84" t="b">
        <v>0</v>
      </c>
    </row>
    <row r="93" spans="1:12" ht="15">
      <c r="A93" s="84" t="s">
        <v>1748</v>
      </c>
      <c r="B93" s="84" t="s">
        <v>1746</v>
      </c>
      <c r="C93" s="84">
        <v>2</v>
      </c>
      <c r="D93" s="123">
        <v>0.0019381241984547676</v>
      </c>
      <c r="E93" s="123">
        <v>2.3533390953113047</v>
      </c>
      <c r="F93" s="84" t="s">
        <v>2177</v>
      </c>
      <c r="G93" s="84" t="b">
        <v>0</v>
      </c>
      <c r="H93" s="84" t="b">
        <v>0</v>
      </c>
      <c r="I93" s="84" t="b">
        <v>0</v>
      </c>
      <c r="J93" s="84" t="b">
        <v>0</v>
      </c>
      <c r="K93" s="84" t="b">
        <v>0</v>
      </c>
      <c r="L93" s="84" t="b">
        <v>0</v>
      </c>
    </row>
    <row r="94" spans="1:12" ht="15">
      <c r="A94" s="84" t="s">
        <v>1746</v>
      </c>
      <c r="B94" s="84" t="s">
        <v>1749</v>
      </c>
      <c r="C94" s="84">
        <v>2</v>
      </c>
      <c r="D94" s="123">
        <v>0.0019381241984547676</v>
      </c>
      <c r="E94" s="123">
        <v>2.529430354366986</v>
      </c>
      <c r="F94" s="84" t="s">
        <v>2177</v>
      </c>
      <c r="G94" s="84" t="b">
        <v>0</v>
      </c>
      <c r="H94" s="84" t="b">
        <v>0</v>
      </c>
      <c r="I94" s="84" t="b">
        <v>0</v>
      </c>
      <c r="J94" s="84" t="b">
        <v>0</v>
      </c>
      <c r="K94" s="84" t="b">
        <v>0</v>
      </c>
      <c r="L94" s="84" t="b">
        <v>0</v>
      </c>
    </row>
    <row r="95" spans="1:12" ht="15">
      <c r="A95" s="84" t="s">
        <v>1749</v>
      </c>
      <c r="B95" s="84" t="s">
        <v>1750</v>
      </c>
      <c r="C95" s="84">
        <v>2</v>
      </c>
      <c r="D95" s="123">
        <v>0.0019381241984547676</v>
      </c>
      <c r="E95" s="123">
        <v>2.9273703630390235</v>
      </c>
      <c r="F95" s="84" t="s">
        <v>2177</v>
      </c>
      <c r="G95" s="84" t="b">
        <v>0</v>
      </c>
      <c r="H95" s="84" t="b">
        <v>0</v>
      </c>
      <c r="I95" s="84" t="b">
        <v>0</v>
      </c>
      <c r="J95" s="84" t="b">
        <v>0</v>
      </c>
      <c r="K95" s="84" t="b">
        <v>0</v>
      </c>
      <c r="L95" s="84" t="b">
        <v>0</v>
      </c>
    </row>
    <row r="96" spans="1:12" ht="15">
      <c r="A96" s="84" t="s">
        <v>1750</v>
      </c>
      <c r="B96" s="84" t="s">
        <v>329</v>
      </c>
      <c r="C96" s="84">
        <v>2</v>
      </c>
      <c r="D96" s="123">
        <v>0.0019381241984547676</v>
      </c>
      <c r="E96" s="123">
        <v>2.9273703630390235</v>
      </c>
      <c r="F96" s="84" t="s">
        <v>2177</v>
      </c>
      <c r="G96" s="84" t="b">
        <v>0</v>
      </c>
      <c r="H96" s="84" t="b">
        <v>0</v>
      </c>
      <c r="I96" s="84" t="b">
        <v>0</v>
      </c>
      <c r="J96" s="84" t="b">
        <v>0</v>
      </c>
      <c r="K96" s="84" t="b">
        <v>0</v>
      </c>
      <c r="L96" s="84" t="b">
        <v>0</v>
      </c>
    </row>
    <row r="97" spans="1:12" ht="15">
      <c r="A97" s="84" t="s">
        <v>329</v>
      </c>
      <c r="B97" s="84" t="s">
        <v>1751</v>
      </c>
      <c r="C97" s="84">
        <v>2</v>
      </c>
      <c r="D97" s="123">
        <v>0.0019381241984547676</v>
      </c>
      <c r="E97" s="123">
        <v>2.9273703630390235</v>
      </c>
      <c r="F97" s="84" t="s">
        <v>2177</v>
      </c>
      <c r="G97" s="84" t="b">
        <v>0</v>
      </c>
      <c r="H97" s="84" t="b">
        <v>0</v>
      </c>
      <c r="I97" s="84" t="b">
        <v>0</v>
      </c>
      <c r="J97" s="84" t="b">
        <v>0</v>
      </c>
      <c r="K97" s="84" t="b">
        <v>0</v>
      </c>
      <c r="L97" s="84" t="b">
        <v>0</v>
      </c>
    </row>
    <row r="98" spans="1:12" ht="15">
      <c r="A98" s="84" t="s">
        <v>1751</v>
      </c>
      <c r="B98" s="84" t="s">
        <v>1752</v>
      </c>
      <c r="C98" s="84">
        <v>2</v>
      </c>
      <c r="D98" s="123">
        <v>0.0019381241984547676</v>
      </c>
      <c r="E98" s="123">
        <v>2.9273703630390235</v>
      </c>
      <c r="F98" s="84" t="s">
        <v>2177</v>
      </c>
      <c r="G98" s="84" t="b">
        <v>0</v>
      </c>
      <c r="H98" s="84" t="b">
        <v>0</v>
      </c>
      <c r="I98" s="84" t="b">
        <v>0</v>
      </c>
      <c r="J98" s="84" t="b">
        <v>0</v>
      </c>
      <c r="K98" s="84" t="b">
        <v>0</v>
      </c>
      <c r="L98" s="84" t="b">
        <v>0</v>
      </c>
    </row>
    <row r="99" spans="1:12" ht="15">
      <c r="A99" s="84" t="s">
        <v>1752</v>
      </c>
      <c r="B99" s="84" t="s">
        <v>1753</v>
      </c>
      <c r="C99" s="84">
        <v>2</v>
      </c>
      <c r="D99" s="123">
        <v>0.0019381241984547676</v>
      </c>
      <c r="E99" s="123">
        <v>2.9273703630390235</v>
      </c>
      <c r="F99" s="84" t="s">
        <v>2177</v>
      </c>
      <c r="G99" s="84" t="b">
        <v>0</v>
      </c>
      <c r="H99" s="84" t="b">
        <v>0</v>
      </c>
      <c r="I99" s="84" t="b">
        <v>0</v>
      </c>
      <c r="J99" s="84" t="b">
        <v>0</v>
      </c>
      <c r="K99" s="84" t="b">
        <v>0</v>
      </c>
      <c r="L99" s="84" t="b">
        <v>0</v>
      </c>
    </row>
    <row r="100" spans="1:12" ht="15">
      <c r="A100" s="84" t="s">
        <v>1753</v>
      </c>
      <c r="B100" s="84" t="s">
        <v>1754</v>
      </c>
      <c r="C100" s="84">
        <v>2</v>
      </c>
      <c r="D100" s="123">
        <v>0.0019381241984547676</v>
      </c>
      <c r="E100" s="123">
        <v>2.9273703630390235</v>
      </c>
      <c r="F100" s="84" t="s">
        <v>2177</v>
      </c>
      <c r="G100" s="84" t="b">
        <v>0</v>
      </c>
      <c r="H100" s="84" t="b">
        <v>0</v>
      </c>
      <c r="I100" s="84" t="b">
        <v>0</v>
      </c>
      <c r="J100" s="84" t="b">
        <v>0</v>
      </c>
      <c r="K100" s="84" t="b">
        <v>0</v>
      </c>
      <c r="L100" s="84" t="b">
        <v>0</v>
      </c>
    </row>
    <row r="101" spans="1:12" ht="15">
      <c r="A101" s="84" t="s">
        <v>1754</v>
      </c>
      <c r="B101" s="84" t="s">
        <v>1746</v>
      </c>
      <c r="C101" s="84">
        <v>2</v>
      </c>
      <c r="D101" s="123">
        <v>0.0019381241984547676</v>
      </c>
      <c r="E101" s="123">
        <v>2.529430354366986</v>
      </c>
      <c r="F101" s="84" t="s">
        <v>2177</v>
      </c>
      <c r="G101" s="84" t="b">
        <v>0</v>
      </c>
      <c r="H101" s="84" t="b">
        <v>0</v>
      </c>
      <c r="I101" s="84" t="b">
        <v>0</v>
      </c>
      <c r="J101" s="84" t="b">
        <v>0</v>
      </c>
      <c r="K101" s="84" t="b">
        <v>0</v>
      </c>
      <c r="L101" s="84" t="b">
        <v>0</v>
      </c>
    </row>
    <row r="102" spans="1:12" ht="15">
      <c r="A102" s="84" t="s">
        <v>1746</v>
      </c>
      <c r="B102" s="84" t="s">
        <v>2094</v>
      </c>
      <c r="C102" s="84">
        <v>2</v>
      </c>
      <c r="D102" s="123">
        <v>0.0019381241984547676</v>
      </c>
      <c r="E102" s="123">
        <v>2.529430354366986</v>
      </c>
      <c r="F102" s="84" t="s">
        <v>2177</v>
      </c>
      <c r="G102" s="84" t="b">
        <v>0</v>
      </c>
      <c r="H102" s="84" t="b">
        <v>0</v>
      </c>
      <c r="I102" s="84" t="b">
        <v>0</v>
      </c>
      <c r="J102" s="84" t="b">
        <v>0</v>
      </c>
      <c r="K102" s="84" t="b">
        <v>0</v>
      </c>
      <c r="L102" s="84" t="b">
        <v>0</v>
      </c>
    </row>
    <row r="103" spans="1:12" ht="15">
      <c r="A103" s="84" t="s">
        <v>2094</v>
      </c>
      <c r="B103" s="84" t="s">
        <v>2095</v>
      </c>
      <c r="C103" s="84">
        <v>2</v>
      </c>
      <c r="D103" s="123">
        <v>0.0019381241984547676</v>
      </c>
      <c r="E103" s="123">
        <v>2.9273703630390235</v>
      </c>
      <c r="F103" s="84" t="s">
        <v>2177</v>
      </c>
      <c r="G103" s="84" t="b">
        <v>0</v>
      </c>
      <c r="H103" s="84" t="b">
        <v>0</v>
      </c>
      <c r="I103" s="84" t="b">
        <v>0</v>
      </c>
      <c r="J103" s="84" t="b">
        <v>0</v>
      </c>
      <c r="K103" s="84" t="b">
        <v>0</v>
      </c>
      <c r="L103" s="84" t="b">
        <v>0</v>
      </c>
    </row>
    <row r="104" spans="1:12" ht="15">
      <c r="A104" s="84" t="s">
        <v>2095</v>
      </c>
      <c r="B104" s="84" t="s">
        <v>2096</v>
      </c>
      <c r="C104" s="84">
        <v>2</v>
      </c>
      <c r="D104" s="123">
        <v>0.0019381241984547676</v>
      </c>
      <c r="E104" s="123">
        <v>2.9273703630390235</v>
      </c>
      <c r="F104" s="84" t="s">
        <v>2177</v>
      </c>
      <c r="G104" s="84" t="b">
        <v>0</v>
      </c>
      <c r="H104" s="84" t="b">
        <v>0</v>
      </c>
      <c r="I104" s="84" t="b">
        <v>0</v>
      </c>
      <c r="J104" s="84" t="b">
        <v>0</v>
      </c>
      <c r="K104" s="84" t="b">
        <v>0</v>
      </c>
      <c r="L104" s="84" t="b">
        <v>0</v>
      </c>
    </row>
    <row r="105" spans="1:12" ht="15">
      <c r="A105" s="84" t="s">
        <v>2096</v>
      </c>
      <c r="B105" s="84" t="s">
        <v>2058</v>
      </c>
      <c r="C105" s="84">
        <v>2</v>
      </c>
      <c r="D105" s="123">
        <v>0.0019381241984547676</v>
      </c>
      <c r="E105" s="123">
        <v>2.6263403673750423</v>
      </c>
      <c r="F105" s="84" t="s">
        <v>2177</v>
      </c>
      <c r="G105" s="84" t="b">
        <v>0</v>
      </c>
      <c r="H105" s="84" t="b">
        <v>0</v>
      </c>
      <c r="I105" s="84" t="b">
        <v>0</v>
      </c>
      <c r="J105" s="84" t="b">
        <v>0</v>
      </c>
      <c r="K105" s="84" t="b">
        <v>0</v>
      </c>
      <c r="L105" s="84" t="b">
        <v>0</v>
      </c>
    </row>
    <row r="106" spans="1:12" ht="15">
      <c r="A106" s="84" t="s">
        <v>2058</v>
      </c>
      <c r="B106" s="84" t="s">
        <v>2097</v>
      </c>
      <c r="C106" s="84">
        <v>2</v>
      </c>
      <c r="D106" s="123">
        <v>0.0019381241984547676</v>
      </c>
      <c r="E106" s="123">
        <v>2.751279103983342</v>
      </c>
      <c r="F106" s="84" t="s">
        <v>2177</v>
      </c>
      <c r="G106" s="84" t="b">
        <v>0</v>
      </c>
      <c r="H106" s="84" t="b">
        <v>0</v>
      </c>
      <c r="I106" s="84" t="b">
        <v>0</v>
      </c>
      <c r="J106" s="84" t="b">
        <v>0</v>
      </c>
      <c r="K106" s="84" t="b">
        <v>0</v>
      </c>
      <c r="L106" s="84" t="b">
        <v>0</v>
      </c>
    </row>
    <row r="107" spans="1:12" ht="15">
      <c r="A107" s="84" t="s">
        <v>2097</v>
      </c>
      <c r="B107" s="84" t="s">
        <v>417</v>
      </c>
      <c r="C107" s="84">
        <v>2</v>
      </c>
      <c r="D107" s="123">
        <v>0.0019381241984547676</v>
      </c>
      <c r="E107" s="123">
        <v>1.232765164105455</v>
      </c>
      <c r="F107" s="84" t="s">
        <v>2177</v>
      </c>
      <c r="G107" s="84" t="b">
        <v>0</v>
      </c>
      <c r="H107" s="84" t="b">
        <v>0</v>
      </c>
      <c r="I107" s="84" t="b">
        <v>0</v>
      </c>
      <c r="J107" s="84" t="b">
        <v>0</v>
      </c>
      <c r="K107" s="84" t="b">
        <v>0</v>
      </c>
      <c r="L107" s="84" t="b">
        <v>0</v>
      </c>
    </row>
    <row r="108" spans="1:12" ht="15">
      <c r="A108" s="84" t="s">
        <v>1802</v>
      </c>
      <c r="B108" s="84" t="s">
        <v>1802</v>
      </c>
      <c r="C108" s="84">
        <v>2</v>
      </c>
      <c r="D108" s="123">
        <v>0.0019381241984547676</v>
      </c>
      <c r="E108" s="123">
        <v>2.751279103983342</v>
      </c>
      <c r="F108" s="84" t="s">
        <v>2177</v>
      </c>
      <c r="G108" s="84" t="b">
        <v>0</v>
      </c>
      <c r="H108" s="84" t="b">
        <v>0</v>
      </c>
      <c r="I108" s="84" t="b">
        <v>0</v>
      </c>
      <c r="J108" s="84" t="b">
        <v>0</v>
      </c>
      <c r="K108" s="84" t="b">
        <v>0</v>
      </c>
      <c r="L108" s="84" t="b">
        <v>0</v>
      </c>
    </row>
    <row r="109" spans="1:12" ht="15">
      <c r="A109" s="84" t="s">
        <v>1730</v>
      </c>
      <c r="B109" s="84" t="s">
        <v>2098</v>
      </c>
      <c r="C109" s="84">
        <v>2</v>
      </c>
      <c r="D109" s="123">
        <v>0.0019381241984547676</v>
      </c>
      <c r="E109" s="123">
        <v>1.4023255560021783</v>
      </c>
      <c r="F109" s="84" t="s">
        <v>2177</v>
      </c>
      <c r="G109" s="84" t="b">
        <v>0</v>
      </c>
      <c r="H109" s="84" t="b">
        <v>0</v>
      </c>
      <c r="I109" s="84" t="b">
        <v>0</v>
      </c>
      <c r="J109" s="84" t="b">
        <v>0</v>
      </c>
      <c r="K109" s="84" t="b">
        <v>0</v>
      </c>
      <c r="L109" s="84" t="b">
        <v>0</v>
      </c>
    </row>
    <row r="110" spans="1:12" ht="15">
      <c r="A110" s="84" t="s">
        <v>2098</v>
      </c>
      <c r="B110" s="84" t="s">
        <v>2099</v>
      </c>
      <c r="C110" s="84">
        <v>2</v>
      </c>
      <c r="D110" s="123">
        <v>0.0019381241984547676</v>
      </c>
      <c r="E110" s="123">
        <v>2.9273703630390235</v>
      </c>
      <c r="F110" s="84" t="s">
        <v>2177</v>
      </c>
      <c r="G110" s="84" t="b">
        <v>0</v>
      </c>
      <c r="H110" s="84" t="b">
        <v>0</v>
      </c>
      <c r="I110" s="84" t="b">
        <v>0</v>
      </c>
      <c r="J110" s="84" t="b">
        <v>0</v>
      </c>
      <c r="K110" s="84" t="b">
        <v>0</v>
      </c>
      <c r="L110" s="84" t="b">
        <v>0</v>
      </c>
    </row>
    <row r="111" spans="1:12" ht="15">
      <c r="A111" s="84" t="s">
        <v>2099</v>
      </c>
      <c r="B111" s="84" t="s">
        <v>2100</v>
      </c>
      <c r="C111" s="84">
        <v>2</v>
      </c>
      <c r="D111" s="123">
        <v>0.0019381241984547676</v>
      </c>
      <c r="E111" s="123">
        <v>2.9273703630390235</v>
      </c>
      <c r="F111" s="84" t="s">
        <v>2177</v>
      </c>
      <c r="G111" s="84" t="b">
        <v>0</v>
      </c>
      <c r="H111" s="84" t="b">
        <v>0</v>
      </c>
      <c r="I111" s="84" t="b">
        <v>0</v>
      </c>
      <c r="J111" s="84" t="b">
        <v>0</v>
      </c>
      <c r="K111" s="84" t="b">
        <v>0</v>
      </c>
      <c r="L111" s="84" t="b">
        <v>0</v>
      </c>
    </row>
    <row r="112" spans="1:12" ht="15">
      <c r="A112" s="84" t="s">
        <v>2100</v>
      </c>
      <c r="B112" s="84" t="s">
        <v>2101</v>
      </c>
      <c r="C112" s="84">
        <v>2</v>
      </c>
      <c r="D112" s="123">
        <v>0.0019381241984547676</v>
      </c>
      <c r="E112" s="123">
        <v>2.9273703630390235</v>
      </c>
      <c r="F112" s="84" t="s">
        <v>2177</v>
      </c>
      <c r="G112" s="84" t="b">
        <v>0</v>
      </c>
      <c r="H112" s="84" t="b">
        <v>0</v>
      </c>
      <c r="I112" s="84" t="b">
        <v>0</v>
      </c>
      <c r="J112" s="84" t="b">
        <v>0</v>
      </c>
      <c r="K112" s="84" t="b">
        <v>0</v>
      </c>
      <c r="L112" s="84" t="b">
        <v>0</v>
      </c>
    </row>
    <row r="113" spans="1:12" ht="15">
      <c r="A113" s="84" t="s">
        <v>2101</v>
      </c>
      <c r="B113" s="84" t="s">
        <v>2064</v>
      </c>
      <c r="C113" s="84">
        <v>2</v>
      </c>
      <c r="D113" s="123">
        <v>0.0019381241984547676</v>
      </c>
      <c r="E113" s="123">
        <v>2.751279103983342</v>
      </c>
      <c r="F113" s="84" t="s">
        <v>2177</v>
      </c>
      <c r="G113" s="84" t="b">
        <v>0</v>
      </c>
      <c r="H113" s="84" t="b">
        <v>0</v>
      </c>
      <c r="I113" s="84" t="b">
        <v>0</v>
      </c>
      <c r="J113" s="84" t="b">
        <v>0</v>
      </c>
      <c r="K113" s="84" t="b">
        <v>0</v>
      </c>
      <c r="L113" s="84" t="b">
        <v>0</v>
      </c>
    </row>
    <row r="114" spans="1:12" ht="15">
      <c r="A114" s="84" t="s">
        <v>2064</v>
      </c>
      <c r="B114" s="84" t="s">
        <v>2102</v>
      </c>
      <c r="C114" s="84">
        <v>2</v>
      </c>
      <c r="D114" s="123">
        <v>0.0019381241984547676</v>
      </c>
      <c r="E114" s="123">
        <v>2.751279103983342</v>
      </c>
      <c r="F114" s="84" t="s">
        <v>2177</v>
      </c>
      <c r="G114" s="84" t="b">
        <v>0</v>
      </c>
      <c r="H114" s="84" t="b">
        <v>0</v>
      </c>
      <c r="I114" s="84" t="b">
        <v>0</v>
      </c>
      <c r="J114" s="84" t="b">
        <v>0</v>
      </c>
      <c r="K114" s="84" t="b">
        <v>0</v>
      </c>
      <c r="L114" s="84" t="b">
        <v>0</v>
      </c>
    </row>
    <row r="115" spans="1:12" ht="15">
      <c r="A115" s="84" t="s">
        <v>2102</v>
      </c>
      <c r="B115" s="84" t="s">
        <v>2103</v>
      </c>
      <c r="C115" s="84">
        <v>2</v>
      </c>
      <c r="D115" s="123">
        <v>0.0019381241984547676</v>
      </c>
      <c r="E115" s="123">
        <v>2.9273703630390235</v>
      </c>
      <c r="F115" s="84" t="s">
        <v>2177</v>
      </c>
      <c r="G115" s="84" t="b">
        <v>0</v>
      </c>
      <c r="H115" s="84" t="b">
        <v>0</v>
      </c>
      <c r="I115" s="84" t="b">
        <v>0</v>
      </c>
      <c r="J115" s="84" t="b">
        <v>0</v>
      </c>
      <c r="K115" s="84" t="b">
        <v>0</v>
      </c>
      <c r="L115" s="84" t="b">
        <v>0</v>
      </c>
    </row>
    <row r="116" spans="1:12" ht="15">
      <c r="A116" s="84" t="s">
        <v>2103</v>
      </c>
      <c r="B116" s="84" t="s">
        <v>2104</v>
      </c>
      <c r="C116" s="84">
        <v>2</v>
      </c>
      <c r="D116" s="123">
        <v>0.0019381241984547676</v>
      </c>
      <c r="E116" s="123">
        <v>2.9273703630390235</v>
      </c>
      <c r="F116" s="84" t="s">
        <v>2177</v>
      </c>
      <c r="G116" s="84" t="b">
        <v>0</v>
      </c>
      <c r="H116" s="84" t="b">
        <v>0</v>
      </c>
      <c r="I116" s="84" t="b">
        <v>0</v>
      </c>
      <c r="J116" s="84" t="b">
        <v>0</v>
      </c>
      <c r="K116" s="84" t="b">
        <v>0</v>
      </c>
      <c r="L116" s="84" t="b">
        <v>0</v>
      </c>
    </row>
    <row r="117" spans="1:12" ht="15">
      <c r="A117" s="84" t="s">
        <v>2104</v>
      </c>
      <c r="B117" s="84" t="s">
        <v>2105</v>
      </c>
      <c r="C117" s="84">
        <v>2</v>
      </c>
      <c r="D117" s="123">
        <v>0.0019381241984547676</v>
      </c>
      <c r="E117" s="123">
        <v>2.9273703630390235</v>
      </c>
      <c r="F117" s="84" t="s">
        <v>2177</v>
      </c>
      <c r="G117" s="84" t="b">
        <v>0</v>
      </c>
      <c r="H117" s="84" t="b">
        <v>0</v>
      </c>
      <c r="I117" s="84" t="b">
        <v>0</v>
      </c>
      <c r="J117" s="84" t="b">
        <v>0</v>
      </c>
      <c r="K117" s="84" t="b">
        <v>0</v>
      </c>
      <c r="L117" s="84" t="b">
        <v>0</v>
      </c>
    </row>
    <row r="118" spans="1:12" ht="15">
      <c r="A118" s="84" t="s">
        <v>2105</v>
      </c>
      <c r="B118" s="84" t="s">
        <v>2106</v>
      </c>
      <c r="C118" s="84">
        <v>2</v>
      </c>
      <c r="D118" s="123">
        <v>0.0019381241984547676</v>
      </c>
      <c r="E118" s="123">
        <v>2.9273703630390235</v>
      </c>
      <c r="F118" s="84" t="s">
        <v>2177</v>
      </c>
      <c r="G118" s="84" t="b">
        <v>0</v>
      </c>
      <c r="H118" s="84" t="b">
        <v>0</v>
      </c>
      <c r="I118" s="84" t="b">
        <v>0</v>
      </c>
      <c r="J118" s="84" t="b">
        <v>0</v>
      </c>
      <c r="K118" s="84" t="b">
        <v>0</v>
      </c>
      <c r="L118" s="84" t="b">
        <v>0</v>
      </c>
    </row>
    <row r="119" spans="1:12" ht="15">
      <c r="A119" s="84" t="s">
        <v>2106</v>
      </c>
      <c r="B119" s="84" t="s">
        <v>2107</v>
      </c>
      <c r="C119" s="84">
        <v>2</v>
      </c>
      <c r="D119" s="123">
        <v>0.0019381241984547676</v>
      </c>
      <c r="E119" s="123">
        <v>2.9273703630390235</v>
      </c>
      <c r="F119" s="84" t="s">
        <v>2177</v>
      </c>
      <c r="G119" s="84" t="b">
        <v>0</v>
      </c>
      <c r="H119" s="84" t="b">
        <v>0</v>
      </c>
      <c r="I119" s="84" t="b">
        <v>0</v>
      </c>
      <c r="J119" s="84" t="b">
        <v>0</v>
      </c>
      <c r="K119" s="84" t="b">
        <v>0</v>
      </c>
      <c r="L119" s="84" t="b">
        <v>0</v>
      </c>
    </row>
    <row r="120" spans="1:12" ht="15">
      <c r="A120" s="84" t="s">
        <v>2107</v>
      </c>
      <c r="B120" s="84" t="s">
        <v>2108</v>
      </c>
      <c r="C120" s="84">
        <v>2</v>
      </c>
      <c r="D120" s="123">
        <v>0.0019381241984547676</v>
      </c>
      <c r="E120" s="123">
        <v>2.9273703630390235</v>
      </c>
      <c r="F120" s="84" t="s">
        <v>2177</v>
      </c>
      <c r="G120" s="84" t="b">
        <v>0</v>
      </c>
      <c r="H120" s="84" t="b">
        <v>0</v>
      </c>
      <c r="I120" s="84" t="b">
        <v>0</v>
      </c>
      <c r="J120" s="84" t="b">
        <v>0</v>
      </c>
      <c r="K120" s="84" t="b">
        <v>0</v>
      </c>
      <c r="L120" s="84" t="b">
        <v>0</v>
      </c>
    </row>
    <row r="121" spans="1:12" ht="15">
      <c r="A121" s="84" t="s">
        <v>2108</v>
      </c>
      <c r="B121" s="84" t="s">
        <v>2109</v>
      </c>
      <c r="C121" s="84">
        <v>2</v>
      </c>
      <c r="D121" s="123">
        <v>0.0019381241984547676</v>
      </c>
      <c r="E121" s="123">
        <v>2.9273703630390235</v>
      </c>
      <c r="F121" s="84" t="s">
        <v>2177</v>
      </c>
      <c r="G121" s="84" t="b">
        <v>0</v>
      </c>
      <c r="H121" s="84" t="b">
        <v>0</v>
      </c>
      <c r="I121" s="84" t="b">
        <v>0</v>
      </c>
      <c r="J121" s="84" t="b">
        <v>0</v>
      </c>
      <c r="K121" s="84" t="b">
        <v>0</v>
      </c>
      <c r="L121" s="84" t="b">
        <v>0</v>
      </c>
    </row>
    <row r="122" spans="1:12" ht="15">
      <c r="A122" s="84" t="s">
        <v>2109</v>
      </c>
      <c r="B122" s="84" t="s">
        <v>2110</v>
      </c>
      <c r="C122" s="84">
        <v>2</v>
      </c>
      <c r="D122" s="123">
        <v>0.0019381241984547676</v>
      </c>
      <c r="E122" s="123">
        <v>2.9273703630390235</v>
      </c>
      <c r="F122" s="84" t="s">
        <v>2177</v>
      </c>
      <c r="G122" s="84" t="b">
        <v>0</v>
      </c>
      <c r="H122" s="84" t="b">
        <v>0</v>
      </c>
      <c r="I122" s="84" t="b">
        <v>0</v>
      </c>
      <c r="J122" s="84" t="b">
        <v>0</v>
      </c>
      <c r="K122" s="84" t="b">
        <v>0</v>
      </c>
      <c r="L122" s="84" t="b">
        <v>0</v>
      </c>
    </row>
    <row r="123" spans="1:12" ht="15">
      <c r="A123" s="84" t="s">
        <v>2110</v>
      </c>
      <c r="B123" s="84" t="s">
        <v>2111</v>
      </c>
      <c r="C123" s="84">
        <v>2</v>
      </c>
      <c r="D123" s="123">
        <v>0.0019381241984547676</v>
      </c>
      <c r="E123" s="123">
        <v>2.9273703630390235</v>
      </c>
      <c r="F123" s="84" t="s">
        <v>2177</v>
      </c>
      <c r="G123" s="84" t="b">
        <v>0</v>
      </c>
      <c r="H123" s="84" t="b">
        <v>0</v>
      </c>
      <c r="I123" s="84" t="b">
        <v>0</v>
      </c>
      <c r="J123" s="84" t="b">
        <v>0</v>
      </c>
      <c r="K123" s="84" t="b">
        <v>0</v>
      </c>
      <c r="L123" s="84" t="b">
        <v>0</v>
      </c>
    </row>
    <row r="124" spans="1:12" ht="15">
      <c r="A124" s="84" t="s">
        <v>2111</v>
      </c>
      <c r="B124" s="84" t="s">
        <v>2112</v>
      </c>
      <c r="C124" s="84">
        <v>2</v>
      </c>
      <c r="D124" s="123">
        <v>0.0019381241984547676</v>
      </c>
      <c r="E124" s="123">
        <v>2.9273703630390235</v>
      </c>
      <c r="F124" s="84" t="s">
        <v>2177</v>
      </c>
      <c r="G124" s="84" t="b">
        <v>0</v>
      </c>
      <c r="H124" s="84" t="b">
        <v>0</v>
      </c>
      <c r="I124" s="84" t="b">
        <v>0</v>
      </c>
      <c r="J124" s="84" t="b">
        <v>0</v>
      </c>
      <c r="K124" s="84" t="b">
        <v>0</v>
      </c>
      <c r="L124" s="84" t="b">
        <v>0</v>
      </c>
    </row>
    <row r="125" spans="1:12" ht="15">
      <c r="A125" s="84" t="s">
        <v>2112</v>
      </c>
      <c r="B125" s="84" t="s">
        <v>2113</v>
      </c>
      <c r="C125" s="84">
        <v>2</v>
      </c>
      <c r="D125" s="123">
        <v>0.0019381241984547676</v>
      </c>
      <c r="E125" s="123">
        <v>2.9273703630390235</v>
      </c>
      <c r="F125" s="84" t="s">
        <v>2177</v>
      </c>
      <c r="G125" s="84" t="b">
        <v>0</v>
      </c>
      <c r="H125" s="84" t="b">
        <v>0</v>
      </c>
      <c r="I125" s="84" t="b">
        <v>0</v>
      </c>
      <c r="J125" s="84" t="b">
        <v>0</v>
      </c>
      <c r="K125" s="84" t="b">
        <v>0</v>
      </c>
      <c r="L125" s="84" t="b">
        <v>0</v>
      </c>
    </row>
    <row r="126" spans="1:12" ht="15">
      <c r="A126" s="84" t="s">
        <v>2113</v>
      </c>
      <c r="B126" s="84" t="s">
        <v>2114</v>
      </c>
      <c r="C126" s="84">
        <v>2</v>
      </c>
      <c r="D126" s="123">
        <v>0.0019381241984547676</v>
      </c>
      <c r="E126" s="123">
        <v>2.9273703630390235</v>
      </c>
      <c r="F126" s="84" t="s">
        <v>2177</v>
      </c>
      <c r="G126" s="84" t="b">
        <v>0</v>
      </c>
      <c r="H126" s="84" t="b">
        <v>0</v>
      </c>
      <c r="I126" s="84" t="b">
        <v>0</v>
      </c>
      <c r="J126" s="84" t="b">
        <v>0</v>
      </c>
      <c r="K126" s="84" t="b">
        <v>0</v>
      </c>
      <c r="L126" s="84" t="b">
        <v>0</v>
      </c>
    </row>
    <row r="127" spans="1:12" ht="15">
      <c r="A127" s="84" t="s">
        <v>2114</v>
      </c>
      <c r="B127" s="84" t="s">
        <v>2056</v>
      </c>
      <c r="C127" s="84">
        <v>2</v>
      </c>
      <c r="D127" s="123">
        <v>0.0019381241984547676</v>
      </c>
      <c r="E127" s="123">
        <v>2.529430354366986</v>
      </c>
      <c r="F127" s="84" t="s">
        <v>2177</v>
      </c>
      <c r="G127" s="84" t="b">
        <v>0</v>
      </c>
      <c r="H127" s="84" t="b">
        <v>0</v>
      </c>
      <c r="I127" s="84" t="b">
        <v>0</v>
      </c>
      <c r="J127" s="84" t="b">
        <v>0</v>
      </c>
      <c r="K127" s="84" t="b">
        <v>0</v>
      </c>
      <c r="L127" s="84" t="b">
        <v>0</v>
      </c>
    </row>
    <row r="128" spans="1:12" ht="15">
      <c r="A128" s="84" t="s">
        <v>2056</v>
      </c>
      <c r="B128" s="84" t="s">
        <v>2115</v>
      </c>
      <c r="C128" s="84">
        <v>2</v>
      </c>
      <c r="D128" s="123">
        <v>0.0019381241984547676</v>
      </c>
      <c r="E128" s="123">
        <v>2.529430354366986</v>
      </c>
      <c r="F128" s="84" t="s">
        <v>2177</v>
      </c>
      <c r="G128" s="84" t="b">
        <v>0</v>
      </c>
      <c r="H128" s="84" t="b">
        <v>0</v>
      </c>
      <c r="I128" s="84" t="b">
        <v>0</v>
      </c>
      <c r="J128" s="84" t="b">
        <v>0</v>
      </c>
      <c r="K128" s="84" t="b">
        <v>0</v>
      </c>
      <c r="L128" s="84" t="b">
        <v>0</v>
      </c>
    </row>
    <row r="129" spans="1:12" ht="15">
      <c r="A129" s="84" t="s">
        <v>2115</v>
      </c>
      <c r="B129" s="84" t="s">
        <v>2116</v>
      </c>
      <c r="C129" s="84">
        <v>2</v>
      </c>
      <c r="D129" s="123">
        <v>0.0019381241984547676</v>
      </c>
      <c r="E129" s="123">
        <v>2.9273703630390235</v>
      </c>
      <c r="F129" s="84" t="s">
        <v>2177</v>
      </c>
      <c r="G129" s="84" t="b">
        <v>0</v>
      </c>
      <c r="H129" s="84" t="b">
        <v>0</v>
      </c>
      <c r="I129" s="84" t="b">
        <v>0</v>
      </c>
      <c r="J129" s="84" t="b">
        <v>0</v>
      </c>
      <c r="K129" s="84" t="b">
        <v>0</v>
      </c>
      <c r="L129" s="84" t="b">
        <v>0</v>
      </c>
    </row>
    <row r="130" spans="1:12" ht="15">
      <c r="A130" s="84" t="s">
        <v>2116</v>
      </c>
      <c r="B130" s="84" t="s">
        <v>2117</v>
      </c>
      <c r="C130" s="84">
        <v>2</v>
      </c>
      <c r="D130" s="123">
        <v>0.0019381241984547676</v>
      </c>
      <c r="E130" s="123">
        <v>2.9273703630390235</v>
      </c>
      <c r="F130" s="84" t="s">
        <v>2177</v>
      </c>
      <c r="G130" s="84" t="b">
        <v>0</v>
      </c>
      <c r="H130" s="84" t="b">
        <v>0</v>
      </c>
      <c r="I130" s="84" t="b">
        <v>0</v>
      </c>
      <c r="J130" s="84" t="b">
        <v>0</v>
      </c>
      <c r="K130" s="84" t="b">
        <v>0</v>
      </c>
      <c r="L130" s="84" t="b">
        <v>0</v>
      </c>
    </row>
    <row r="131" spans="1:12" ht="15">
      <c r="A131" s="84" t="s">
        <v>2117</v>
      </c>
      <c r="B131" s="84" t="s">
        <v>2056</v>
      </c>
      <c r="C131" s="84">
        <v>2</v>
      </c>
      <c r="D131" s="123">
        <v>0.0019381241984547676</v>
      </c>
      <c r="E131" s="123">
        <v>2.529430354366986</v>
      </c>
      <c r="F131" s="84" t="s">
        <v>2177</v>
      </c>
      <c r="G131" s="84" t="b">
        <v>0</v>
      </c>
      <c r="H131" s="84" t="b">
        <v>0</v>
      </c>
      <c r="I131" s="84" t="b">
        <v>0</v>
      </c>
      <c r="J131" s="84" t="b">
        <v>0</v>
      </c>
      <c r="K131" s="84" t="b">
        <v>0</v>
      </c>
      <c r="L131" s="84" t="b">
        <v>0</v>
      </c>
    </row>
    <row r="132" spans="1:12" ht="15">
      <c r="A132" s="84" t="s">
        <v>1697</v>
      </c>
      <c r="B132" s="84" t="s">
        <v>2118</v>
      </c>
      <c r="C132" s="84">
        <v>2</v>
      </c>
      <c r="D132" s="123">
        <v>0.0019381241984547676</v>
      </c>
      <c r="E132" s="123">
        <v>2.9273703630390235</v>
      </c>
      <c r="F132" s="84" t="s">
        <v>2177</v>
      </c>
      <c r="G132" s="84" t="b">
        <v>1</v>
      </c>
      <c r="H132" s="84" t="b">
        <v>0</v>
      </c>
      <c r="I132" s="84" t="b">
        <v>0</v>
      </c>
      <c r="J132" s="84" t="b">
        <v>0</v>
      </c>
      <c r="K132" s="84" t="b">
        <v>0</v>
      </c>
      <c r="L132" s="84" t="b">
        <v>0</v>
      </c>
    </row>
    <row r="133" spans="1:12" ht="15">
      <c r="A133" s="84" t="s">
        <v>2118</v>
      </c>
      <c r="B133" s="84" t="s">
        <v>2119</v>
      </c>
      <c r="C133" s="84">
        <v>2</v>
      </c>
      <c r="D133" s="123">
        <v>0.0019381241984547676</v>
      </c>
      <c r="E133" s="123">
        <v>2.9273703630390235</v>
      </c>
      <c r="F133" s="84" t="s">
        <v>2177</v>
      </c>
      <c r="G133" s="84" t="b">
        <v>0</v>
      </c>
      <c r="H133" s="84" t="b">
        <v>0</v>
      </c>
      <c r="I133" s="84" t="b">
        <v>0</v>
      </c>
      <c r="J133" s="84" t="b">
        <v>0</v>
      </c>
      <c r="K133" s="84" t="b">
        <v>0</v>
      </c>
      <c r="L133" s="84" t="b">
        <v>0</v>
      </c>
    </row>
    <row r="134" spans="1:12" ht="15">
      <c r="A134" s="84" t="s">
        <v>2119</v>
      </c>
      <c r="B134" s="84" t="s">
        <v>2120</v>
      </c>
      <c r="C134" s="84">
        <v>2</v>
      </c>
      <c r="D134" s="123">
        <v>0.0019381241984547676</v>
      </c>
      <c r="E134" s="123">
        <v>2.9273703630390235</v>
      </c>
      <c r="F134" s="84" t="s">
        <v>2177</v>
      </c>
      <c r="G134" s="84" t="b">
        <v>0</v>
      </c>
      <c r="H134" s="84" t="b">
        <v>0</v>
      </c>
      <c r="I134" s="84" t="b">
        <v>0</v>
      </c>
      <c r="J134" s="84" t="b">
        <v>0</v>
      </c>
      <c r="K134" s="84" t="b">
        <v>1</v>
      </c>
      <c r="L134" s="84" t="b">
        <v>0</v>
      </c>
    </row>
    <row r="135" spans="1:12" ht="15">
      <c r="A135" s="84" t="s">
        <v>2120</v>
      </c>
      <c r="B135" s="84" t="s">
        <v>2121</v>
      </c>
      <c r="C135" s="84">
        <v>2</v>
      </c>
      <c r="D135" s="123">
        <v>0.0019381241984547676</v>
      </c>
      <c r="E135" s="123">
        <v>2.9273703630390235</v>
      </c>
      <c r="F135" s="84" t="s">
        <v>2177</v>
      </c>
      <c r="G135" s="84" t="b">
        <v>0</v>
      </c>
      <c r="H135" s="84" t="b">
        <v>1</v>
      </c>
      <c r="I135" s="84" t="b">
        <v>0</v>
      </c>
      <c r="J135" s="84" t="b">
        <v>0</v>
      </c>
      <c r="K135" s="84" t="b">
        <v>0</v>
      </c>
      <c r="L135" s="84" t="b">
        <v>0</v>
      </c>
    </row>
    <row r="136" spans="1:12" ht="15">
      <c r="A136" s="84" t="s">
        <v>2121</v>
      </c>
      <c r="B136" s="84" t="s">
        <v>1698</v>
      </c>
      <c r="C136" s="84">
        <v>2</v>
      </c>
      <c r="D136" s="123">
        <v>0.0019381241984547676</v>
      </c>
      <c r="E136" s="123">
        <v>2.9273703630390235</v>
      </c>
      <c r="F136" s="84" t="s">
        <v>2177</v>
      </c>
      <c r="G136" s="84" t="b">
        <v>0</v>
      </c>
      <c r="H136" s="84" t="b">
        <v>0</v>
      </c>
      <c r="I136" s="84" t="b">
        <v>0</v>
      </c>
      <c r="J136" s="84" t="b">
        <v>0</v>
      </c>
      <c r="K136" s="84" t="b">
        <v>0</v>
      </c>
      <c r="L136" s="84" t="b">
        <v>0</v>
      </c>
    </row>
    <row r="137" spans="1:12" ht="15">
      <c r="A137" s="84" t="s">
        <v>1698</v>
      </c>
      <c r="B137" s="84" t="s">
        <v>1699</v>
      </c>
      <c r="C137" s="84">
        <v>2</v>
      </c>
      <c r="D137" s="123">
        <v>0.0019381241984547676</v>
      </c>
      <c r="E137" s="123">
        <v>2.9273703630390235</v>
      </c>
      <c r="F137" s="84" t="s">
        <v>2177</v>
      </c>
      <c r="G137" s="84" t="b">
        <v>0</v>
      </c>
      <c r="H137" s="84" t="b">
        <v>0</v>
      </c>
      <c r="I137" s="84" t="b">
        <v>0</v>
      </c>
      <c r="J137" s="84" t="b">
        <v>0</v>
      </c>
      <c r="K137" s="84" t="b">
        <v>0</v>
      </c>
      <c r="L137" s="84" t="b">
        <v>0</v>
      </c>
    </row>
    <row r="138" spans="1:12" ht="15">
      <c r="A138" s="84" t="s">
        <v>1699</v>
      </c>
      <c r="B138" s="84" t="s">
        <v>1700</v>
      </c>
      <c r="C138" s="84">
        <v>2</v>
      </c>
      <c r="D138" s="123">
        <v>0.0019381241984547676</v>
      </c>
      <c r="E138" s="123">
        <v>2.9273703630390235</v>
      </c>
      <c r="F138" s="84" t="s">
        <v>2177</v>
      </c>
      <c r="G138" s="84" t="b">
        <v>0</v>
      </c>
      <c r="H138" s="84" t="b">
        <v>0</v>
      </c>
      <c r="I138" s="84" t="b">
        <v>0</v>
      </c>
      <c r="J138" s="84" t="b">
        <v>0</v>
      </c>
      <c r="K138" s="84" t="b">
        <v>0</v>
      </c>
      <c r="L138" s="84" t="b">
        <v>0</v>
      </c>
    </row>
    <row r="139" spans="1:12" ht="15">
      <c r="A139" s="84" t="s">
        <v>1700</v>
      </c>
      <c r="B139" s="84" t="s">
        <v>1701</v>
      </c>
      <c r="C139" s="84">
        <v>2</v>
      </c>
      <c r="D139" s="123">
        <v>0.0019381241984547676</v>
      </c>
      <c r="E139" s="123">
        <v>2.9273703630390235</v>
      </c>
      <c r="F139" s="84" t="s">
        <v>2177</v>
      </c>
      <c r="G139" s="84" t="b">
        <v>0</v>
      </c>
      <c r="H139" s="84" t="b">
        <v>0</v>
      </c>
      <c r="I139" s="84" t="b">
        <v>0</v>
      </c>
      <c r="J139" s="84" t="b">
        <v>0</v>
      </c>
      <c r="K139" s="84" t="b">
        <v>0</v>
      </c>
      <c r="L139" s="84" t="b">
        <v>0</v>
      </c>
    </row>
    <row r="140" spans="1:12" ht="15">
      <c r="A140" s="84" t="s">
        <v>1701</v>
      </c>
      <c r="B140" s="84" t="s">
        <v>1702</v>
      </c>
      <c r="C140" s="84">
        <v>2</v>
      </c>
      <c r="D140" s="123">
        <v>0.0019381241984547676</v>
      </c>
      <c r="E140" s="123">
        <v>2.9273703630390235</v>
      </c>
      <c r="F140" s="84" t="s">
        <v>2177</v>
      </c>
      <c r="G140" s="84" t="b">
        <v>0</v>
      </c>
      <c r="H140" s="84" t="b">
        <v>0</v>
      </c>
      <c r="I140" s="84" t="b">
        <v>0</v>
      </c>
      <c r="J140" s="84" t="b">
        <v>0</v>
      </c>
      <c r="K140" s="84" t="b">
        <v>0</v>
      </c>
      <c r="L140" s="84" t="b">
        <v>0</v>
      </c>
    </row>
    <row r="141" spans="1:12" ht="15">
      <c r="A141" s="84" t="s">
        <v>291</v>
      </c>
      <c r="B141" s="84" t="s">
        <v>1743</v>
      </c>
      <c r="C141" s="84">
        <v>2</v>
      </c>
      <c r="D141" s="123">
        <v>0.0019381241984547676</v>
      </c>
      <c r="E141" s="123">
        <v>2.1492191126553797</v>
      </c>
      <c r="F141" s="84" t="s">
        <v>2177</v>
      </c>
      <c r="G141" s="84" t="b">
        <v>0</v>
      </c>
      <c r="H141" s="84" t="b">
        <v>0</v>
      </c>
      <c r="I141" s="84" t="b">
        <v>0</v>
      </c>
      <c r="J141" s="84" t="b">
        <v>0</v>
      </c>
      <c r="K141" s="84" t="b">
        <v>0</v>
      </c>
      <c r="L141" s="84" t="b">
        <v>0</v>
      </c>
    </row>
    <row r="142" spans="1:12" ht="15">
      <c r="A142" s="84" t="s">
        <v>2067</v>
      </c>
      <c r="B142" s="84" t="s">
        <v>2122</v>
      </c>
      <c r="C142" s="84">
        <v>2</v>
      </c>
      <c r="D142" s="123">
        <v>0.0019381241984547676</v>
      </c>
      <c r="E142" s="123">
        <v>2.751279103983342</v>
      </c>
      <c r="F142" s="84" t="s">
        <v>2177</v>
      </c>
      <c r="G142" s="84" t="b">
        <v>1</v>
      </c>
      <c r="H142" s="84" t="b">
        <v>0</v>
      </c>
      <c r="I142" s="84" t="b">
        <v>0</v>
      </c>
      <c r="J142" s="84" t="b">
        <v>0</v>
      </c>
      <c r="K142" s="84" t="b">
        <v>0</v>
      </c>
      <c r="L142" s="84" t="b">
        <v>0</v>
      </c>
    </row>
    <row r="143" spans="1:12" ht="15">
      <c r="A143" s="84" t="s">
        <v>2123</v>
      </c>
      <c r="B143" s="84" t="s">
        <v>2124</v>
      </c>
      <c r="C143" s="84">
        <v>2</v>
      </c>
      <c r="D143" s="123">
        <v>0.0019381241984547676</v>
      </c>
      <c r="E143" s="123">
        <v>2.9273703630390235</v>
      </c>
      <c r="F143" s="84" t="s">
        <v>2177</v>
      </c>
      <c r="G143" s="84" t="b">
        <v>0</v>
      </c>
      <c r="H143" s="84" t="b">
        <v>0</v>
      </c>
      <c r="I143" s="84" t="b">
        <v>0</v>
      </c>
      <c r="J143" s="84" t="b">
        <v>0</v>
      </c>
      <c r="K143" s="84" t="b">
        <v>0</v>
      </c>
      <c r="L143" s="84" t="b">
        <v>0</v>
      </c>
    </row>
    <row r="144" spans="1:12" ht="15">
      <c r="A144" s="84" t="s">
        <v>2124</v>
      </c>
      <c r="B144" s="84" t="s">
        <v>2125</v>
      </c>
      <c r="C144" s="84">
        <v>2</v>
      </c>
      <c r="D144" s="123">
        <v>0.0019381241984547676</v>
      </c>
      <c r="E144" s="123">
        <v>2.9273703630390235</v>
      </c>
      <c r="F144" s="84" t="s">
        <v>2177</v>
      </c>
      <c r="G144" s="84" t="b">
        <v>0</v>
      </c>
      <c r="H144" s="84" t="b">
        <v>0</v>
      </c>
      <c r="I144" s="84" t="b">
        <v>0</v>
      </c>
      <c r="J144" s="84" t="b">
        <v>0</v>
      </c>
      <c r="K144" s="84" t="b">
        <v>0</v>
      </c>
      <c r="L144" s="84" t="b">
        <v>0</v>
      </c>
    </row>
    <row r="145" spans="1:12" ht="15">
      <c r="A145" s="84" t="s">
        <v>2125</v>
      </c>
      <c r="B145" s="84" t="s">
        <v>2126</v>
      </c>
      <c r="C145" s="84">
        <v>2</v>
      </c>
      <c r="D145" s="123">
        <v>0.0019381241984547676</v>
      </c>
      <c r="E145" s="123">
        <v>2.9273703630390235</v>
      </c>
      <c r="F145" s="84" t="s">
        <v>2177</v>
      </c>
      <c r="G145" s="84" t="b">
        <v>0</v>
      </c>
      <c r="H145" s="84" t="b">
        <v>0</v>
      </c>
      <c r="I145" s="84" t="b">
        <v>0</v>
      </c>
      <c r="J145" s="84" t="b">
        <v>0</v>
      </c>
      <c r="K145" s="84" t="b">
        <v>0</v>
      </c>
      <c r="L145" s="84" t="b">
        <v>0</v>
      </c>
    </row>
    <row r="146" spans="1:12" ht="15">
      <c r="A146" s="84" t="s">
        <v>2126</v>
      </c>
      <c r="B146" s="84" t="s">
        <v>2127</v>
      </c>
      <c r="C146" s="84">
        <v>2</v>
      </c>
      <c r="D146" s="123">
        <v>0.0019381241984547676</v>
      </c>
      <c r="E146" s="123">
        <v>2.9273703630390235</v>
      </c>
      <c r="F146" s="84" t="s">
        <v>2177</v>
      </c>
      <c r="G146" s="84" t="b">
        <v>0</v>
      </c>
      <c r="H146" s="84" t="b">
        <v>0</v>
      </c>
      <c r="I146" s="84" t="b">
        <v>0</v>
      </c>
      <c r="J146" s="84" t="b">
        <v>0</v>
      </c>
      <c r="K146" s="84" t="b">
        <v>0</v>
      </c>
      <c r="L146" s="84" t="b">
        <v>0</v>
      </c>
    </row>
    <row r="147" spans="1:12" ht="15">
      <c r="A147" s="84" t="s">
        <v>2127</v>
      </c>
      <c r="B147" s="84" t="s">
        <v>2128</v>
      </c>
      <c r="C147" s="84">
        <v>2</v>
      </c>
      <c r="D147" s="123">
        <v>0.0019381241984547676</v>
      </c>
      <c r="E147" s="123">
        <v>2.9273703630390235</v>
      </c>
      <c r="F147" s="84" t="s">
        <v>2177</v>
      </c>
      <c r="G147" s="84" t="b">
        <v>0</v>
      </c>
      <c r="H147" s="84" t="b">
        <v>0</v>
      </c>
      <c r="I147" s="84" t="b">
        <v>0</v>
      </c>
      <c r="J147" s="84" t="b">
        <v>0</v>
      </c>
      <c r="K147" s="84" t="b">
        <v>0</v>
      </c>
      <c r="L147" s="84" t="b">
        <v>0</v>
      </c>
    </row>
    <row r="148" spans="1:12" ht="15">
      <c r="A148" s="84" t="s">
        <v>2128</v>
      </c>
      <c r="B148" s="84" t="s">
        <v>2129</v>
      </c>
      <c r="C148" s="84">
        <v>2</v>
      </c>
      <c r="D148" s="123">
        <v>0.0019381241984547676</v>
      </c>
      <c r="E148" s="123">
        <v>2.9273703630390235</v>
      </c>
      <c r="F148" s="84" t="s">
        <v>2177</v>
      </c>
      <c r="G148" s="84" t="b">
        <v>0</v>
      </c>
      <c r="H148" s="84" t="b">
        <v>0</v>
      </c>
      <c r="I148" s="84" t="b">
        <v>0</v>
      </c>
      <c r="J148" s="84" t="b">
        <v>0</v>
      </c>
      <c r="K148" s="84" t="b">
        <v>0</v>
      </c>
      <c r="L148" s="84" t="b">
        <v>0</v>
      </c>
    </row>
    <row r="149" spans="1:12" ht="15">
      <c r="A149" s="84" t="s">
        <v>2129</v>
      </c>
      <c r="B149" s="84" t="s">
        <v>2130</v>
      </c>
      <c r="C149" s="84">
        <v>2</v>
      </c>
      <c r="D149" s="123">
        <v>0.0019381241984547676</v>
      </c>
      <c r="E149" s="123">
        <v>2.9273703630390235</v>
      </c>
      <c r="F149" s="84" t="s">
        <v>2177</v>
      </c>
      <c r="G149" s="84" t="b">
        <v>0</v>
      </c>
      <c r="H149" s="84" t="b">
        <v>0</v>
      </c>
      <c r="I149" s="84" t="b">
        <v>0</v>
      </c>
      <c r="J149" s="84" t="b">
        <v>0</v>
      </c>
      <c r="K149" s="84" t="b">
        <v>0</v>
      </c>
      <c r="L149" s="84" t="b">
        <v>0</v>
      </c>
    </row>
    <row r="150" spans="1:12" ht="15">
      <c r="A150" s="84" t="s">
        <v>2130</v>
      </c>
      <c r="B150" s="84" t="s">
        <v>421</v>
      </c>
      <c r="C150" s="84">
        <v>2</v>
      </c>
      <c r="D150" s="123">
        <v>0.0019381241984547676</v>
      </c>
      <c r="E150" s="123">
        <v>2.9273703630390235</v>
      </c>
      <c r="F150" s="84" t="s">
        <v>2177</v>
      </c>
      <c r="G150" s="84" t="b">
        <v>0</v>
      </c>
      <c r="H150" s="84" t="b">
        <v>0</v>
      </c>
      <c r="I150" s="84" t="b">
        <v>0</v>
      </c>
      <c r="J150" s="84" t="b">
        <v>0</v>
      </c>
      <c r="K150" s="84" t="b">
        <v>0</v>
      </c>
      <c r="L150" s="84" t="b">
        <v>0</v>
      </c>
    </row>
    <row r="151" spans="1:12" ht="15">
      <c r="A151" s="84" t="s">
        <v>421</v>
      </c>
      <c r="B151" s="84" t="s">
        <v>2131</v>
      </c>
      <c r="C151" s="84">
        <v>2</v>
      </c>
      <c r="D151" s="123">
        <v>0.0019381241984547676</v>
      </c>
      <c r="E151" s="123">
        <v>2.9273703630390235</v>
      </c>
      <c r="F151" s="84" t="s">
        <v>2177</v>
      </c>
      <c r="G151" s="84" t="b">
        <v>0</v>
      </c>
      <c r="H151" s="84" t="b">
        <v>0</v>
      </c>
      <c r="I151" s="84" t="b">
        <v>0</v>
      </c>
      <c r="J151" s="84" t="b">
        <v>0</v>
      </c>
      <c r="K151" s="84" t="b">
        <v>0</v>
      </c>
      <c r="L151" s="84" t="b">
        <v>0</v>
      </c>
    </row>
    <row r="152" spans="1:12" ht="15">
      <c r="A152" s="84" t="s">
        <v>2131</v>
      </c>
      <c r="B152" s="84" t="s">
        <v>2132</v>
      </c>
      <c r="C152" s="84">
        <v>2</v>
      </c>
      <c r="D152" s="123">
        <v>0.0019381241984547676</v>
      </c>
      <c r="E152" s="123">
        <v>2.9273703630390235</v>
      </c>
      <c r="F152" s="84" t="s">
        <v>2177</v>
      </c>
      <c r="G152" s="84" t="b">
        <v>0</v>
      </c>
      <c r="H152" s="84" t="b">
        <v>0</v>
      </c>
      <c r="I152" s="84" t="b">
        <v>0</v>
      </c>
      <c r="J152" s="84" t="b">
        <v>0</v>
      </c>
      <c r="K152" s="84" t="b">
        <v>0</v>
      </c>
      <c r="L152" s="84" t="b">
        <v>0</v>
      </c>
    </row>
    <row r="153" spans="1:12" ht="15">
      <c r="A153" s="84" t="s">
        <v>278</v>
      </c>
      <c r="B153" s="84" t="s">
        <v>1773</v>
      </c>
      <c r="C153" s="84">
        <v>2</v>
      </c>
      <c r="D153" s="123">
        <v>0.0019381241984547676</v>
      </c>
      <c r="E153" s="123">
        <v>2.9273703630390235</v>
      </c>
      <c r="F153" s="84" t="s">
        <v>2177</v>
      </c>
      <c r="G153" s="84" t="b">
        <v>0</v>
      </c>
      <c r="H153" s="84" t="b">
        <v>0</v>
      </c>
      <c r="I153" s="84" t="b">
        <v>0</v>
      </c>
      <c r="J153" s="84" t="b">
        <v>0</v>
      </c>
      <c r="K153" s="84" t="b">
        <v>0</v>
      </c>
      <c r="L153" s="84" t="b">
        <v>0</v>
      </c>
    </row>
    <row r="154" spans="1:12" ht="15">
      <c r="A154" s="84" t="s">
        <v>258</v>
      </c>
      <c r="B154" s="84" t="s">
        <v>1777</v>
      </c>
      <c r="C154" s="84">
        <v>2</v>
      </c>
      <c r="D154" s="123">
        <v>0.0019381241984547676</v>
      </c>
      <c r="E154" s="123">
        <v>2.450249108319361</v>
      </c>
      <c r="F154" s="84" t="s">
        <v>2177</v>
      </c>
      <c r="G154" s="84" t="b">
        <v>0</v>
      </c>
      <c r="H154" s="84" t="b">
        <v>0</v>
      </c>
      <c r="I154" s="84" t="b">
        <v>0</v>
      </c>
      <c r="J154" s="84" t="b">
        <v>0</v>
      </c>
      <c r="K154" s="84" t="b">
        <v>0</v>
      </c>
      <c r="L154" s="84" t="b">
        <v>0</v>
      </c>
    </row>
    <row r="155" spans="1:12" ht="15">
      <c r="A155" s="84" t="s">
        <v>2087</v>
      </c>
      <c r="B155" s="84" t="s">
        <v>1748</v>
      </c>
      <c r="C155" s="84">
        <v>2</v>
      </c>
      <c r="D155" s="123">
        <v>0.0019381241984547676</v>
      </c>
      <c r="E155" s="123">
        <v>2.3533390953113047</v>
      </c>
      <c r="F155" s="84" t="s">
        <v>2177</v>
      </c>
      <c r="G155" s="84" t="b">
        <v>0</v>
      </c>
      <c r="H155" s="84" t="b">
        <v>0</v>
      </c>
      <c r="I155" s="84" t="b">
        <v>0</v>
      </c>
      <c r="J155" s="84" t="b">
        <v>0</v>
      </c>
      <c r="K155" s="84" t="b">
        <v>0</v>
      </c>
      <c r="L155" s="84" t="b">
        <v>0</v>
      </c>
    </row>
    <row r="156" spans="1:12" ht="15">
      <c r="A156" s="84" t="s">
        <v>2141</v>
      </c>
      <c r="B156" s="84" t="s">
        <v>2142</v>
      </c>
      <c r="C156" s="84">
        <v>2</v>
      </c>
      <c r="D156" s="123">
        <v>0.002271860335554525</v>
      </c>
      <c r="E156" s="123">
        <v>2.9273703630390235</v>
      </c>
      <c r="F156" s="84" t="s">
        <v>2177</v>
      </c>
      <c r="G156" s="84" t="b">
        <v>0</v>
      </c>
      <c r="H156" s="84" t="b">
        <v>0</v>
      </c>
      <c r="I156" s="84" t="b">
        <v>0</v>
      </c>
      <c r="J156" s="84" t="b">
        <v>0</v>
      </c>
      <c r="K156" s="84" t="b">
        <v>0</v>
      </c>
      <c r="L156" s="84" t="b">
        <v>0</v>
      </c>
    </row>
    <row r="157" spans="1:12" ht="15">
      <c r="A157" s="84" t="s">
        <v>2060</v>
      </c>
      <c r="B157" s="84" t="s">
        <v>2143</v>
      </c>
      <c r="C157" s="84">
        <v>2</v>
      </c>
      <c r="D157" s="123">
        <v>0.0019381241984547676</v>
      </c>
      <c r="E157" s="123">
        <v>2.6263403673750423</v>
      </c>
      <c r="F157" s="84" t="s">
        <v>2177</v>
      </c>
      <c r="G157" s="84" t="b">
        <v>0</v>
      </c>
      <c r="H157" s="84" t="b">
        <v>0</v>
      </c>
      <c r="I157" s="84" t="b">
        <v>0</v>
      </c>
      <c r="J157" s="84" t="b">
        <v>0</v>
      </c>
      <c r="K157" s="84" t="b">
        <v>0</v>
      </c>
      <c r="L157" s="84" t="b">
        <v>0</v>
      </c>
    </row>
    <row r="158" spans="1:12" ht="15">
      <c r="A158" s="84" t="s">
        <v>2143</v>
      </c>
      <c r="B158" s="84" t="s">
        <v>2144</v>
      </c>
      <c r="C158" s="84">
        <v>2</v>
      </c>
      <c r="D158" s="123">
        <v>0.0019381241984547676</v>
      </c>
      <c r="E158" s="123">
        <v>2.9273703630390235</v>
      </c>
      <c r="F158" s="84" t="s">
        <v>2177</v>
      </c>
      <c r="G158" s="84" t="b">
        <v>0</v>
      </c>
      <c r="H158" s="84" t="b">
        <v>0</v>
      </c>
      <c r="I158" s="84" t="b">
        <v>0</v>
      </c>
      <c r="J158" s="84" t="b">
        <v>0</v>
      </c>
      <c r="K158" s="84" t="b">
        <v>0</v>
      </c>
      <c r="L158" s="84" t="b">
        <v>0</v>
      </c>
    </row>
    <row r="159" spans="1:12" ht="15">
      <c r="A159" s="84" t="s">
        <v>2144</v>
      </c>
      <c r="B159" s="84" t="s">
        <v>2145</v>
      </c>
      <c r="C159" s="84">
        <v>2</v>
      </c>
      <c r="D159" s="123">
        <v>0.0019381241984547676</v>
      </c>
      <c r="E159" s="123">
        <v>2.9273703630390235</v>
      </c>
      <c r="F159" s="84" t="s">
        <v>2177</v>
      </c>
      <c r="G159" s="84" t="b">
        <v>0</v>
      </c>
      <c r="H159" s="84" t="b">
        <v>0</v>
      </c>
      <c r="I159" s="84" t="b">
        <v>0</v>
      </c>
      <c r="J159" s="84" t="b">
        <v>0</v>
      </c>
      <c r="K159" s="84" t="b">
        <v>0</v>
      </c>
      <c r="L159" s="84" t="b">
        <v>0</v>
      </c>
    </row>
    <row r="160" spans="1:12" ht="15">
      <c r="A160" s="84" t="s">
        <v>2145</v>
      </c>
      <c r="B160" s="84" t="s">
        <v>2146</v>
      </c>
      <c r="C160" s="84">
        <v>2</v>
      </c>
      <c r="D160" s="123">
        <v>0.0019381241984547676</v>
      </c>
      <c r="E160" s="123">
        <v>2.9273703630390235</v>
      </c>
      <c r="F160" s="84" t="s">
        <v>2177</v>
      </c>
      <c r="G160" s="84" t="b">
        <v>0</v>
      </c>
      <c r="H160" s="84" t="b">
        <v>0</v>
      </c>
      <c r="I160" s="84" t="b">
        <v>0</v>
      </c>
      <c r="J160" s="84" t="b">
        <v>0</v>
      </c>
      <c r="K160" s="84" t="b">
        <v>0</v>
      </c>
      <c r="L160" s="84" t="b">
        <v>0</v>
      </c>
    </row>
    <row r="161" spans="1:12" ht="15">
      <c r="A161" s="84" t="s">
        <v>2146</v>
      </c>
      <c r="B161" s="84" t="s">
        <v>2147</v>
      </c>
      <c r="C161" s="84">
        <v>2</v>
      </c>
      <c r="D161" s="123">
        <v>0.0019381241984547676</v>
      </c>
      <c r="E161" s="123">
        <v>2.9273703630390235</v>
      </c>
      <c r="F161" s="84" t="s">
        <v>2177</v>
      </c>
      <c r="G161" s="84" t="b">
        <v>0</v>
      </c>
      <c r="H161" s="84" t="b">
        <v>0</v>
      </c>
      <c r="I161" s="84" t="b">
        <v>0</v>
      </c>
      <c r="J161" s="84" t="b">
        <v>0</v>
      </c>
      <c r="K161" s="84" t="b">
        <v>0</v>
      </c>
      <c r="L161" s="84" t="b">
        <v>0</v>
      </c>
    </row>
    <row r="162" spans="1:12" ht="15">
      <c r="A162" s="84" t="s">
        <v>2147</v>
      </c>
      <c r="B162" s="84" t="s">
        <v>2148</v>
      </c>
      <c r="C162" s="84">
        <v>2</v>
      </c>
      <c r="D162" s="123">
        <v>0.0019381241984547676</v>
      </c>
      <c r="E162" s="123">
        <v>2.9273703630390235</v>
      </c>
      <c r="F162" s="84" t="s">
        <v>2177</v>
      </c>
      <c r="G162" s="84" t="b">
        <v>0</v>
      </c>
      <c r="H162" s="84" t="b">
        <v>0</v>
      </c>
      <c r="I162" s="84" t="b">
        <v>0</v>
      </c>
      <c r="J162" s="84" t="b">
        <v>0</v>
      </c>
      <c r="K162" s="84" t="b">
        <v>0</v>
      </c>
      <c r="L162" s="84" t="b">
        <v>0</v>
      </c>
    </row>
    <row r="163" spans="1:12" ht="15">
      <c r="A163" s="84" t="s">
        <v>2148</v>
      </c>
      <c r="B163" s="84" t="s">
        <v>2149</v>
      </c>
      <c r="C163" s="84">
        <v>2</v>
      </c>
      <c r="D163" s="123">
        <v>0.0019381241984547676</v>
      </c>
      <c r="E163" s="123">
        <v>2.9273703630390235</v>
      </c>
      <c r="F163" s="84" t="s">
        <v>2177</v>
      </c>
      <c r="G163" s="84" t="b">
        <v>0</v>
      </c>
      <c r="H163" s="84" t="b">
        <v>0</v>
      </c>
      <c r="I163" s="84" t="b">
        <v>0</v>
      </c>
      <c r="J163" s="84" t="b">
        <v>0</v>
      </c>
      <c r="K163" s="84" t="b">
        <v>0</v>
      </c>
      <c r="L163" s="84" t="b">
        <v>0</v>
      </c>
    </row>
    <row r="164" spans="1:12" ht="15">
      <c r="A164" s="84" t="s">
        <v>2149</v>
      </c>
      <c r="B164" s="84" t="s">
        <v>2150</v>
      </c>
      <c r="C164" s="84">
        <v>2</v>
      </c>
      <c r="D164" s="123">
        <v>0.0019381241984547676</v>
      </c>
      <c r="E164" s="123">
        <v>2.9273703630390235</v>
      </c>
      <c r="F164" s="84" t="s">
        <v>2177</v>
      </c>
      <c r="G164" s="84" t="b">
        <v>0</v>
      </c>
      <c r="H164" s="84" t="b">
        <v>0</v>
      </c>
      <c r="I164" s="84" t="b">
        <v>0</v>
      </c>
      <c r="J164" s="84" t="b">
        <v>0</v>
      </c>
      <c r="K164" s="84" t="b">
        <v>0</v>
      </c>
      <c r="L164" s="84" t="b">
        <v>0</v>
      </c>
    </row>
    <row r="165" spans="1:12" ht="15">
      <c r="A165" s="84" t="s">
        <v>2150</v>
      </c>
      <c r="B165" s="84" t="s">
        <v>2151</v>
      </c>
      <c r="C165" s="84">
        <v>2</v>
      </c>
      <c r="D165" s="123">
        <v>0.0019381241984547676</v>
      </c>
      <c r="E165" s="123">
        <v>2.9273703630390235</v>
      </c>
      <c r="F165" s="84" t="s">
        <v>2177</v>
      </c>
      <c r="G165" s="84" t="b">
        <v>0</v>
      </c>
      <c r="H165" s="84" t="b">
        <v>0</v>
      </c>
      <c r="I165" s="84" t="b">
        <v>0</v>
      </c>
      <c r="J165" s="84" t="b">
        <v>0</v>
      </c>
      <c r="K165" s="84" t="b">
        <v>0</v>
      </c>
      <c r="L165" s="84" t="b">
        <v>0</v>
      </c>
    </row>
    <row r="166" spans="1:12" ht="15">
      <c r="A166" s="84" t="s">
        <v>2151</v>
      </c>
      <c r="B166" s="84" t="s">
        <v>2152</v>
      </c>
      <c r="C166" s="84">
        <v>2</v>
      </c>
      <c r="D166" s="123">
        <v>0.0019381241984547676</v>
      </c>
      <c r="E166" s="123">
        <v>2.9273703630390235</v>
      </c>
      <c r="F166" s="84" t="s">
        <v>2177</v>
      </c>
      <c r="G166" s="84" t="b">
        <v>0</v>
      </c>
      <c r="H166" s="84" t="b">
        <v>0</v>
      </c>
      <c r="I166" s="84" t="b">
        <v>0</v>
      </c>
      <c r="J166" s="84" t="b">
        <v>0</v>
      </c>
      <c r="K166" s="84" t="b">
        <v>0</v>
      </c>
      <c r="L166" s="84" t="b">
        <v>0</v>
      </c>
    </row>
    <row r="167" spans="1:12" ht="15">
      <c r="A167" s="84" t="s">
        <v>2152</v>
      </c>
      <c r="B167" s="84" t="s">
        <v>2055</v>
      </c>
      <c r="C167" s="84">
        <v>2</v>
      </c>
      <c r="D167" s="123">
        <v>0.0019381241984547676</v>
      </c>
      <c r="E167" s="123">
        <v>2.450249108319361</v>
      </c>
      <c r="F167" s="84" t="s">
        <v>2177</v>
      </c>
      <c r="G167" s="84" t="b">
        <v>0</v>
      </c>
      <c r="H167" s="84" t="b">
        <v>0</v>
      </c>
      <c r="I167" s="84" t="b">
        <v>0</v>
      </c>
      <c r="J167" s="84" t="b">
        <v>0</v>
      </c>
      <c r="K167" s="84" t="b">
        <v>0</v>
      </c>
      <c r="L167" s="84" t="b">
        <v>0</v>
      </c>
    </row>
    <row r="168" spans="1:12" ht="15">
      <c r="A168" s="84" t="s">
        <v>2055</v>
      </c>
      <c r="B168" s="84" t="s">
        <v>1743</v>
      </c>
      <c r="C168" s="84">
        <v>2</v>
      </c>
      <c r="D168" s="123">
        <v>0.0019381241984547676</v>
      </c>
      <c r="E168" s="123">
        <v>1.6720978579357175</v>
      </c>
      <c r="F168" s="84" t="s">
        <v>2177</v>
      </c>
      <c r="G168" s="84" t="b">
        <v>0</v>
      </c>
      <c r="H168" s="84" t="b">
        <v>0</v>
      </c>
      <c r="I168" s="84" t="b">
        <v>0</v>
      </c>
      <c r="J168" s="84" t="b">
        <v>0</v>
      </c>
      <c r="K168" s="84" t="b">
        <v>0</v>
      </c>
      <c r="L168" s="84" t="b">
        <v>0</v>
      </c>
    </row>
    <row r="169" spans="1:12" ht="15">
      <c r="A169" s="84" t="s">
        <v>2089</v>
      </c>
      <c r="B169" s="84" t="s">
        <v>2153</v>
      </c>
      <c r="C169" s="84">
        <v>2</v>
      </c>
      <c r="D169" s="123">
        <v>0.0019381241984547676</v>
      </c>
      <c r="E169" s="123">
        <v>2.751279103983342</v>
      </c>
      <c r="F169" s="84" t="s">
        <v>2177</v>
      </c>
      <c r="G169" s="84" t="b">
        <v>0</v>
      </c>
      <c r="H169" s="84" t="b">
        <v>0</v>
      </c>
      <c r="I169" s="84" t="b">
        <v>0</v>
      </c>
      <c r="J169" s="84" t="b">
        <v>0</v>
      </c>
      <c r="K169" s="84" t="b">
        <v>0</v>
      </c>
      <c r="L169" s="84" t="b">
        <v>0</v>
      </c>
    </row>
    <row r="170" spans="1:12" ht="15">
      <c r="A170" s="84" t="s">
        <v>2153</v>
      </c>
      <c r="B170" s="84" t="s">
        <v>2057</v>
      </c>
      <c r="C170" s="84">
        <v>2</v>
      </c>
      <c r="D170" s="123">
        <v>0.0019381241984547676</v>
      </c>
      <c r="E170" s="123">
        <v>2.529430354366986</v>
      </c>
      <c r="F170" s="84" t="s">
        <v>2177</v>
      </c>
      <c r="G170" s="84" t="b">
        <v>0</v>
      </c>
      <c r="H170" s="84" t="b">
        <v>0</v>
      </c>
      <c r="I170" s="84" t="b">
        <v>0</v>
      </c>
      <c r="J170" s="84" t="b">
        <v>0</v>
      </c>
      <c r="K170" s="84" t="b">
        <v>0</v>
      </c>
      <c r="L170" s="84" t="b">
        <v>0</v>
      </c>
    </row>
    <row r="171" spans="1:12" ht="15">
      <c r="A171" s="84" t="s">
        <v>2057</v>
      </c>
      <c r="B171" s="84" t="s">
        <v>2154</v>
      </c>
      <c r="C171" s="84">
        <v>2</v>
      </c>
      <c r="D171" s="123">
        <v>0.0019381241984547676</v>
      </c>
      <c r="E171" s="123">
        <v>2.529430354366986</v>
      </c>
      <c r="F171" s="84" t="s">
        <v>2177</v>
      </c>
      <c r="G171" s="84" t="b">
        <v>0</v>
      </c>
      <c r="H171" s="84" t="b">
        <v>0</v>
      </c>
      <c r="I171" s="84" t="b">
        <v>0</v>
      </c>
      <c r="J171" s="84" t="b">
        <v>0</v>
      </c>
      <c r="K171" s="84" t="b">
        <v>0</v>
      </c>
      <c r="L171" s="84" t="b">
        <v>0</v>
      </c>
    </row>
    <row r="172" spans="1:12" ht="15">
      <c r="A172" s="84" t="s">
        <v>2154</v>
      </c>
      <c r="B172" s="84" t="s">
        <v>1743</v>
      </c>
      <c r="C172" s="84">
        <v>2</v>
      </c>
      <c r="D172" s="123">
        <v>0.0019381241984547676</v>
      </c>
      <c r="E172" s="123">
        <v>2.1492191126553797</v>
      </c>
      <c r="F172" s="84" t="s">
        <v>2177</v>
      </c>
      <c r="G172" s="84" t="b">
        <v>0</v>
      </c>
      <c r="H172" s="84" t="b">
        <v>0</v>
      </c>
      <c r="I172" s="84" t="b">
        <v>0</v>
      </c>
      <c r="J172" s="84" t="b">
        <v>0</v>
      </c>
      <c r="K172" s="84" t="b">
        <v>0</v>
      </c>
      <c r="L172" s="84" t="b">
        <v>0</v>
      </c>
    </row>
    <row r="173" spans="1:12" ht="15">
      <c r="A173" s="84" t="s">
        <v>1710</v>
      </c>
      <c r="B173" s="84" t="s">
        <v>1791</v>
      </c>
      <c r="C173" s="84">
        <v>2</v>
      </c>
      <c r="D173" s="123">
        <v>0.0019381241984547676</v>
      </c>
      <c r="E173" s="123">
        <v>2.450249108319361</v>
      </c>
      <c r="F173" s="84" t="s">
        <v>2177</v>
      </c>
      <c r="G173" s="84" t="b">
        <v>0</v>
      </c>
      <c r="H173" s="84" t="b">
        <v>0</v>
      </c>
      <c r="I173" s="84" t="b">
        <v>0</v>
      </c>
      <c r="J173" s="84" t="b">
        <v>0</v>
      </c>
      <c r="K173" s="84" t="b">
        <v>0</v>
      </c>
      <c r="L173" s="84" t="b">
        <v>0</v>
      </c>
    </row>
    <row r="174" spans="1:12" ht="15">
      <c r="A174" s="84" t="s">
        <v>1791</v>
      </c>
      <c r="B174" s="84" t="s">
        <v>323</v>
      </c>
      <c r="C174" s="84">
        <v>2</v>
      </c>
      <c r="D174" s="123">
        <v>0.0019381241984547676</v>
      </c>
      <c r="E174" s="123">
        <v>2.6263403673750423</v>
      </c>
      <c r="F174" s="84" t="s">
        <v>2177</v>
      </c>
      <c r="G174" s="84" t="b">
        <v>0</v>
      </c>
      <c r="H174" s="84" t="b">
        <v>0</v>
      </c>
      <c r="I174" s="84" t="b">
        <v>0</v>
      </c>
      <c r="J174" s="84" t="b">
        <v>0</v>
      </c>
      <c r="K174" s="84" t="b">
        <v>0</v>
      </c>
      <c r="L174" s="84" t="b">
        <v>0</v>
      </c>
    </row>
    <row r="175" spans="1:12" ht="15">
      <c r="A175" s="84" t="s">
        <v>323</v>
      </c>
      <c r="B175" s="84" t="s">
        <v>1709</v>
      </c>
      <c r="C175" s="84">
        <v>2</v>
      </c>
      <c r="D175" s="123">
        <v>0.0019381241984547676</v>
      </c>
      <c r="E175" s="123">
        <v>2.6263403673750423</v>
      </c>
      <c r="F175" s="84" t="s">
        <v>2177</v>
      </c>
      <c r="G175" s="84" t="b">
        <v>0</v>
      </c>
      <c r="H175" s="84" t="b">
        <v>0</v>
      </c>
      <c r="I175" s="84" t="b">
        <v>0</v>
      </c>
      <c r="J175" s="84" t="b">
        <v>0</v>
      </c>
      <c r="K175" s="84" t="b">
        <v>0</v>
      </c>
      <c r="L175" s="84" t="b">
        <v>0</v>
      </c>
    </row>
    <row r="176" spans="1:12" ht="15">
      <c r="A176" s="84" t="s">
        <v>1709</v>
      </c>
      <c r="B176" s="84" t="s">
        <v>1710</v>
      </c>
      <c r="C176" s="84">
        <v>2</v>
      </c>
      <c r="D176" s="123">
        <v>0.0019381241984547676</v>
      </c>
      <c r="E176" s="123">
        <v>2.529430354366986</v>
      </c>
      <c r="F176" s="84" t="s">
        <v>2177</v>
      </c>
      <c r="G176" s="84" t="b">
        <v>0</v>
      </c>
      <c r="H176" s="84" t="b">
        <v>0</v>
      </c>
      <c r="I176" s="84" t="b">
        <v>0</v>
      </c>
      <c r="J176" s="84" t="b">
        <v>0</v>
      </c>
      <c r="K176" s="84" t="b">
        <v>0</v>
      </c>
      <c r="L176" s="84" t="b">
        <v>0</v>
      </c>
    </row>
    <row r="177" spans="1:12" ht="15">
      <c r="A177" s="84" t="s">
        <v>1710</v>
      </c>
      <c r="B177" s="84" t="s">
        <v>1711</v>
      </c>
      <c r="C177" s="84">
        <v>2</v>
      </c>
      <c r="D177" s="123">
        <v>0.0019381241984547676</v>
      </c>
      <c r="E177" s="123">
        <v>2.450249108319361</v>
      </c>
      <c r="F177" s="84" t="s">
        <v>2177</v>
      </c>
      <c r="G177" s="84" t="b">
        <v>0</v>
      </c>
      <c r="H177" s="84" t="b">
        <v>0</v>
      </c>
      <c r="I177" s="84" t="b">
        <v>0</v>
      </c>
      <c r="J177" s="84" t="b">
        <v>0</v>
      </c>
      <c r="K177" s="84" t="b">
        <v>0</v>
      </c>
      <c r="L177" s="84" t="b">
        <v>0</v>
      </c>
    </row>
    <row r="178" spans="1:12" ht="15">
      <c r="A178" s="84" t="s">
        <v>1711</v>
      </c>
      <c r="B178" s="84" t="s">
        <v>1681</v>
      </c>
      <c r="C178" s="84">
        <v>2</v>
      </c>
      <c r="D178" s="123">
        <v>0.0019381241984547676</v>
      </c>
      <c r="E178" s="123">
        <v>2.383302318688748</v>
      </c>
      <c r="F178" s="84" t="s">
        <v>2177</v>
      </c>
      <c r="G178" s="84" t="b">
        <v>0</v>
      </c>
      <c r="H178" s="84" t="b">
        <v>0</v>
      </c>
      <c r="I178" s="84" t="b">
        <v>0</v>
      </c>
      <c r="J178" s="84" t="b">
        <v>1</v>
      </c>
      <c r="K178" s="84" t="b">
        <v>0</v>
      </c>
      <c r="L178" s="84" t="b">
        <v>0</v>
      </c>
    </row>
    <row r="179" spans="1:12" ht="15">
      <c r="A179" s="84" t="s">
        <v>1681</v>
      </c>
      <c r="B179" s="84" t="s">
        <v>1712</v>
      </c>
      <c r="C179" s="84">
        <v>2</v>
      </c>
      <c r="D179" s="123">
        <v>0.0019381241984547676</v>
      </c>
      <c r="E179" s="123">
        <v>2.450249108319361</v>
      </c>
      <c r="F179" s="84" t="s">
        <v>2177</v>
      </c>
      <c r="G179" s="84" t="b">
        <v>1</v>
      </c>
      <c r="H179" s="84" t="b">
        <v>0</v>
      </c>
      <c r="I179" s="84" t="b">
        <v>0</v>
      </c>
      <c r="J179" s="84" t="b">
        <v>0</v>
      </c>
      <c r="K179" s="84" t="b">
        <v>0</v>
      </c>
      <c r="L179" s="84" t="b">
        <v>0</v>
      </c>
    </row>
    <row r="180" spans="1:12" ht="15">
      <c r="A180" s="84" t="s">
        <v>1712</v>
      </c>
      <c r="B180" s="84" t="s">
        <v>1713</v>
      </c>
      <c r="C180" s="84">
        <v>2</v>
      </c>
      <c r="D180" s="123">
        <v>0.0019381241984547676</v>
      </c>
      <c r="E180" s="123">
        <v>2.9273703630390235</v>
      </c>
      <c r="F180" s="84" t="s">
        <v>2177</v>
      </c>
      <c r="G180" s="84" t="b">
        <v>0</v>
      </c>
      <c r="H180" s="84" t="b">
        <v>0</v>
      </c>
      <c r="I180" s="84" t="b">
        <v>0</v>
      </c>
      <c r="J180" s="84" t="b">
        <v>0</v>
      </c>
      <c r="K180" s="84" t="b">
        <v>0</v>
      </c>
      <c r="L180" s="84" t="b">
        <v>0</v>
      </c>
    </row>
    <row r="181" spans="1:12" ht="15">
      <c r="A181" s="84" t="s">
        <v>1713</v>
      </c>
      <c r="B181" s="84" t="s">
        <v>1714</v>
      </c>
      <c r="C181" s="84">
        <v>2</v>
      </c>
      <c r="D181" s="123">
        <v>0.0019381241984547676</v>
      </c>
      <c r="E181" s="123">
        <v>2.9273703630390235</v>
      </c>
      <c r="F181" s="84" t="s">
        <v>2177</v>
      </c>
      <c r="G181" s="84" t="b">
        <v>0</v>
      </c>
      <c r="H181" s="84" t="b">
        <v>0</v>
      </c>
      <c r="I181" s="84" t="b">
        <v>0</v>
      </c>
      <c r="J181" s="84" t="b">
        <v>0</v>
      </c>
      <c r="K181" s="84" t="b">
        <v>0</v>
      </c>
      <c r="L181" s="84" t="b">
        <v>0</v>
      </c>
    </row>
    <row r="182" spans="1:12" ht="15">
      <c r="A182" s="84" t="s">
        <v>1714</v>
      </c>
      <c r="B182" s="84" t="s">
        <v>1715</v>
      </c>
      <c r="C182" s="84">
        <v>2</v>
      </c>
      <c r="D182" s="123">
        <v>0.0019381241984547676</v>
      </c>
      <c r="E182" s="123">
        <v>2.9273703630390235</v>
      </c>
      <c r="F182" s="84" t="s">
        <v>2177</v>
      </c>
      <c r="G182" s="84" t="b">
        <v>0</v>
      </c>
      <c r="H182" s="84" t="b">
        <v>0</v>
      </c>
      <c r="I182" s="84" t="b">
        <v>0</v>
      </c>
      <c r="J182" s="84" t="b">
        <v>0</v>
      </c>
      <c r="K182" s="84" t="b">
        <v>0</v>
      </c>
      <c r="L182" s="84" t="b">
        <v>0</v>
      </c>
    </row>
    <row r="183" spans="1:12" ht="15">
      <c r="A183" s="84" t="s">
        <v>1715</v>
      </c>
      <c r="B183" s="84" t="s">
        <v>2155</v>
      </c>
      <c r="C183" s="84">
        <v>2</v>
      </c>
      <c r="D183" s="123">
        <v>0.0019381241984547676</v>
      </c>
      <c r="E183" s="123">
        <v>2.9273703630390235</v>
      </c>
      <c r="F183" s="84" t="s">
        <v>2177</v>
      </c>
      <c r="G183" s="84" t="b">
        <v>0</v>
      </c>
      <c r="H183" s="84" t="b">
        <v>0</v>
      </c>
      <c r="I183" s="84" t="b">
        <v>0</v>
      </c>
      <c r="J183" s="84" t="b">
        <v>0</v>
      </c>
      <c r="K183" s="84" t="b">
        <v>0</v>
      </c>
      <c r="L183" s="84" t="b">
        <v>0</v>
      </c>
    </row>
    <row r="184" spans="1:12" ht="15">
      <c r="A184" s="84" t="s">
        <v>2156</v>
      </c>
      <c r="B184" s="84" t="s">
        <v>2157</v>
      </c>
      <c r="C184" s="84">
        <v>2</v>
      </c>
      <c r="D184" s="123">
        <v>0.0019381241984547676</v>
      </c>
      <c r="E184" s="123">
        <v>2.9273703630390235</v>
      </c>
      <c r="F184" s="84" t="s">
        <v>2177</v>
      </c>
      <c r="G184" s="84" t="b">
        <v>0</v>
      </c>
      <c r="H184" s="84" t="b">
        <v>0</v>
      </c>
      <c r="I184" s="84" t="b">
        <v>0</v>
      </c>
      <c r="J184" s="84" t="b">
        <v>0</v>
      </c>
      <c r="K184" s="84" t="b">
        <v>0</v>
      </c>
      <c r="L184" s="84" t="b">
        <v>0</v>
      </c>
    </row>
    <row r="185" spans="1:12" ht="15">
      <c r="A185" s="84" t="s">
        <v>2157</v>
      </c>
      <c r="B185" s="84" t="s">
        <v>2158</v>
      </c>
      <c r="C185" s="84">
        <v>2</v>
      </c>
      <c r="D185" s="123">
        <v>0.0019381241984547676</v>
      </c>
      <c r="E185" s="123">
        <v>2.9273703630390235</v>
      </c>
      <c r="F185" s="84" t="s">
        <v>2177</v>
      </c>
      <c r="G185" s="84" t="b">
        <v>0</v>
      </c>
      <c r="H185" s="84" t="b">
        <v>0</v>
      </c>
      <c r="I185" s="84" t="b">
        <v>0</v>
      </c>
      <c r="J185" s="84" t="b">
        <v>0</v>
      </c>
      <c r="K185" s="84" t="b">
        <v>0</v>
      </c>
      <c r="L185" s="84" t="b">
        <v>0</v>
      </c>
    </row>
    <row r="186" spans="1:12" ht="15">
      <c r="A186" s="84" t="s">
        <v>2158</v>
      </c>
      <c r="B186" s="84" t="s">
        <v>2159</v>
      </c>
      <c r="C186" s="84">
        <v>2</v>
      </c>
      <c r="D186" s="123">
        <v>0.0019381241984547676</v>
      </c>
      <c r="E186" s="123">
        <v>2.9273703630390235</v>
      </c>
      <c r="F186" s="84" t="s">
        <v>2177</v>
      </c>
      <c r="G186" s="84" t="b">
        <v>0</v>
      </c>
      <c r="H186" s="84" t="b">
        <v>0</v>
      </c>
      <c r="I186" s="84" t="b">
        <v>0</v>
      </c>
      <c r="J186" s="84" t="b">
        <v>0</v>
      </c>
      <c r="K186" s="84" t="b">
        <v>0</v>
      </c>
      <c r="L186" s="84" t="b">
        <v>0</v>
      </c>
    </row>
    <row r="187" spans="1:12" ht="15">
      <c r="A187" s="84" t="s">
        <v>2159</v>
      </c>
      <c r="B187" s="84" t="s">
        <v>323</v>
      </c>
      <c r="C187" s="84">
        <v>2</v>
      </c>
      <c r="D187" s="123">
        <v>0.0019381241984547676</v>
      </c>
      <c r="E187" s="123">
        <v>2.6263403673750423</v>
      </c>
      <c r="F187" s="84" t="s">
        <v>2177</v>
      </c>
      <c r="G187" s="84" t="b">
        <v>0</v>
      </c>
      <c r="H187" s="84" t="b">
        <v>0</v>
      </c>
      <c r="I187" s="84" t="b">
        <v>0</v>
      </c>
      <c r="J187" s="84" t="b">
        <v>0</v>
      </c>
      <c r="K187" s="84" t="b">
        <v>0</v>
      </c>
      <c r="L187" s="84" t="b">
        <v>0</v>
      </c>
    </row>
    <row r="188" spans="1:12" ht="15">
      <c r="A188" s="84" t="s">
        <v>323</v>
      </c>
      <c r="B188" s="84" t="s">
        <v>1710</v>
      </c>
      <c r="C188" s="84">
        <v>2</v>
      </c>
      <c r="D188" s="123">
        <v>0.0019381241984547676</v>
      </c>
      <c r="E188" s="123">
        <v>2.228400358703005</v>
      </c>
      <c r="F188" s="84" t="s">
        <v>2177</v>
      </c>
      <c r="G188" s="84" t="b">
        <v>0</v>
      </c>
      <c r="H188" s="84" t="b">
        <v>0</v>
      </c>
      <c r="I188" s="84" t="b">
        <v>0</v>
      </c>
      <c r="J188" s="84" t="b">
        <v>0</v>
      </c>
      <c r="K188" s="84" t="b">
        <v>0</v>
      </c>
      <c r="L188" s="84" t="b">
        <v>0</v>
      </c>
    </row>
    <row r="189" spans="1:12" ht="15">
      <c r="A189" s="84" t="s">
        <v>1710</v>
      </c>
      <c r="B189" s="84" t="s">
        <v>1716</v>
      </c>
      <c r="C189" s="84">
        <v>2</v>
      </c>
      <c r="D189" s="123">
        <v>0.0019381241984547676</v>
      </c>
      <c r="E189" s="123">
        <v>2.450249108319361</v>
      </c>
      <c r="F189" s="84" t="s">
        <v>2177</v>
      </c>
      <c r="G189" s="84" t="b">
        <v>0</v>
      </c>
      <c r="H189" s="84" t="b">
        <v>0</v>
      </c>
      <c r="I189" s="84" t="b">
        <v>0</v>
      </c>
      <c r="J189" s="84" t="b">
        <v>0</v>
      </c>
      <c r="K189" s="84" t="b">
        <v>0</v>
      </c>
      <c r="L189" s="84" t="b">
        <v>0</v>
      </c>
    </row>
    <row r="190" spans="1:12" ht="15">
      <c r="A190" s="84" t="s">
        <v>1716</v>
      </c>
      <c r="B190" s="84" t="s">
        <v>1717</v>
      </c>
      <c r="C190" s="84">
        <v>2</v>
      </c>
      <c r="D190" s="123">
        <v>0.0019381241984547676</v>
      </c>
      <c r="E190" s="123">
        <v>2.9273703630390235</v>
      </c>
      <c r="F190" s="84" t="s">
        <v>2177</v>
      </c>
      <c r="G190" s="84" t="b">
        <v>0</v>
      </c>
      <c r="H190" s="84" t="b">
        <v>0</v>
      </c>
      <c r="I190" s="84" t="b">
        <v>0</v>
      </c>
      <c r="J190" s="84" t="b">
        <v>1</v>
      </c>
      <c r="K190" s="84" t="b">
        <v>0</v>
      </c>
      <c r="L190" s="84" t="b">
        <v>0</v>
      </c>
    </row>
    <row r="191" spans="1:12" ht="15">
      <c r="A191" s="84" t="s">
        <v>1717</v>
      </c>
      <c r="B191" s="84" t="s">
        <v>2160</v>
      </c>
      <c r="C191" s="84">
        <v>2</v>
      </c>
      <c r="D191" s="123">
        <v>0.0019381241984547676</v>
      </c>
      <c r="E191" s="123">
        <v>2.9273703630390235</v>
      </c>
      <c r="F191" s="84" t="s">
        <v>2177</v>
      </c>
      <c r="G191" s="84" t="b">
        <v>1</v>
      </c>
      <c r="H191" s="84" t="b">
        <v>0</v>
      </c>
      <c r="I191" s="84" t="b">
        <v>0</v>
      </c>
      <c r="J191" s="84" t="b">
        <v>0</v>
      </c>
      <c r="K191" s="84" t="b">
        <v>0</v>
      </c>
      <c r="L191" s="84" t="b">
        <v>0</v>
      </c>
    </row>
    <row r="192" spans="1:12" ht="15">
      <c r="A192" s="84" t="s">
        <v>2160</v>
      </c>
      <c r="B192" s="84" t="s">
        <v>2161</v>
      </c>
      <c r="C192" s="84">
        <v>2</v>
      </c>
      <c r="D192" s="123">
        <v>0.0019381241984547676</v>
      </c>
      <c r="E192" s="123">
        <v>2.9273703630390235</v>
      </c>
      <c r="F192" s="84" t="s">
        <v>2177</v>
      </c>
      <c r="G192" s="84" t="b">
        <v>0</v>
      </c>
      <c r="H192" s="84" t="b">
        <v>0</v>
      </c>
      <c r="I192" s="84" t="b">
        <v>0</v>
      </c>
      <c r="J192" s="84" t="b">
        <v>0</v>
      </c>
      <c r="K192" s="84" t="b">
        <v>0</v>
      </c>
      <c r="L192" s="84" t="b">
        <v>0</v>
      </c>
    </row>
    <row r="193" spans="1:12" ht="15">
      <c r="A193" s="84" t="s">
        <v>2161</v>
      </c>
      <c r="B193" s="84" t="s">
        <v>1788</v>
      </c>
      <c r="C193" s="84">
        <v>2</v>
      </c>
      <c r="D193" s="123">
        <v>0.0019381241984547676</v>
      </c>
      <c r="E193" s="123">
        <v>2.751279103983342</v>
      </c>
      <c r="F193" s="84" t="s">
        <v>2177</v>
      </c>
      <c r="G193" s="84" t="b">
        <v>0</v>
      </c>
      <c r="H193" s="84" t="b">
        <v>0</v>
      </c>
      <c r="I193" s="84" t="b">
        <v>0</v>
      </c>
      <c r="J193" s="84" t="b">
        <v>0</v>
      </c>
      <c r="K193" s="84" t="b">
        <v>0</v>
      </c>
      <c r="L193" s="84" t="b">
        <v>0</v>
      </c>
    </row>
    <row r="194" spans="1:12" ht="15">
      <c r="A194" s="84" t="s">
        <v>1790</v>
      </c>
      <c r="B194" s="84" t="s">
        <v>2162</v>
      </c>
      <c r="C194" s="84">
        <v>2</v>
      </c>
      <c r="D194" s="123">
        <v>0.0019381241984547676</v>
      </c>
      <c r="E194" s="123">
        <v>2.6263403673750423</v>
      </c>
      <c r="F194" s="84" t="s">
        <v>2177</v>
      </c>
      <c r="G194" s="84" t="b">
        <v>0</v>
      </c>
      <c r="H194" s="84" t="b">
        <v>0</v>
      </c>
      <c r="I194" s="84" t="b">
        <v>0</v>
      </c>
      <c r="J194" s="84" t="b">
        <v>0</v>
      </c>
      <c r="K194" s="84" t="b">
        <v>0</v>
      </c>
      <c r="L194" s="84" t="b">
        <v>0</v>
      </c>
    </row>
    <row r="195" spans="1:12" ht="15">
      <c r="A195" s="84" t="s">
        <v>2163</v>
      </c>
      <c r="B195" s="84" t="s">
        <v>2164</v>
      </c>
      <c r="C195" s="84">
        <v>2</v>
      </c>
      <c r="D195" s="123">
        <v>0.0019381241984547676</v>
      </c>
      <c r="E195" s="123">
        <v>2.9273703630390235</v>
      </c>
      <c r="F195" s="84" t="s">
        <v>2177</v>
      </c>
      <c r="G195" s="84" t="b">
        <v>0</v>
      </c>
      <c r="H195" s="84" t="b">
        <v>0</v>
      </c>
      <c r="I195" s="84" t="b">
        <v>0</v>
      </c>
      <c r="J195" s="84" t="b">
        <v>0</v>
      </c>
      <c r="K195" s="84" t="b">
        <v>0</v>
      </c>
      <c r="L195" s="84" t="b">
        <v>0</v>
      </c>
    </row>
    <row r="196" spans="1:12" ht="15">
      <c r="A196" s="84" t="s">
        <v>2165</v>
      </c>
      <c r="B196" s="84" t="s">
        <v>417</v>
      </c>
      <c r="C196" s="84">
        <v>2</v>
      </c>
      <c r="D196" s="123">
        <v>0.0019381241984547676</v>
      </c>
      <c r="E196" s="123">
        <v>1.232765164105455</v>
      </c>
      <c r="F196" s="84" t="s">
        <v>2177</v>
      </c>
      <c r="G196" s="84" t="b">
        <v>0</v>
      </c>
      <c r="H196" s="84" t="b">
        <v>0</v>
      </c>
      <c r="I196" s="84" t="b">
        <v>0</v>
      </c>
      <c r="J196" s="84" t="b">
        <v>0</v>
      </c>
      <c r="K196" s="84" t="b">
        <v>0</v>
      </c>
      <c r="L196" s="84" t="b">
        <v>0</v>
      </c>
    </row>
    <row r="197" spans="1:12" ht="15">
      <c r="A197" s="84" t="s">
        <v>2166</v>
      </c>
      <c r="B197" s="84" t="s">
        <v>2061</v>
      </c>
      <c r="C197" s="84">
        <v>2</v>
      </c>
      <c r="D197" s="123">
        <v>0.0019381241984547676</v>
      </c>
      <c r="E197" s="123">
        <v>2.6263403673750423</v>
      </c>
      <c r="F197" s="84" t="s">
        <v>2177</v>
      </c>
      <c r="G197" s="84" t="b">
        <v>0</v>
      </c>
      <c r="H197" s="84" t="b">
        <v>0</v>
      </c>
      <c r="I197" s="84" t="b">
        <v>0</v>
      </c>
      <c r="J197" s="84" t="b">
        <v>0</v>
      </c>
      <c r="K197" s="84" t="b">
        <v>0</v>
      </c>
      <c r="L197" s="84" t="b">
        <v>0</v>
      </c>
    </row>
    <row r="198" spans="1:12" ht="15">
      <c r="A198" s="84" t="s">
        <v>2061</v>
      </c>
      <c r="B198" s="84" t="s">
        <v>2061</v>
      </c>
      <c r="C198" s="84">
        <v>2</v>
      </c>
      <c r="D198" s="123">
        <v>0.0019381241984547676</v>
      </c>
      <c r="E198" s="123">
        <v>2.325310371711061</v>
      </c>
      <c r="F198" s="84" t="s">
        <v>2177</v>
      </c>
      <c r="G198" s="84" t="b">
        <v>0</v>
      </c>
      <c r="H198" s="84" t="b">
        <v>0</v>
      </c>
      <c r="I198" s="84" t="b">
        <v>0</v>
      </c>
      <c r="J198" s="84" t="b">
        <v>0</v>
      </c>
      <c r="K198" s="84" t="b">
        <v>0</v>
      </c>
      <c r="L198" s="84" t="b">
        <v>0</v>
      </c>
    </row>
    <row r="199" spans="1:12" ht="15">
      <c r="A199" s="84" t="s">
        <v>2061</v>
      </c>
      <c r="B199" s="84" t="s">
        <v>2167</v>
      </c>
      <c r="C199" s="84">
        <v>2</v>
      </c>
      <c r="D199" s="123">
        <v>0.0019381241984547676</v>
      </c>
      <c r="E199" s="123">
        <v>2.6263403673750423</v>
      </c>
      <c r="F199" s="84" t="s">
        <v>2177</v>
      </c>
      <c r="G199" s="84" t="b">
        <v>0</v>
      </c>
      <c r="H199" s="84" t="b">
        <v>0</v>
      </c>
      <c r="I199" s="84" t="b">
        <v>0</v>
      </c>
      <c r="J199" s="84" t="b">
        <v>0</v>
      </c>
      <c r="K199" s="84" t="b">
        <v>0</v>
      </c>
      <c r="L199" s="84" t="b">
        <v>0</v>
      </c>
    </row>
    <row r="200" spans="1:12" ht="15">
      <c r="A200" s="84" t="s">
        <v>2167</v>
      </c>
      <c r="B200" s="84" t="s">
        <v>2168</v>
      </c>
      <c r="C200" s="84">
        <v>2</v>
      </c>
      <c r="D200" s="123">
        <v>0.0019381241984547676</v>
      </c>
      <c r="E200" s="123">
        <v>2.9273703630390235</v>
      </c>
      <c r="F200" s="84" t="s">
        <v>2177</v>
      </c>
      <c r="G200" s="84" t="b">
        <v>0</v>
      </c>
      <c r="H200" s="84" t="b">
        <v>0</v>
      </c>
      <c r="I200" s="84" t="b">
        <v>0</v>
      </c>
      <c r="J200" s="84" t="b">
        <v>0</v>
      </c>
      <c r="K200" s="84" t="b">
        <v>0</v>
      </c>
      <c r="L200" s="84" t="b">
        <v>0</v>
      </c>
    </row>
    <row r="201" spans="1:12" ht="15">
      <c r="A201" s="84" t="s">
        <v>2168</v>
      </c>
      <c r="B201" s="84" t="s">
        <v>2169</v>
      </c>
      <c r="C201" s="84">
        <v>2</v>
      </c>
      <c r="D201" s="123">
        <v>0.0019381241984547676</v>
      </c>
      <c r="E201" s="123">
        <v>2.9273703630390235</v>
      </c>
      <c r="F201" s="84" t="s">
        <v>2177</v>
      </c>
      <c r="G201" s="84" t="b">
        <v>0</v>
      </c>
      <c r="H201" s="84" t="b">
        <v>0</v>
      </c>
      <c r="I201" s="84" t="b">
        <v>0</v>
      </c>
      <c r="J201" s="84" t="b">
        <v>0</v>
      </c>
      <c r="K201" s="84" t="b">
        <v>0</v>
      </c>
      <c r="L201" s="84" t="b">
        <v>0</v>
      </c>
    </row>
    <row r="202" spans="1:12" ht="15">
      <c r="A202" s="84" t="s">
        <v>2169</v>
      </c>
      <c r="B202" s="84" t="s">
        <v>2062</v>
      </c>
      <c r="C202" s="84">
        <v>2</v>
      </c>
      <c r="D202" s="123">
        <v>0.0019381241984547676</v>
      </c>
      <c r="E202" s="123">
        <v>2.6263403673750423</v>
      </c>
      <c r="F202" s="84" t="s">
        <v>2177</v>
      </c>
      <c r="G202" s="84" t="b">
        <v>0</v>
      </c>
      <c r="H202" s="84" t="b">
        <v>0</v>
      </c>
      <c r="I202" s="84" t="b">
        <v>0</v>
      </c>
      <c r="J202" s="84" t="b">
        <v>0</v>
      </c>
      <c r="K202" s="84" t="b">
        <v>0</v>
      </c>
      <c r="L202" s="84" t="b">
        <v>0</v>
      </c>
    </row>
    <row r="203" spans="1:12" ht="15">
      <c r="A203" s="84" t="s">
        <v>2062</v>
      </c>
      <c r="B203" s="84" t="s">
        <v>2062</v>
      </c>
      <c r="C203" s="84">
        <v>2</v>
      </c>
      <c r="D203" s="123">
        <v>0.0019381241984547676</v>
      </c>
      <c r="E203" s="123">
        <v>2.325310371711061</v>
      </c>
      <c r="F203" s="84" t="s">
        <v>2177</v>
      </c>
      <c r="G203" s="84" t="b">
        <v>0</v>
      </c>
      <c r="H203" s="84" t="b">
        <v>0</v>
      </c>
      <c r="I203" s="84" t="b">
        <v>0</v>
      </c>
      <c r="J203" s="84" t="b">
        <v>0</v>
      </c>
      <c r="K203" s="84" t="b">
        <v>0</v>
      </c>
      <c r="L203" s="84" t="b">
        <v>0</v>
      </c>
    </row>
    <row r="204" spans="1:12" ht="15">
      <c r="A204" s="84" t="s">
        <v>2062</v>
      </c>
      <c r="B204" s="84" t="s">
        <v>2059</v>
      </c>
      <c r="C204" s="84">
        <v>2</v>
      </c>
      <c r="D204" s="123">
        <v>0.0019381241984547676</v>
      </c>
      <c r="E204" s="123">
        <v>2.450249108319361</v>
      </c>
      <c r="F204" s="84" t="s">
        <v>2177</v>
      </c>
      <c r="G204" s="84" t="b">
        <v>0</v>
      </c>
      <c r="H204" s="84" t="b">
        <v>0</v>
      </c>
      <c r="I204" s="84" t="b">
        <v>0</v>
      </c>
      <c r="J204" s="84" t="b">
        <v>0</v>
      </c>
      <c r="K204" s="84" t="b">
        <v>0</v>
      </c>
      <c r="L204" s="84" t="b">
        <v>0</v>
      </c>
    </row>
    <row r="205" spans="1:12" ht="15">
      <c r="A205" s="84" t="s">
        <v>2059</v>
      </c>
      <c r="B205" s="84" t="s">
        <v>1757</v>
      </c>
      <c r="C205" s="84">
        <v>2</v>
      </c>
      <c r="D205" s="123">
        <v>0.0019381241984547676</v>
      </c>
      <c r="E205" s="123">
        <v>2.1492191126553797</v>
      </c>
      <c r="F205" s="84" t="s">
        <v>2177</v>
      </c>
      <c r="G205" s="84" t="b">
        <v>0</v>
      </c>
      <c r="H205" s="84" t="b">
        <v>0</v>
      </c>
      <c r="I205" s="84" t="b">
        <v>0</v>
      </c>
      <c r="J205" s="84" t="b">
        <v>0</v>
      </c>
      <c r="K205" s="84" t="b">
        <v>0</v>
      </c>
      <c r="L205" s="84" t="b">
        <v>0</v>
      </c>
    </row>
    <row r="206" spans="1:12" ht="15">
      <c r="A206" s="84" t="s">
        <v>1757</v>
      </c>
      <c r="B206" s="84" t="s">
        <v>2068</v>
      </c>
      <c r="C206" s="84">
        <v>2</v>
      </c>
      <c r="D206" s="123">
        <v>0.0019381241984547676</v>
      </c>
      <c r="E206" s="123">
        <v>2.27415784926368</v>
      </c>
      <c r="F206" s="84" t="s">
        <v>2177</v>
      </c>
      <c r="G206" s="84" t="b">
        <v>0</v>
      </c>
      <c r="H206" s="84" t="b">
        <v>0</v>
      </c>
      <c r="I206" s="84" t="b">
        <v>0</v>
      </c>
      <c r="J206" s="84" t="b">
        <v>0</v>
      </c>
      <c r="K206" s="84" t="b">
        <v>0</v>
      </c>
      <c r="L206" s="84" t="b">
        <v>0</v>
      </c>
    </row>
    <row r="207" spans="1:12" ht="15">
      <c r="A207" s="84" t="s">
        <v>417</v>
      </c>
      <c r="B207" s="84" t="s">
        <v>2170</v>
      </c>
      <c r="C207" s="84">
        <v>2</v>
      </c>
      <c r="D207" s="123">
        <v>0.0019381241984547676</v>
      </c>
      <c r="E207" s="123">
        <v>1.232765164105455</v>
      </c>
      <c r="F207" s="84" t="s">
        <v>2177</v>
      </c>
      <c r="G207" s="84" t="b">
        <v>0</v>
      </c>
      <c r="H207" s="84" t="b">
        <v>0</v>
      </c>
      <c r="I207" s="84" t="b">
        <v>0</v>
      </c>
      <c r="J207" s="84" t="b">
        <v>0</v>
      </c>
      <c r="K207" s="84" t="b">
        <v>0</v>
      </c>
      <c r="L207" s="84" t="b">
        <v>0</v>
      </c>
    </row>
    <row r="208" spans="1:12" ht="15">
      <c r="A208" s="84" t="s">
        <v>2170</v>
      </c>
      <c r="B208" s="84" t="s">
        <v>2063</v>
      </c>
      <c r="C208" s="84">
        <v>2</v>
      </c>
      <c r="D208" s="123">
        <v>0.0019381241984547676</v>
      </c>
      <c r="E208" s="123">
        <v>2.6263403673750423</v>
      </c>
      <c r="F208" s="84" t="s">
        <v>2177</v>
      </c>
      <c r="G208" s="84" t="b">
        <v>0</v>
      </c>
      <c r="H208" s="84" t="b">
        <v>0</v>
      </c>
      <c r="I208" s="84" t="b">
        <v>0</v>
      </c>
      <c r="J208" s="84" t="b">
        <v>0</v>
      </c>
      <c r="K208" s="84" t="b">
        <v>0</v>
      </c>
      <c r="L208" s="84" t="b">
        <v>0</v>
      </c>
    </row>
    <row r="209" spans="1:12" ht="15">
      <c r="A209" s="84" t="s">
        <v>2063</v>
      </c>
      <c r="B209" s="84" t="s">
        <v>2063</v>
      </c>
      <c r="C209" s="84">
        <v>2</v>
      </c>
      <c r="D209" s="123">
        <v>0.0019381241984547676</v>
      </c>
      <c r="E209" s="123">
        <v>2.325310371711061</v>
      </c>
      <c r="F209" s="84" t="s">
        <v>2177</v>
      </c>
      <c r="G209" s="84" t="b">
        <v>0</v>
      </c>
      <c r="H209" s="84" t="b">
        <v>0</v>
      </c>
      <c r="I209" s="84" t="b">
        <v>0</v>
      </c>
      <c r="J209" s="84" t="b">
        <v>0</v>
      </c>
      <c r="K209" s="84" t="b">
        <v>0</v>
      </c>
      <c r="L209" s="84" t="b">
        <v>0</v>
      </c>
    </row>
    <row r="210" spans="1:12" ht="15">
      <c r="A210" s="84" t="s">
        <v>2063</v>
      </c>
      <c r="B210" s="84" t="s">
        <v>2171</v>
      </c>
      <c r="C210" s="84">
        <v>2</v>
      </c>
      <c r="D210" s="123">
        <v>0.0019381241984547676</v>
      </c>
      <c r="E210" s="123">
        <v>2.6263403673750423</v>
      </c>
      <c r="F210" s="84" t="s">
        <v>2177</v>
      </c>
      <c r="G210" s="84" t="b">
        <v>0</v>
      </c>
      <c r="H210" s="84" t="b">
        <v>0</v>
      </c>
      <c r="I210" s="84" t="b">
        <v>0</v>
      </c>
      <c r="J210" s="84" t="b">
        <v>0</v>
      </c>
      <c r="K210" s="84" t="b">
        <v>0</v>
      </c>
      <c r="L210" s="84" t="b">
        <v>0</v>
      </c>
    </row>
    <row r="211" spans="1:12" ht="15">
      <c r="A211" s="84" t="s">
        <v>2171</v>
      </c>
      <c r="B211" s="84" t="s">
        <v>2055</v>
      </c>
      <c r="C211" s="84">
        <v>2</v>
      </c>
      <c r="D211" s="123">
        <v>0.0019381241984547676</v>
      </c>
      <c r="E211" s="123">
        <v>2.450249108319361</v>
      </c>
      <c r="F211" s="84" t="s">
        <v>2177</v>
      </c>
      <c r="G211" s="84" t="b">
        <v>0</v>
      </c>
      <c r="H211" s="84" t="b">
        <v>0</v>
      </c>
      <c r="I211" s="84" t="b">
        <v>0</v>
      </c>
      <c r="J211" s="84" t="b">
        <v>0</v>
      </c>
      <c r="K211" s="84" t="b">
        <v>0</v>
      </c>
      <c r="L211" s="84" t="b">
        <v>0</v>
      </c>
    </row>
    <row r="212" spans="1:12" ht="15">
      <c r="A212" s="84" t="s">
        <v>2055</v>
      </c>
      <c r="B212" s="84" t="s">
        <v>2172</v>
      </c>
      <c r="C212" s="84">
        <v>2</v>
      </c>
      <c r="D212" s="123">
        <v>0.0019381241984547676</v>
      </c>
      <c r="E212" s="123">
        <v>2.450249108319361</v>
      </c>
      <c r="F212" s="84" t="s">
        <v>2177</v>
      </c>
      <c r="G212" s="84" t="b">
        <v>0</v>
      </c>
      <c r="H212" s="84" t="b">
        <v>0</v>
      </c>
      <c r="I212" s="84" t="b">
        <v>0</v>
      </c>
      <c r="J212" s="84" t="b">
        <v>0</v>
      </c>
      <c r="K212" s="84" t="b">
        <v>0</v>
      </c>
      <c r="L212" s="84" t="b">
        <v>0</v>
      </c>
    </row>
    <row r="213" spans="1:12" ht="15">
      <c r="A213" s="84" t="s">
        <v>2172</v>
      </c>
      <c r="B213" s="84" t="s">
        <v>1779</v>
      </c>
      <c r="C213" s="84">
        <v>2</v>
      </c>
      <c r="D213" s="123">
        <v>0.0019381241984547676</v>
      </c>
      <c r="E213" s="123">
        <v>2.325310371711061</v>
      </c>
      <c r="F213" s="84" t="s">
        <v>2177</v>
      </c>
      <c r="G213" s="84" t="b">
        <v>0</v>
      </c>
      <c r="H213" s="84" t="b">
        <v>0</v>
      </c>
      <c r="I213" s="84" t="b">
        <v>0</v>
      </c>
      <c r="J213" s="84" t="b">
        <v>0</v>
      </c>
      <c r="K213" s="84" t="b">
        <v>0</v>
      </c>
      <c r="L213" s="84" t="b">
        <v>0</v>
      </c>
    </row>
    <row r="214" spans="1:12" ht="15">
      <c r="A214" s="84" t="s">
        <v>1779</v>
      </c>
      <c r="B214" s="84" t="s">
        <v>2173</v>
      </c>
      <c r="C214" s="84">
        <v>2</v>
      </c>
      <c r="D214" s="123">
        <v>0.0019381241984547676</v>
      </c>
      <c r="E214" s="123">
        <v>2.325310371711061</v>
      </c>
      <c r="F214" s="84" t="s">
        <v>2177</v>
      </c>
      <c r="G214" s="84" t="b">
        <v>0</v>
      </c>
      <c r="H214" s="84" t="b">
        <v>0</v>
      </c>
      <c r="I214" s="84" t="b">
        <v>0</v>
      </c>
      <c r="J214" s="84" t="b">
        <v>0</v>
      </c>
      <c r="K214" s="84" t="b">
        <v>0</v>
      </c>
      <c r="L214" s="84" t="b">
        <v>0</v>
      </c>
    </row>
    <row r="215" spans="1:12" ht="15">
      <c r="A215" s="84" t="s">
        <v>2173</v>
      </c>
      <c r="B215" s="84" t="s">
        <v>2174</v>
      </c>
      <c r="C215" s="84">
        <v>2</v>
      </c>
      <c r="D215" s="123">
        <v>0.0019381241984547676</v>
      </c>
      <c r="E215" s="123">
        <v>2.9273703630390235</v>
      </c>
      <c r="F215" s="84" t="s">
        <v>2177</v>
      </c>
      <c r="G215" s="84" t="b">
        <v>0</v>
      </c>
      <c r="H215" s="84" t="b">
        <v>0</v>
      </c>
      <c r="I215" s="84" t="b">
        <v>0</v>
      </c>
      <c r="J215" s="84" t="b">
        <v>0</v>
      </c>
      <c r="K215" s="84" t="b">
        <v>0</v>
      </c>
      <c r="L215" s="84" t="b">
        <v>0</v>
      </c>
    </row>
    <row r="216" spans="1:12" ht="15">
      <c r="A216" s="84" t="s">
        <v>1733</v>
      </c>
      <c r="B216" s="84" t="s">
        <v>1735</v>
      </c>
      <c r="C216" s="84">
        <v>61</v>
      </c>
      <c r="D216" s="123">
        <v>0</v>
      </c>
      <c r="E216" s="123">
        <v>1.146128035678238</v>
      </c>
      <c r="F216" s="84" t="s">
        <v>1592</v>
      </c>
      <c r="G216" s="84" t="b">
        <v>0</v>
      </c>
      <c r="H216" s="84" t="b">
        <v>0</v>
      </c>
      <c r="I216" s="84" t="b">
        <v>0</v>
      </c>
      <c r="J216" s="84" t="b">
        <v>0</v>
      </c>
      <c r="K216" s="84" t="b">
        <v>0</v>
      </c>
      <c r="L216" s="84" t="b">
        <v>0</v>
      </c>
    </row>
    <row r="217" spans="1:12" ht="15">
      <c r="A217" s="84" t="s">
        <v>1735</v>
      </c>
      <c r="B217" s="84" t="s">
        <v>1736</v>
      </c>
      <c r="C217" s="84">
        <v>61</v>
      </c>
      <c r="D217" s="123">
        <v>0</v>
      </c>
      <c r="E217" s="123">
        <v>1.146128035678238</v>
      </c>
      <c r="F217" s="84" t="s">
        <v>1592</v>
      </c>
      <c r="G217" s="84" t="b">
        <v>0</v>
      </c>
      <c r="H217" s="84" t="b">
        <v>0</v>
      </c>
      <c r="I217" s="84" t="b">
        <v>0</v>
      </c>
      <c r="J217" s="84" t="b">
        <v>1</v>
      </c>
      <c r="K217" s="84" t="b">
        <v>0</v>
      </c>
      <c r="L217" s="84" t="b">
        <v>0</v>
      </c>
    </row>
    <row r="218" spans="1:12" ht="15">
      <c r="A218" s="84" t="s">
        <v>1736</v>
      </c>
      <c r="B218" s="84" t="s">
        <v>1737</v>
      </c>
      <c r="C218" s="84">
        <v>61</v>
      </c>
      <c r="D218" s="123">
        <v>0</v>
      </c>
      <c r="E218" s="123">
        <v>1.146128035678238</v>
      </c>
      <c r="F218" s="84" t="s">
        <v>1592</v>
      </c>
      <c r="G218" s="84" t="b">
        <v>1</v>
      </c>
      <c r="H218" s="84" t="b">
        <v>0</v>
      </c>
      <c r="I218" s="84" t="b">
        <v>0</v>
      </c>
      <c r="J218" s="84" t="b">
        <v>0</v>
      </c>
      <c r="K218" s="84" t="b">
        <v>0</v>
      </c>
      <c r="L218" s="84" t="b">
        <v>0</v>
      </c>
    </row>
    <row r="219" spans="1:12" ht="15">
      <c r="A219" s="84" t="s">
        <v>1737</v>
      </c>
      <c r="B219" s="84" t="s">
        <v>1738</v>
      </c>
      <c r="C219" s="84">
        <v>61</v>
      </c>
      <c r="D219" s="123">
        <v>0</v>
      </c>
      <c r="E219" s="123">
        <v>1.146128035678238</v>
      </c>
      <c r="F219" s="84" t="s">
        <v>1592</v>
      </c>
      <c r="G219" s="84" t="b">
        <v>0</v>
      </c>
      <c r="H219" s="84" t="b">
        <v>0</v>
      </c>
      <c r="I219" s="84" t="b">
        <v>0</v>
      </c>
      <c r="J219" s="84" t="b">
        <v>0</v>
      </c>
      <c r="K219" s="84" t="b">
        <v>0</v>
      </c>
      <c r="L219" s="84" t="b">
        <v>0</v>
      </c>
    </row>
    <row r="220" spans="1:12" ht="15">
      <c r="A220" s="84" t="s">
        <v>1738</v>
      </c>
      <c r="B220" s="84" t="s">
        <v>1739</v>
      </c>
      <c r="C220" s="84">
        <v>61</v>
      </c>
      <c r="D220" s="123">
        <v>0</v>
      </c>
      <c r="E220" s="123">
        <v>1.146128035678238</v>
      </c>
      <c r="F220" s="84" t="s">
        <v>1592</v>
      </c>
      <c r="G220" s="84" t="b">
        <v>0</v>
      </c>
      <c r="H220" s="84" t="b">
        <v>0</v>
      </c>
      <c r="I220" s="84" t="b">
        <v>0</v>
      </c>
      <c r="J220" s="84" t="b">
        <v>0</v>
      </c>
      <c r="K220" s="84" t="b">
        <v>0</v>
      </c>
      <c r="L220" s="84" t="b">
        <v>0</v>
      </c>
    </row>
    <row r="221" spans="1:12" ht="15">
      <c r="A221" s="84" t="s">
        <v>1739</v>
      </c>
      <c r="B221" s="84" t="s">
        <v>417</v>
      </c>
      <c r="C221" s="84">
        <v>61</v>
      </c>
      <c r="D221" s="123">
        <v>0</v>
      </c>
      <c r="E221" s="123">
        <v>1.146128035678238</v>
      </c>
      <c r="F221" s="84" t="s">
        <v>1592</v>
      </c>
      <c r="G221" s="84" t="b">
        <v>0</v>
      </c>
      <c r="H221" s="84" t="b">
        <v>0</v>
      </c>
      <c r="I221" s="84" t="b">
        <v>0</v>
      </c>
      <c r="J221" s="84" t="b">
        <v>0</v>
      </c>
      <c r="K221" s="84" t="b">
        <v>0</v>
      </c>
      <c r="L221" s="84" t="b">
        <v>0</v>
      </c>
    </row>
    <row r="222" spans="1:12" ht="15">
      <c r="A222" s="84" t="s">
        <v>417</v>
      </c>
      <c r="B222" s="84" t="s">
        <v>1730</v>
      </c>
      <c r="C222" s="84">
        <v>61</v>
      </c>
      <c r="D222" s="123">
        <v>0</v>
      </c>
      <c r="E222" s="123">
        <v>1.146128035678238</v>
      </c>
      <c r="F222" s="84" t="s">
        <v>1592</v>
      </c>
      <c r="G222" s="84" t="b">
        <v>0</v>
      </c>
      <c r="H222" s="84" t="b">
        <v>0</v>
      </c>
      <c r="I222" s="84" t="b">
        <v>0</v>
      </c>
      <c r="J222" s="84" t="b">
        <v>0</v>
      </c>
      <c r="K222" s="84" t="b">
        <v>0</v>
      </c>
      <c r="L222" s="84" t="b">
        <v>0</v>
      </c>
    </row>
    <row r="223" spans="1:12" ht="15">
      <c r="A223" s="84" t="s">
        <v>1730</v>
      </c>
      <c r="B223" s="84" t="s">
        <v>1740</v>
      </c>
      <c r="C223" s="84">
        <v>61</v>
      </c>
      <c r="D223" s="123">
        <v>0</v>
      </c>
      <c r="E223" s="123">
        <v>1.146128035678238</v>
      </c>
      <c r="F223" s="84" t="s">
        <v>1592</v>
      </c>
      <c r="G223" s="84" t="b">
        <v>0</v>
      </c>
      <c r="H223" s="84" t="b">
        <v>0</v>
      </c>
      <c r="I223" s="84" t="b">
        <v>0</v>
      </c>
      <c r="J223" s="84" t="b">
        <v>0</v>
      </c>
      <c r="K223" s="84" t="b">
        <v>1</v>
      </c>
      <c r="L223" s="84" t="b">
        <v>0</v>
      </c>
    </row>
    <row r="224" spans="1:12" ht="15">
      <c r="A224" s="84" t="s">
        <v>1740</v>
      </c>
      <c r="B224" s="84" t="s">
        <v>1731</v>
      </c>
      <c r="C224" s="84">
        <v>61</v>
      </c>
      <c r="D224" s="123">
        <v>0</v>
      </c>
      <c r="E224" s="123">
        <v>1.146128035678238</v>
      </c>
      <c r="F224" s="84" t="s">
        <v>1592</v>
      </c>
      <c r="G224" s="84" t="b">
        <v>0</v>
      </c>
      <c r="H224" s="84" t="b">
        <v>1</v>
      </c>
      <c r="I224" s="84" t="b">
        <v>0</v>
      </c>
      <c r="J224" s="84" t="b">
        <v>0</v>
      </c>
      <c r="K224" s="84" t="b">
        <v>0</v>
      </c>
      <c r="L224" s="84" t="b">
        <v>0</v>
      </c>
    </row>
    <row r="225" spans="1:12" ht="15">
      <c r="A225" s="84" t="s">
        <v>1731</v>
      </c>
      <c r="B225" s="84" t="s">
        <v>2052</v>
      </c>
      <c r="C225" s="84">
        <v>61</v>
      </c>
      <c r="D225" s="123">
        <v>0</v>
      </c>
      <c r="E225" s="123">
        <v>1.146128035678238</v>
      </c>
      <c r="F225" s="84" t="s">
        <v>1592</v>
      </c>
      <c r="G225" s="84" t="b">
        <v>0</v>
      </c>
      <c r="H225" s="84" t="b">
        <v>0</v>
      </c>
      <c r="I225" s="84" t="b">
        <v>0</v>
      </c>
      <c r="J225" s="84" t="b">
        <v>0</v>
      </c>
      <c r="K225" s="84" t="b">
        <v>0</v>
      </c>
      <c r="L225" s="84" t="b">
        <v>0</v>
      </c>
    </row>
    <row r="226" spans="1:12" ht="15">
      <c r="A226" s="84" t="s">
        <v>2052</v>
      </c>
      <c r="B226" s="84" t="s">
        <v>2053</v>
      </c>
      <c r="C226" s="84">
        <v>61</v>
      </c>
      <c r="D226" s="123">
        <v>0</v>
      </c>
      <c r="E226" s="123">
        <v>1.146128035678238</v>
      </c>
      <c r="F226" s="84" t="s">
        <v>1592</v>
      </c>
      <c r="G226" s="84" t="b">
        <v>0</v>
      </c>
      <c r="H226" s="84" t="b">
        <v>0</v>
      </c>
      <c r="I226" s="84" t="b">
        <v>0</v>
      </c>
      <c r="J226" s="84" t="b">
        <v>0</v>
      </c>
      <c r="K226" s="84" t="b">
        <v>0</v>
      </c>
      <c r="L226" s="84" t="b">
        <v>0</v>
      </c>
    </row>
    <row r="227" spans="1:12" ht="15">
      <c r="A227" s="84" t="s">
        <v>2053</v>
      </c>
      <c r="B227" s="84" t="s">
        <v>2054</v>
      </c>
      <c r="C227" s="84">
        <v>61</v>
      </c>
      <c r="D227" s="123">
        <v>0</v>
      </c>
      <c r="E227" s="123">
        <v>1.146128035678238</v>
      </c>
      <c r="F227" s="84" t="s">
        <v>1592</v>
      </c>
      <c r="G227" s="84" t="b">
        <v>0</v>
      </c>
      <c r="H227" s="84" t="b">
        <v>0</v>
      </c>
      <c r="I227" s="84" t="b">
        <v>0</v>
      </c>
      <c r="J227" s="84" t="b">
        <v>0</v>
      </c>
      <c r="K227" s="84" t="b">
        <v>0</v>
      </c>
      <c r="L227" s="84" t="b">
        <v>0</v>
      </c>
    </row>
    <row r="228" spans="1:12" ht="15">
      <c r="A228" s="84" t="s">
        <v>2054</v>
      </c>
      <c r="B228" s="84" t="s">
        <v>1732</v>
      </c>
      <c r="C228" s="84">
        <v>61</v>
      </c>
      <c r="D228" s="123">
        <v>0</v>
      </c>
      <c r="E228" s="123">
        <v>1.146128035678238</v>
      </c>
      <c r="F228" s="84" t="s">
        <v>1592</v>
      </c>
      <c r="G228" s="84" t="b">
        <v>0</v>
      </c>
      <c r="H228" s="84" t="b">
        <v>0</v>
      </c>
      <c r="I228" s="84" t="b">
        <v>0</v>
      </c>
      <c r="J228" s="84" t="b">
        <v>0</v>
      </c>
      <c r="K228" s="84" t="b">
        <v>0</v>
      </c>
      <c r="L228" s="84" t="b">
        <v>0</v>
      </c>
    </row>
    <row r="229" spans="1:12" ht="15">
      <c r="A229" s="84" t="s">
        <v>317</v>
      </c>
      <c r="B229" s="84" t="s">
        <v>1733</v>
      </c>
      <c r="C229" s="84">
        <v>60</v>
      </c>
      <c r="D229" s="123">
        <v>0.0004707268607949755</v>
      </c>
      <c r="E229" s="123">
        <v>1.1533066203053615</v>
      </c>
      <c r="F229" s="84" t="s">
        <v>1592</v>
      </c>
      <c r="G229" s="84" t="b">
        <v>0</v>
      </c>
      <c r="H229" s="84" t="b">
        <v>0</v>
      </c>
      <c r="I229" s="84" t="b">
        <v>0</v>
      </c>
      <c r="J229" s="84" t="b">
        <v>0</v>
      </c>
      <c r="K229" s="84" t="b">
        <v>0</v>
      </c>
      <c r="L229" s="84" t="b">
        <v>0</v>
      </c>
    </row>
    <row r="230" spans="1:12" ht="15">
      <c r="A230" s="84" t="s">
        <v>1742</v>
      </c>
      <c r="B230" s="84" t="s">
        <v>417</v>
      </c>
      <c r="C230" s="84">
        <v>2</v>
      </c>
      <c r="D230" s="123">
        <v>0.010501046360371436</v>
      </c>
      <c r="E230" s="123">
        <v>0.8129133566428555</v>
      </c>
      <c r="F230" s="84" t="s">
        <v>1593</v>
      </c>
      <c r="G230" s="84" t="b">
        <v>0</v>
      </c>
      <c r="H230" s="84" t="b">
        <v>0</v>
      </c>
      <c r="I230" s="84" t="b">
        <v>0</v>
      </c>
      <c r="J230" s="84" t="b">
        <v>0</v>
      </c>
      <c r="K230" s="84" t="b">
        <v>0</v>
      </c>
      <c r="L230" s="84" t="b">
        <v>0</v>
      </c>
    </row>
    <row r="231" spans="1:12" ht="15">
      <c r="A231" s="84" t="s">
        <v>2141</v>
      </c>
      <c r="B231" s="84" t="s">
        <v>2142</v>
      </c>
      <c r="C231" s="84">
        <v>2</v>
      </c>
      <c r="D231" s="123">
        <v>0.014001395147161916</v>
      </c>
      <c r="E231" s="123">
        <v>1.8920946026904804</v>
      </c>
      <c r="F231" s="84" t="s">
        <v>1593</v>
      </c>
      <c r="G231" s="84" t="b">
        <v>0</v>
      </c>
      <c r="H231" s="84" t="b">
        <v>0</v>
      </c>
      <c r="I231" s="84" t="b">
        <v>0</v>
      </c>
      <c r="J231" s="84" t="b">
        <v>0</v>
      </c>
      <c r="K231" s="84" t="b">
        <v>0</v>
      </c>
      <c r="L231" s="84" t="b">
        <v>0</v>
      </c>
    </row>
    <row r="232" spans="1:12" ht="15">
      <c r="A232" s="84" t="s">
        <v>417</v>
      </c>
      <c r="B232" s="84" t="s">
        <v>1730</v>
      </c>
      <c r="C232" s="84">
        <v>2</v>
      </c>
      <c r="D232" s="123">
        <v>0.010501046360371436</v>
      </c>
      <c r="E232" s="123">
        <v>0.8129133566428555</v>
      </c>
      <c r="F232" s="84" t="s">
        <v>1593</v>
      </c>
      <c r="G232" s="84" t="b">
        <v>0</v>
      </c>
      <c r="H232" s="84" t="b">
        <v>0</v>
      </c>
      <c r="I232" s="84" t="b">
        <v>0</v>
      </c>
      <c r="J232" s="84" t="b">
        <v>0</v>
      </c>
      <c r="K232" s="84" t="b">
        <v>0</v>
      </c>
      <c r="L232" s="84" t="b">
        <v>0</v>
      </c>
    </row>
    <row r="233" spans="1:12" ht="15">
      <c r="A233" s="84" t="s">
        <v>1747</v>
      </c>
      <c r="B233" s="84" t="s">
        <v>1748</v>
      </c>
      <c r="C233" s="84">
        <v>2</v>
      </c>
      <c r="D233" s="123">
        <v>0</v>
      </c>
      <c r="E233" s="123">
        <v>1.255272505103306</v>
      </c>
      <c r="F233" s="84" t="s">
        <v>1594</v>
      </c>
      <c r="G233" s="84" t="b">
        <v>0</v>
      </c>
      <c r="H233" s="84" t="b">
        <v>0</v>
      </c>
      <c r="I233" s="84" t="b">
        <v>0</v>
      </c>
      <c r="J233" s="84" t="b">
        <v>0</v>
      </c>
      <c r="K233" s="84" t="b">
        <v>0</v>
      </c>
      <c r="L233" s="84" t="b">
        <v>0</v>
      </c>
    </row>
    <row r="234" spans="1:12" ht="15">
      <c r="A234" s="84" t="s">
        <v>1748</v>
      </c>
      <c r="B234" s="84" t="s">
        <v>1746</v>
      </c>
      <c r="C234" s="84">
        <v>2</v>
      </c>
      <c r="D234" s="123">
        <v>0</v>
      </c>
      <c r="E234" s="123">
        <v>0.9542425094393249</v>
      </c>
      <c r="F234" s="84" t="s">
        <v>1594</v>
      </c>
      <c r="G234" s="84" t="b">
        <v>0</v>
      </c>
      <c r="H234" s="84" t="b">
        <v>0</v>
      </c>
      <c r="I234" s="84" t="b">
        <v>0</v>
      </c>
      <c r="J234" s="84" t="b">
        <v>0</v>
      </c>
      <c r="K234" s="84" t="b">
        <v>0</v>
      </c>
      <c r="L234" s="84" t="b">
        <v>0</v>
      </c>
    </row>
    <row r="235" spans="1:12" ht="15">
      <c r="A235" s="84" t="s">
        <v>1746</v>
      </c>
      <c r="B235" s="84" t="s">
        <v>1749</v>
      </c>
      <c r="C235" s="84">
        <v>2</v>
      </c>
      <c r="D235" s="123">
        <v>0</v>
      </c>
      <c r="E235" s="123">
        <v>0.9542425094393249</v>
      </c>
      <c r="F235" s="84" t="s">
        <v>1594</v>
      </c>
      <c r="G235" s="84" t="b">
        <v>0</v>
      </c>
      <c r="H235" s="84" t="b">
        <v>0</v>
      </c>
      <c r="I235" s="84" t="b">
        <v>0</v>
      </c>
      <c r="J235" s="84" t="b">
        <v>0</v>
      </c>
      <c r="K235" s="84" t="b">
        <v>0</v>
      </c>
      <c r="L235" s="84" t="b">
        <v>0</v>
      </c>
    </row>
    <row r="236" spans="1:12" ht="15">
      <c r="A236" s="84" t="s">
        <v>1749</v>
      </c>
      <c r="B236" s="84" t="s">
        <v>1750</v>
      </c>
      <c r="C236" s="84">
        <v>2</v>
      </c>
      <c r="D236" s="123">
        <v>0</v>
      </c>
      <c r="E236" s="123">
        <v>1.255272505103306</v>
      </c>
      <c r="F236" s="84" t="s">
        <v>1594</v>
      </c>
      <c r="G236" s="84" t="b">
        <v>0</v>
      </c>
      <c r="H236" s="84" t="b">
        <v>0</v>
      </c>
      <c r="I236" s="84" t="b">
        <v>0</v>
      </c>
      <c r="J236" s="84" t="b">
        <v>0</v>
      </c>
      <c r="K236" s="84" t="b">
        <v>0</v>
      </c>
      <c r="L236" s="84" t="b">
        <v>0</v>
      </c>
    </row>
    <row r="237" spans="1:12" ht="15">
      <c r="A237" s="84" t="s">
        <v>1750</v>
      </c>
      <c r="B237" s="84" t="s">
        <v>329</v>
      </c>
      <c r="C237" s="84">
        <v>2</v>
      </c>
      <c r="D237" s="123">
        <v>0</v>
      </c>
      <c r="E237" s="123">
        <v>1.255272505103306</v>
      </c>
      <c r="F237" s="84" t="s">
        <v>1594</v>
      </c>
      <c r="G237" s="84" t="b">
        <v>0</v>
      </c>
      <c r="H237" s="84" t="b">
        <v>0</v>
      </c>
      <c r="I237" s="84" t="b">
        <v>0</v>
      </c>
      <c r="J237" s="84" t="b">
        <v>0</v>
      </c>
      <c r="K237" s="84" t="b">
        <v>0</v>
      </c>
      <c r="L237" s="84" t="b">
        <v>0</v>
      </c>
    </row>
    <row r="238" spans="1:12" ht="15">
      <c r="A238" s="84" t="s">
        <v>329</v>
      </c>
      <c r="B238" s="84" t="s">
        <v>1751</v>
      </c>
      <c r="C238" s="84">
        <v>2</v>
      </c>
      <c r="D238" s="123">
        <v>0</v>
      </c>
      <c r="E238" s="123">
        <v>1.255272505103306</v>
      </c>
      <c r="F238" s="84" t="s">
        <v>1594</v>
      </c>
      <c r="G238" s="84" t="b">
        <v>0</v>
      </c>
      <c r="H238" s="84" t="b">
        <v>0</v>
      </c>
      <c r="I238" s="84" t="b">
        <v>0</v>
      </c>
      <c r="J238" s="84" t="b">
        <v>0</v>
      </c>
      <c r="K238" s="84" t="b">
        <v>0</v>
      </c>
      <c r="L238" s="84" t="b">
        <v>0</v>
      </c>
    </row>
    <row r="239" spans="1:12" ht="15">
      <c r="A239" s="84" t="s">
        <v>1751</v>
      </c>
      <c r="B239" s="84" t="s">
        <v>1752</v>
      </c>
      <c r="C239" s="84">
        <v>2</v>
      </c>
      <c r="D239" s="123">
        <v>0</v>
      </c>
      <c r="E239" s="123">
        <v>1.255272505103306</v>
      </c>
      <c r="F239" s="84" t="s">
        <v>1594</v>
      </c>
      <c r="G239" s="84" t="b">
        <v>0</v>
      </c>
      <c r="H239" s="84" t="b">
        <v>0</v>
      </c>
      <c r="I239" s="84" t="b">
        <v>0</v>
      </c>
      <c r="J239" s="84" t="b">
        <v>0</v>
      </c>
      <c r="K239" s="84" t="b">
        <v>0</v>
      </c>
      <c r="L239" s="84" t="b">
        <v>0</v>
      </c>
    </row>
    <row r="240" spans="1:12" ht="15">
      <c r="A240" s="84" t="s">
        <v>1752</v>
      </c>
      <c r="B240" s="84" t="s">
        <v>1753</v>
      </c>
      <c r="C240" s="84">
        <v>2</v>
      </c>
      <c r="D240" s="123">
        <v>0</v>
      </c>
      <c r="E240" s="123">
        <v>1.255272505103306</v>
      </c>
      <c r="F240" s="84" t="s">
        <v>1594</v>
      </c>
      <c r="G240" s="84" t="b">
        <v>0</v>
      </c>
      <c r="H240" s="84" t="b">
        <v>0</v>
      </c>
      <c r="I240" s="84" t="b">
        <v>0</v>
      </c>
      <c r="J240" s="84" t="b">
        <v>0</v>
      </c>
      <c r="K240" s="84" t="b">
        <v>0</v>
      </c>
      <c r="L240" s="84" t="b">
        <v>0</v>
      </c>
    </row>
    <row r="241" spans="1:12" ht="15">
      <c r="A241" s="84" t="s">
        <v>1753</v>
      </c>
      <c r="B241" s="84" t="s">
        <v>1754</v>
      </c>
      <c r="C241" s="84">
        <v>2</v>
      </c>
      <c r="D241" s="123">
        <v>0</v>
      </c>
      <c r="E241" s="123">
        <v>1.255272505103306</v>
      </c>
      <c r="F241" s="84" t="s">
        <v>1594</v>
      </c>
      <c r="G241" s="84" t="b">
        <v>0</v>
      </c>
      <c r="H241" s="84" t="b">
        <v>0</v>
      </c>
      <c r="I241" s="84" t="b">
        <v>0</v>
      </c>
      <c r="J241" s="84" t="b">
        <v>0</v>
      </c>
      <c r="K241" s="84" t="b">
        <v>0</v>
      </c>
      <c r="L241" s="84" t="b">
        <v>0</v>
      </c>
    </row>
    <row r="242" spans="1:12" ht="15">
      <c r="A242" s="84" t="s">
        <v>1754</v>
      </c>
      <c r="B242" s="84" t="s">
        <v>1746</v>
      </c>
      <c r="C242" s="84">
        <v>2</v>
      </c>
      <c r="D242" s="123">
        <v>0</v>
      </c>
      <c r="E242" s="123">
        <v>0.9542425094393249</v>
      </c>
      <c r="F242" s="84" t="s">
        <v>1594</v>
      </c>
      <c r="G242" s="84" t="b">
        <v>0</v>
      </c>
      <c r="H242" s="84" t="b">
        <v>0</v>
      </c>
      <c r="I242" s="84" t="b">
        <v>0</v>
      </c>
      <c r="J242" s="84" t="b">
        <v>0</v>
      </c>
      <c r="K242" s="84" t="b">
        <v>0</v>
      </c>
      <c r="L242" s="84" t="b">
        <v>0</v>
      </c>
    </row>
    <row r="243" spans="1:12" ht="15">
      <c r="A243" s="84" t="s">
        <v>1746</v>
      </c>
      <c r="B243" s="84" t="s">
        <v>2094</v>
      </c>
      <c r="C243" s="84">
        <v>2</v>
      </c>
      <c r="D243" s="123">
        <v>0</v>
      </c>
      <c r="E243" s="123">
        <v>0.9542425094393249</v>
      </c>
      <c r="F243" s="84" t="s">
        <v>1594</v>
      </c>
      <c r="G243" s="84" t="b">
        <v>0</v>
      </c>
      <c r="H243" s="84" t="b">
        <v>0</v>
      </c>
      <c r="I243" s="84" t="b">
        <v>0</v>
      </c>
      <c r="J243" s="84" t="b">
        <v>0</v>
      </c>
      <c r="K243" s="84" t="b">
        <v>0</v>
      </c>
      <c r="L243" s="84" t="b">
        <v>0</v>
      </c>
    </row>
    <row r="244" spans="1:12" ht="15">
      <c r="A244" s="84" t="s">
        <v>2094</v>
      </c>
      <c r="B244" s="84" t="s">
        <v>2095</v>
      </c>
      <c r="C244" s="84">
        <v>2</v>
      </c>
      <c r="D244" s="123">
        <v>0</v>
      </c>
      <c r="E244" s="123">
        <v>1.255272505103306</v>
      </c>
      <c r="F244" s="84" t="s">
        <v>1594</v>
      </c>
      <c r="G244" s="84" t="b">
        <v>0</v>
      </c>
      <c r="H244" s="84" t="b">
        <v>0</v>
      </c>
      <c r="I244" s="84" t="b">
        <v>0</v>
      </c>
      <c r="J244" s="84" t="b">
        <v>0</v>
      </c>
      <c r="K244" s="84" t="b">
        <v>0</v>
      </c>
      <c r="L244" s="84" t="b">
        <v>0</v>
      </c>
    </row>
    <row r="245" spans="1:12" ht="15">
      <c r="A245" s="84" t="s">
        <v>2095</v>
      </c>
      <c r="B245" s="84" t="s">
        <v>2096</v>
      </c>
      <c r="C245" s="84">
        <v>2</v>
      </c>
      <c r="D245" s="123">
        <v>0</v>
      </c>
      <c r="E245" s="123">
        <v>1.255272505103306</v>
      </c>
      <c r="F245" s="84" t="s">
        <v>1594</v>
      </c>
      <c r="G245" s="84" t="b">
        <v>0</v>
      </c>
      <c r="H245" s="84" t="b">
        <v>0</v>
      </c>
      <c r="I245" s="84" t="b">
        <v>0</v>
      </c>
      <c r="J245" s="84" t="b">
        <v>0</v>
      </c>
      <c r="K245" s="84" t="b">
        <v>0</v>
      </c>
      <c r="L245" s="84" t="b">
        <v>0</v>
      </c>
    </row>
    <row r="246" spans="1:12" ht="15">
      <c r="A246" s="84" t="s">
        <v>2096</v>
      </c>
      <c r="B246" s="84" t="s">
        <v>2058</v>
      </c>
      <c r="C246" s="84">
        <v>2</v>
      </c>
      <c r="D246" s="123">
        <v>0</v>
      </c>
      <c r="E246" s="123">
        <v>1.255272505103306</v>
      </c>
      <c r="F246" s="84" t="s">
        <v>1594</v>
      </c>
      <c r="G246" s="84" t="b">
        <v>0</v>
      </c>
      <c r="H246" s="84" t="b">
        <v>0</v>
      </c>
      <c r="I246" s="84" t="b">
        <v>0</v>
      </c>
      <c r="J246" s="84" t="b">
        <v>0</v>
      </c>
      <c r="K246" s="84" t="b">
        <v>0</v>
      </c>
      <c r="L246" s="84" t="b">
        <v>0</v>
      </c>
    </row>
    <row r="247" spans="1:12" ht="15">
      <c r="A247" s="84" t="s">
        <v>2058</v>
      </c>
      <c r="B247" s="84" t="s">
        <v>2097</v>
      </c>
      <c r="C247" s="84">
        <v>2</v>
      </c>
      <c r="D247" s="123">
        <v>0</v>
      </c>
      <c r="E247" s="123">
        <v>1.255272505103306</v>
      </c>
      <c r="F247" s="84" t="s">
        <v>1594</v>
      </c>
      <c r="G247" s="84" t="b">
        <v>0</v>
      </c>
      <c r="H247" s="84" t="b">
        <v>0</v>
      </c>
      <c r="I247" s="84" t="b">
        <v>0</v>
      </c>
      <c r="J247" s="84" t="b">
        <v>0</v>
      </c>
      <c r="K247" s="84" t="b">
        <v>0</v>
      </c>
      <c r="L247" s="84" t="b">
        <v>0</v>
      </c>
    </row>
    <row r="248" spans="1:12" ht="15">
      <c r="A248" s="84" t="s">
        <v>2097</v>
      </c>
      <c r="B248" s="84" t="s">
        <v>417</v>
      </c>
      <c r="C248" s="84">
        <v>2</v>
      </c>
      <c r="D248" s="123">
        <v>0</v>
      </c>
      <c r="E248" s="123">
        <v>1.255272505103306</v>
      </c>
      <c r="F248" s="84" t="s">
        <v>1594</v>
      </c>
      <c r="G248" s="84" t="b">
        <v>0</v>
      </c>
      <c r="H248" s="84" t="b">
        <v>0</v>
      </c>
      <c r="I248" s="84" t="b">
        <v>0</v>
      </c>
      <c r="J248" s="84" t="b">
        <v>0</v>
      </c>
      <c r="K248" s="84" t="b">
        <v>0</v>
      </c>
      <c r="L248" s="84" t="b">
        <v>0</v>
      </c>
    </row>
    <row r="249" spans="1:12" ht="15">
      <c r="A249" s="84" t="s">
        <v>1743</v>
      </c>
      <c r="B249" s="84" t="s">
        <v>1758</v>
      </c>
      <c r="C249" s="84">
        <v>3</v>
      </c>
      <c r="D249" s="123">
        <v>0.008532644216013708</v>
      </c>
      <c r="E249" s="123">
        <v>1.2612628687924936</v>
      </c>
      <c r="F249" s="84" t="s">
        <v>1596</v>
      </c>
      <c r="G249" s="84" t="b">
        <v>0</v>
      </c>
      <c r="H249" s="84" t="b">
        <v>0</v>
      </c>
      <c r="I249" s="84" t="b">
        <v>0</v>
      </c>
      <c r="J249" s="84" t="b">
        <v>1</v>
      </c>
      <c r="K249" s="84" t="b">
        <v>0</v>
      </c>
      <c r="L249" s="84" t="b">
        <v>0</v>
      </c>
    </row>
    <row r="250" spans="1:12" ht="15">
      <c r="A250" s="84" t="s">
        <v>1758</v>
      </c>
      <c r="B250" s="84" t="s">
        <v>1759</v>
      </c>
      <c r="C250" s="84">
        <v>3</v>
      </c>
      <c r="D250" s="123">
        <v>0.008532644216013708</v>
      </c>
      <c r="E250" s="123">
        <v>1.3862016054007935</v>
      </c>
      <c r="F250" s="84" t="s">
        <v>1596</v>
      </c>
      <c r="G250" s="84" t="b">
        <v>1</v>
      </c>
      <c r="H250" s="84" t="b">
        <v>0</v>
      </c>
      <c r="I250" s="84" t="b">
        <v>0</v>
      </c>
      <c r="J250" s="84" t="b">
        <v>0</v>
      </c>
      <c r="K250" s="84" t="b">
        <v>0</v>
      </c>
      <c r="L250" s="84" t="b">
        <v>0</v>
      </c>
    </row>
    <row r="251" spans="1:12" ht="15">
      <c r="A251" s="84" t="s">
        <v>1759</v>
      </c>
      <c r="B251" s="84" t="s">
        <v>1757</v>
      </c>
      <c r="C251" s="84">
        <v>3</v>
      </c>
      <c r="D251" s="123">
        <v>0.008532644216013708</v>
      </c>
      <c r="E251" s="123">
        <v>1.2612628687924936</v>
      </c>
      <c r="F251" s="84" t="s">
        <v>1596</v>
      </c>
      <c r="G251" s="84" t="b">
        <v>0</v>
      </c>
      <c r="H251" s="84" t="b">
        <v>0</v>
      </c>
      <c r="I251" s="84" t="b">
        <v>0</v>
      </c>
      <c r="J251" s="84" t="b">
        <v>0</v>
      </c>
      <c r="K251" s="84" t="b">
        <v>0</v>
      </c>
      <c r="L251" s="84" t="b">
        <v>0</v>
      </c>
    </row>
    <row r="252" spans="1:12" ht="15">
      <c r="A252" s="84" t="s">
        <v>1757</v>
      </c>
      <c r="B252" s="84" t="s">
        <v>415</v>
      </c>
      <c r="C252" s="84">
        <v>3</v>
      </c>
      <c r="D252" s="123">
        <v>0.008532644216013708</v>
      </c>
      <c r="E252" s="123">
        <v>1.2612628687924936</v>
      </c>
      <c r="F252" s="84" t="s">
        <v>1596</v>
      </c>
      <c r="G252" s="84" t="b">
        <v>0</v>
      </c>
      <c r="H252" s="84" t="b">
        <v>0</v>
      </c>
      <c r="I252" s="84" t="b">
        <v>0</v>
      </c>
      <c r="J252" s="84" t="b">
        <v>0</v>
      </c>
      <c r="K252" s="84" t="b">
        <v>0</v>
      </c>
      <c r="L252" s="84" t="b">
        <v>0</v>
      </c>
    </row>
    <row r="253" spans="1:12" ht="15">
      <c r="A253" s="84" t="s">
        <v>415</v>
      </c>
      <c r="B253" s="84" t="s">
        <v>1760</v>
      </c>
      <c r="C253" s="84">
        <v>3</v>
      </c>
      <c r="D253" s="123">
        <v>0.008532644216013708</v>
      </c>
      <c r="E253" s="123">
        <v>1.3862016054007935</v>
      </c>
      <c r="F253" s="84" t="s">
        <v>1596</v>
      </c>
      <c r="G253" s="84" t="b">
        <v>0</v>
      </c>
      <c r="H253" s="84" t="b">
        <v>0</v>
      </c>
      <c r="I253" s="84" t="b">
        <v>0</v>
      </c>
      <c r="J253" s="84" t="b">
        <v>0</v>
      </c>
      <c r="K253" s="84" t="b">
        <v>0</v>
      </c>
      <c r="L253" s="84" t="b">
        <v>0</v>
      </c>
    </row>
    <row r="254" spans="1:12" ht="15">
      <c r="A254" s="84" t="s">
        <v>1760</v>
      </c>
      <c r="B254" s="84" t="s">
        <v>1761</v>
      </c>
      <c r="C254" s="84">
        <v>3</v>
      </c>
      <c r="D254" s="123">
        <v>0.008532644216013708</v>
      </c>
      <c r="E254" s="123">
        <v>1.3862016054007935</v>
      </c>
      <c r="F254" s="84" t="s">
        <v>1596</v>
      </c>
      <c r="G254" s="84" t="b">
        <v>0</v>
      </c>
      <c r="H254" s="84" t="b">
        <v>0</v>
      </c>
      <c r="I254" s="84" t="b">
        <v>0</v>
      </c>
      <c r="J254" s="84" t="b">
        <v>0</v>
      </c>
      <c r="K254" s="84" t="b">
        <v>0</v>
      </c>
      <c r="L254" s="84" t="b">
        <v>0</v>
      </c>
    </row>
    <row r="255" spans="1:12" ht="15">
      <c r="A255" s="84" t="s">
        <v>1761</v>
      </c>
      <c r="B255" s="84" t="s">
        <v>1762</v>
      </c>
      <c r="C255" s="84">
        <v>3</v>
      </c>
      <c r="D255" s="123">
        <v>0.008532644216013708</v>
      </c>
      <c r="E255" s="123">
        <v>1.3862016054007935</v>
      </c>
      <c r="F255" s="84" t="s">
        <v>1596</v>
      </c>
      <c r="G255" s="84" t="b">
        <v>0</v>
      </c>
      <c r="H255" s="84" t="b">
        <v>0</v>
      </c>
      <c r="I255" s="84" t="b">
        <v>0</v>
      </c>
      <c r="J255" s="84" t="b">
        <v>0</v>
      </c>
      <c r="K255" s="84" t="b">
        <v>0</v>
      </c>
      <c r="L255" s="84" t="b">
        <v>0</v>
      </c>
    </row>
    <row r="256" spans="1:12" ht="15">
      <c r="A256" s="84" t="s">
        <v>1762</v>
      </c>
      <c r="B256" s="84" t="s">
        <v>1763</v>
      </c>
      <c r="C256" s="84">
        <v>3</v>
      </c>
      <c r="D256" s="123">
        <v>0.008532644216013708</v>
      </c>
      <c r="E256" s="123">
        <v>1.3862016054007935</v>
      </c>
      <c r="F256" s="84" t="s">
        <v>1596</v>
      </c>
      <c r="G256" s="84" t="b">
        <v>0</v>
      </c>
      <c r="H256" s="84" t="b">
        <v>0</v>
      </c>
      <c r="I256" s="84" t="b">
        <v>0</v>
      </c>
      <c r="J256" s="84" t="b">
        <v>0</v>
      </c>
      <c r="K256" s="84" t="b">
        <v>0</v>
      </c>
      <c r="L256" s="84" t="b">
        <v>0</v>
      </c>
    </row>
    <row r="257" spans="1:12" ht="15">
      <c r="A257" s="84" t="s">
        <v>1763</v>
      </c>
      <c r="B257" s="84" t="s">
        <v>1764</v>
      </c>
      <c r="C257" s="84">
        <v>3</v>
      </c>
      <c r="D257" s="123">
        <v>0.008532644216013708</v>
      </c>
      <c r="E257" s="123">
        <v>1.3862016054007935</v>
      </c>
      <c r="F257" s="84" t="s">
        <v>1596</v>
      </c>
      <c r="G257" s="84" t="b">
        <v>0</v>
      </c>
      <c r="H257" s="84" t="b">
        <v>0</v>
      </c>
      <c r="I257" s="84" t="b">
        <v>0</v>
      </c>
      <c r="J257" s="84" t="b">
        <v>0</v>
      </c>
      <c r="K257" s="84" t="b">
        <v>0</v>
      </c>
      <c r="L257" s="84" t="b">
        <v>0</v>
      </c>
    </row>
    <row r="258" spans="1:12" ht="15">
      <c r="A258" s="84" t="s">
        <v>1764</v>
      </c>
      <c r="B258" s="84" t="s">
        <v>2065</v>
      </c>
      <c r="C258" s="84">
        <v>3</v>
      </c>
      <c r="D258" s="123">
        <v>0.008532644216013708</v>
      </c>
      <c r="E258" s="123">
        <v>1.3862016054007935</v>
      </c>
      <c r="F258" s="84" t="s">
        <v>1596</v>
      </c>
      <c r="G258" s="84" t="b">
        <v>0</v>
      </c>
      <c r="H258" s="84" t="b">
        <v>0</v>
      </c>
      <c r="I258" s="84" t="b">
        <v>0</v>
      </c>
      <c r="J258" s="84" t="b">
        <v>0</v>
      </c>
      <c r="K258" s="84" t="b">
        <v>0</v>
      </c>
      <c r="L258" s="84" t="b">
        <v>0</v>
      </c>
    </row>
    <row r="259" spans="1:12" ht="15">
      <c r="A259" s="84" t="s">
        <v>2065</v>
      </c>
      <c r="B259" s="84" t="s">
        <v>1731</v>
      </c>
      <c r="C259" s="84">
        <v>3</v>
      </c>
      <c r="D259" s="123">
        <v>0.008532644216013708</v>
      </c>
      <c r="E259" s="123">
        <v>1.3862016054007935</v>
      </c>
      <c r="F259" s="84" t="s">
        <v>1596</v>
      </c>
      <c r="G259" s="84" t="b">
        <v>0</v>
      </c>
      <c r="H259" s="84" t="b">
        <v>0</v>
      </c>
      <c r="I259" s="84" t="b">
        <v>0</v>
      </c>
      <c r="J259" s="84" t="b">
        <v>0</v>
      </c>
      <c r="K259" s="84" t="b">
        <v>0</v>
      </c>
      <c r="L259" s="84" t="b">
        <v>0</v>
      </c>
    </row>
    <row r="260" spans="1:12" ht="15">
      <c r="A260" s="84" t="s">
        <v>1731</v>
      </c>
      <c r="B260" s="84" t="s">
        <v>2066</v>
      </c>
      <c r="C260" s="84">
        <v>3</v>
      </c>
      <c r="D260" s="123">
        <v>0.008532644216013708</v>
      </c>
      <c r="E260" s="123">
        <v>1.3862016054007935</v>
      </c>
      <c r="F260" s="84" t="s">
        <v>1596</v>
      </c>
      <c r="G260" s="84" t="b">
        <v>0</v>
      </c>
      <c r="H260" s="84" t="b">
        <v>0</v>
      </c>
      <c r="I260" s="84" t="b">
        <v>0</v>
      </c>
      <c r="J260" s="84" t="b">
        <v>1</v>
      </c>
      <c r="K260" s="84" t="b">
        <v>0</v>
      </c>
      <c r="L260" s="84" t="b">
        <v>0</v>
      </c>
    </row>
    <row r="261" spans="1:12" ht="15">
      <c r="A261" s="84" t="s">
        <v>2066</v>
      </c>
      <c r="B261" s="84" t="s">
        <v>2067</v>
      </c>
      <c r="C261" s="84">
        <v>3</v>
      </c>
      <c r="D261" s="123">
        <v>0.008532644216013708</v>
      </c>
      <c r="E261" s="123">
        <v>1.3862016054007935</v>
      </c>
      <c r="F261" s="84" t="s">
        <v>1596</v>
      </c>
      <c r="G261" s="84" t="b">
        <v>1</v>
      </c>
      <c r="H261" s="84" t="b">
        <v>0</v>
      </c>
      <c r="I261" s="84" t="b">
        <v>0</v>
      </c>
      <c r="J261" s="84" t="b">
        <v>1</v>
      </c>
      <c r="K261" s="84" t="b">
        <v>0</v>
      </c>
      <c r="L261" s="84" t="b">
        <v>0</v>
      </c>
    </row>
    <row r="262" spans="1:12" ht="15">
      <c r="A262" s="84" t="s">
        <v>1697</v>
      </c>
      <c r="B262" s="84" t="s">
        <v>2118</v>
      </c>
      <c r="C262" s="84">
        <v>2</v>
      </c>
      <c r="D262" s="123">
        <v>0.010203589965949682</v>
      </c>
      <c r="E262" s="123">
        <v>1.5622928644564746</v>
      </c>
      <c r="F262" s="84" t="s">
        <v>1596</v>
      </c>
      <c r="G262" s="84" t="b">
        <v>1</v>
      </c>
      <c r="H262" s="84" t="b">
        <v>0</v>
      </c>
      <c r="I262" s="84" t="b">
        <v>0</v>
      </c>
      <c r="J262" s="84" t="b">
        <v>0</v>
      </c>
      <c r="K262" s="84" t="b">
        <v>0</v>
      </c>
      <c r="L262" s="84" t="b">
        <v>0</v>
      </c>
    </row>
    <row r="263" spans="1:12" ht="15">
      <c r="A263" s="84" t="s">
        <v>2118</v>
      </c>
      <c r="B263" s="84" t="s">
        <v>2119</v>
      </c>
      <c r="C263" s="84">
        <v>2</v>
      </c>
      <c r="D263" s="123">
        <v>0.010203589965949682</v>
      </c>
      <c r="E263" s="123">
        <v>1.5622928644564746</v>
      </c>
      <c r="F263" s="84" t="s">
        <v>1596</v>
      </c>
      <c r="G263" s="84" t="b">
        <v>0</v>
      </c>
      <c r="H263" s="84" t="b">
        <v>0</v>
      </c>
      <c r="I263" s="84" t="b">
        <v>0</v>
      </c>
      <c r="J263" s="84" t="b">
        <v>0</v>
      </c>
      <c r="K263" s="84" t="b">
        <v>0</v>
      </c>
      <c r="L263" s="84" t="b">
        <v>0</v>
      </c>
    </row>
    <row r="264" spans="1:12" ht="15">
      <c r="A264" s="84" t="s">
        <v>2119</v>
      </c>
      <c r="B264" s="84" t="s">
        <v>2120</v>
      </c>
      <c r="C264" s="84">
        <v>2</v>
      </c>
      <c r="D264" s="123">
        <v>0.010203589965949682</v>
      </c>
      <c r="E264" s="123">
        <v>1.5622928644564746</v>
      </c>
      <c r="F264" s="84" t="s">
        <v>1596</v>
      </c>
      <c r="G264" s="84" t="b">
        <v>0</v>
      </c>
      <c r="H264" s="84" t="b">
        <v>0</v>
      </c>
      <c r="I264" s="84" t="b">
        <v>0</v>
      </c>
      <c r="J264" s="84" t="b">
        <v>0</v>
      </c>
      <c r="K264" s="84" t="b">
        <v>1</v>
      </c>
      <c r="L264" s="84" t="b">
        <v>0</v>
      </c>
    </row>
    <row r="265" spans="1:12" ht="15">
      <c r="A265" s="84" t="s">
        <v>2120</v>
      </c>
      <c r="B265" s="84" t="s">
        <v>2121</v>
      </c>
      <c r="C265" s="84">
        <v>2</v>
      </c>
      <c r="D265" s="123">
        <v>0.010203589965949682</v>
      </c>
      <c r="E265" s="123">
        <v>1.5622928644564746</v>
      </c>
      <c r="F265" s="84" t="s">
        <v>1596</v>
      </c>
      <c r="G265" s="84" t="b">
        <v>0</v>
      </c>
      <c r="H265" s="84" t="b">
        <v>1</v>
      </c>
      <c r="I265" s="84" t="b">
        <v>0</v>
      </c>
      <c r="J265" s="84" t="b">
        <v>0</v>
      </c>
      <c r="K265" s="84" t="b">
        <v>0</v>
      </c>
      <c r="L265" s="84" t="b">
        <v>0</v>
      </c>
    </row>
    <row r="266" spans="1:12" ht="15">
      <c r="A266" s="84" t="s">
        <v>2121</v>
      </c>
      <c r="B266" s="84" t="s">
        <v>1698</v>
      </c>
      <c r="C266" s="84">
        <v>2</v>
      </c>
      <c r="D266" s="123">
        <v>0.010203589965949682</v>
      </c>
      <c r="E266" s="123">
        <v>1.5622928644564746</v>
      </c>
      <c r="F266" s="84" t="s">
        <v>1596</v>
      </c>
      <c r="G266" s="84" t="b">
        <v>0</v>
      </c>
      <c r="H266" s="84" t="b">
        <v>0</v>
      </c>
      <c r="I266" s="84" t="b">
        <v>0</v>
      </c>
      <c r="J266" s="84" t="b">
        <v>0</v>
      </c>
      <c r="K266" s="84" t="b">
        <v>0</v>
      </c>
      <c r="L266" s="84" t="b">
        <v>0</v>
      </c>
    </row>
    <row r="267" spans="1:12" ht="15">
      <c r="A267" s="84" t="s">
        <v>1698</v>
      </c>
      <c r="B267" s="84" t="s">
        <v>1699</v>
      </c>
      <c r="C267" s="84">
        <v>2</v>
      </c>
      <c r="D267" s="123">
        <v>0.010203589965949682</v>
      </c>
      <c r="E267" s="123">
        <v>1.5622928644564746</v>
      </c>
      <c r="F267" s="84" t="s">
        <v>1596</v>
      </c>
      <c r="G267" s="84" t="b">
        <v>0</v>
      </c>
      <c r="H267" s="84" t="b">
        <v>0</v>
      </c>
      <c r="I267" s="84" t="b">
        <v>0</v>
      </c>
      <c r="J267" s="84" t="b">
        <v>0</v>
      </c>
      <c r="K267" s="84" t="b">
        <v>0</v>
      </c>
      <c r="L267" s="84" t="b">
        <v>0</v>
      </c>
    </row>
    <row r="268" spans="1:12" ht="15">
      <c r="A268" s="84" t="s">
        <v>1699</v>
      </c>
      <c r="B268" s="84" t="s">
        <v>1700</v>
      </c>
      <c r="C268" s="84">
        <v>2</v>
      </c>
      <c r="D268" s="123">
        <v>0.010203589965949682</v>
      </c>
      <c r="E268" s="123">
        <v>1.5622928644564746</v>
      </c>
      <c r="F268" s="84" t="s">
        <v>1596</v>
      </c>
      <c r="G268" s="84" t="b">
        <v>0</v>
      </c>
      <c r="H268" s="84" t="b">
        <v>0</v>
      </c>
      <c r="I268" s="84" t="b">
        <v>0</v>
      </c>
      <c r="J268" s="84" t="b">
        <v>0</v>
      </c>
      <c r="K268" s="84" t="b">
        <v>0</v>
      </c>
      <c r="L268" s="84" t="b">
        <v>0</v>
      </c>
    </row>
    <row r="269" spans="1:12" ht="15">
      <c r="A269" s="84" t="s">
        <v>1700</v>
      </c>
      <c r="B269" s="84" t="s">
        <v>1701</v>
      </c>
      <c r="C269" s="84">
        <v>2</v>
      </c>
      <c r="D269" s="123">
        <v>0.010203589965949682</v>
      </c>
      <c r="E269" s="123">
        <v>1.5622928644564746</v>
      </c>
      <c r="F269" s="84" t="s">
        <v>1596</v>
      </c>
      <c r="G269" s="84" t="b">
        <v>0</v>
      </c>
      <c r="H269" s="84" t="b">
        <v>0</v>
      </c>
      <c r="I269" s="84" t="b">
        <v>0</v>
      </c>
      <c r="J269" s="84" t="b">
        <v>0</v>
      </c>
      <c r="K269" s="84" t="b">
        <v>0</v>
      </c>
      <c r="L269" s="84" t="b">
        <v>0</v>
      </c>
    </row>
    <row r="270" spans="1:12" ht="15">
      <c r="A270" s="84" t="s">
        <v>1701</v>
      </c>
      <c r="B270" s="84" t="s">
        <v>1702</v>
      </c>
      <c r="C270" s="84">
        <v>2</v>
      </c>
      <c r="D270" s="123">
        <v>0.010203589965949682</v>
      </c>
      <c r="E270" s="123">
        <v>1.5622928644564746</v>
      </c>
      <c r="F270" s="84" t="s">
        <v>1596</v>
      </c>
      <c r="G270" s="84" t="b">
        <v>0</v>
      </c>
      <c r="H270" s="84" t="b">
        <v>0</v>
      </c>
      <c r="I270" s="84" t="b">
        <v>0</v>
      </c>
      <c r="J270" s="84" t="b">
        <v>0</v>
      </c>
      <c r="K270" s="84" t="b">
        <v>0</v>
      </c>
      <c r="L270" s="84" t="b">
        <v>0</v>
      </c>
    </row>
    <row r="271" spans="1:12" ht="15">
      <c r="A271" s="84" t="s">
        <v>291</v>
      </c>
      <c r="B271" s="84" t="s">
        <v>1743</v>
      </c>
      <c r="C271" s="84">
        <v>2</v>
      </c>
      <c r="D271" s="123">
        <v>0.010203589965949682</v>
      </c>
      <c r="E271" s="123">
        <v>1.3862016054007935</v>
      </c>
      <c r="F271" s="84" t="s">
        <v>1596</v>
      </c>
      <c r="G271" s="84" t="b">
        <v>0</v>
      </c>
      <c r="H271" s="84" t="b">
        <v>0</v>
      </c>
      <c r="I271" s="84" t="b">
        <v>0</v>
      </c>
      <c r="J271" s="84" t="b">
        <v>0</v>
      </c>
      <c r="K271" s="84" t="b">
        <v>0</v>
      </c>
      <c r="L271" s="84" t="b">
        <v>0</v>
      </c>
    </row>
    <row r="272" spans="1:12" ht="15">
      <c r="A272" s="84" t="s">
        <v>2067</v>
      </c>
      <c r="B272" s="84" t="s">
        <v>2122</v>
      </c>
      <c r="C272" s="84">
        <v>2</v>
      </c>
      <c r="D272" s="123">
        <v>0.010203589965949682</v>
      </c>
      <c r="E272" s="123">
        <v>1.3862016054007935</v>
      </c>
      <c r="F272" s="84" t="s">
        <v>1596</v>
      </c>
      <c r="G272" s="84" t="b">
        <v>1</v>
      </c>
      <c r="H272" s="84" t="b">
        <v>0</v>
      </c>
      <c r="I272" s="84" t="b">
        <v>0</v>
      </c>
      <c r="J272" s="84" t="b">
        <v>0</v>
      </c>
      <c r="K272" s="84" t="b">
        <v>0</v>
      </c>
      <c r="L272" s="84" t="b">
        <v>0</v>
      </c>
    </row>
    <row r="273" spans="1:12" ht="15">
      <c r="A273" s="84" t="s">
        <v>1772</v>
      </c>
      <c r="B273" s="84" t="s">
        <v>1770</v>
      </c>
      <c r="C273" s="84">
        <v>4</v>
      </c>
      <c r="D273" s="123">
        <v>0</v>
      </c>
      <c r="E273" s="123">
        <v>1.3579348470004537</v>
      </c>
      <c r="F273" s="84" t="s">
        <v>1597</v>
      </c>
      <c r="G273" s="84" t="b">
        <v>0</v>
      </c>
      <c r="H273" s="84" t="b">
        <v>0</v>
      </c>
      <c r="I273" s="84" t="b">
        <v>0</v>
      </c>
      <c r="J273" s="84" t="b">
        <v>0</v>
      </c>
      <c r="K273" s="84" t="b">
        <v>0</v>
      </c>
      <c r="L273" s="84" t="b">
        <v>0</v>
      </c>
    </row>
    <row r="274" spans="1:12" ht="15">
      <c r="A274" s="84" t="s">
        <v>1773</v>
      </c>
      <c r="B274" s="84" t="s">
        <v>1774</v>
      </c>
      <c r="C274" s="84">
        <v>3</v>
      </c>
      <c r="D274" s="123">
        <v>0</v>
      </c>
      <c r="E274" s="123">
        <v>1.5797835966168103</v>
      </c>
      <c r="F274" s="84" t="s">
        <v>1597</v>
      </c>
      <c r="G274" s="84" t="b">
        <v>0</v>
      </c>
      <c r="H274" s="84" t="b">
        <v>0</v>
      </c>
      <c r="I274" s="84" t="b">
        <v>0</v>
      </c>
      <c r="J274" s="84" t="b">
        <v>0</v>
      </c>
      <c r="K274" s="84" t="b">
        <v>0</v>
      </c>
      <c r="L274" s="84" t="b">
        <v>0</v>
      </c>
    </row>
    <row r="275" spans="1:12" ht="15">
      <c r="A275" s="84" t="s">
        <v>1774</v>
      </c>
      <c r="B275" s="84" t="s">
        <v>1766</v>
      </c>
      <c r="C275" s="84">
        <v>3</v>
      </c>
      <c r="D275" s="123">
        <v>0</v>
      </c>
      <c r="E275" s="123">
        <v>1.278753600952829</v>
      </c>
      <c r="F275" s="84" t="s">
        <v>1597</v>
      </c>
      <c r="G275" s="84" t="b">
        <v>0</v>
      </c>
      <c r="H275" s="84" t="b">
        <v>0</v>
      </c>
      <c r="I275" s="84" t="b">
        <v>0</v>
      </c>
      <c r="J275" s="84" t="b">
        <v>0</v>
      </c>
      <c r="K275" s="84" t="b">
        <v>0</v>
      </c>
      <c r="L275" s="84" t="b">
        <v>0</v>
      </c>
    </row>
    <row r="276" spans="1:12" ht="15">
      <c r="A276" s="84" t="s">
        <v>1766</v>
      </c>
      <c r="B276" s="84" t="s">
        <v>1775</v>
      </c>
      <c r="C276" s="84">
        <v>3</v>
      </c>
      <c r="D276" s="123">
        <v>0</v>
      </c>
      <c r="E276" s="123">
        <v>1.278753600952829</v>
      </c>
      <c r="F276" s="84" t="s">
        <v>1597</v>
      </c>
      <c r="G276" s="84" t="b">
        <v>0</v>
      </c>
      <c r="H276" s="84" t="b">
        <v>0</v>
      </c>
      <c r="I276" s="84" t="b">
        <v>0</v>
      </c>
      <c r="J276" s="84" t="b">
        <v>0</v>
      </c>
      <c r="K276" s="84" t="b">
        <v>0</v>
      </c>
      <c r="L276" s="84" t="b">
        <v>0</v>
      </c>
    </row>
    <row r="277" spans="1:12" ht="15">
      <c r="A277" s="84" t="s">
        <v>1775</v>
      </c>
      <c r="B277" s="84" t="s">
        <v>2069</v>
      </c>
      <c r="C277" s="84">
        <v>3</v>
      </c>
      <c r="D277" s="123">
        <v>0</v>
      </c>
      <c r="E277" s="123">
        <v>1.5797835966168103</v>
      </c>
      <c r="F277" s="84" t="s">
        <v>1597</v>
      </c>
      <c r="G277" s="84" t="b">
        <v>0</v>
      </c>
      <c r="H277" s="84" t="b">
        <v>0</v>
      </c>
      <c r="I277" s="84" t="b">
        <v>0</v>
      </c>
      <c r="J277" s="84" t="b">
        <v>0</v>
      </c>
      <c r="K277" s="84" t="b">
        <v>0</v>
      </c>
      <c r="L277" s="84" t="b">
        <v>0</v>
      </c>
    </row>
    <row r="278" spans="1:12" ht="15">
      <c r="A278" s="84" t="s">
        <v>2069</v>
      </c>
      <c r="B278" s="84" t="s">
        <v>1682</v>
      </c>
      <c r="C278" s="84">
        <v>3</v>
      </c>
      <c r="D278" s="123">
        <v>0</v>
      </c>
      <c r="E278" s="123">
        <v>1.5797835966168103</v>
      </c>
      <c r="F278" s="84" t="s">
        <v>1597</v>
      </c>
      <c r="G278" s="84" t="b">
        <v>0</v>
      </c>
      <c r="H278" s="84" t="b">
        <v>0</v>
      </c>
      <c r="I278" s="84" t="b">
        <v>0</v>
      </c>
      <c r="J278" s="84" t="b">
        <v>0</v>
      </c>
      <c r="K278" s="84" t="b">
        <v>0</v>
      </c>
      <c r="L278" s="84" t="b">
        <v>0</v>
      </c>
    </row>
    <row r="279" spans="1:12" ht="15">
      <c r="A279" s="84" t="s">
        <v>1682</v>
      </c>
      <c r="B279" s="84" t="s">
        <v>2070</v>
      </c>
      <c r="C279" s="84">
        <v>3</v>
      </c>
      <c r="D279" s="123">
        <v>0</v>
      </c>
      <c r="E279" s="123">
        <v>1.5797835966168103</v>
      </c>
      <c r="F279" s="84" t="s">
        <v>1597</v>
      </c>
      <c r="G279" s="84" t="b">
        <v>0</v>
      </c>
      <c r="H279" s="84" t="b">
        <v>0</v>
      </c>
      <c r="I279" s="84" t="b">
        <v>0</v>
      </c>
      <c r="J279" s="84" t="b">
        <v>0</v>
      </c>
      <c r="K279" s="84" t="b">
        <v>0</v>
      </c>
      <c r="L279" s="84" t="b">
        <v>0</v>
      </c>
    </row>
    <row r="280" spans="1:12" ht="15">
      <c r="A280" s="84" t="s">
        <v>2070</v>
      </c>
      <c r="B280" s="84" t="s">
        <v>2071</v>
      </c>
      <c r="C280" s="84">
        <v>3</v>
      </c>
      <c r="D280" s="123">
        <v>0</v>
      </c>
      <c r="E280" s="123">
        <v>1.5797835966168103</v>
      </c>
      <c r="F280" s="84" t="s">
        <v>1597</v>
      </c>
      <c r="G280" s="84" t="b">
        <v>0</v>
      </c>
      <c r="H280" s="84" t="b">
        <v>0</v>
      </c>
      <c r="I280" s="84" t="b">
        <v>0</v>
      </c>
      <c r="J280" s="84" t="b">
        <v>0</v>
      </c>
      <c r="K280" s="84" t="b">
        <v>0</v>
      </c>
      <c r="L280" s="84" t="b">
        <v>0</v>
      </c>
    </row>
    <row r="281" spans="1:12" ht="15">
      <c r="A281" s="84" t="s">
        <v>2071</v>
      </c>
      <c r="B281" s="84" t="s">
        <v>1771</v>
      </c>
      <c r="C281" s="84">
        <v>3</v>
      </c>
      <c r="D281" s="123">
        <v>0</v>
      </c>
      <c r="E281" s="123">
        <v>1.4548448600085102</v>
      </c>
      <c r="F281" s="84" t="s">
        <v>1597</v>
      </c>
      <c r="G281" s="84" t="b">
        <v>0</v>
      </c>
      <c r="H281" s="84" t="b">
        <v>0</v>
      </c>
      <c r="I281" s="84" t="b">
        <v>0</v>
      </c>
      <c r="J281" s="84" t="b">
        <v>0</v>
      </c>
      <c r="K281" s="84" t="b">
        <v>0</v>
      </c>
      <c r="L281" s="84" t="b">
        <v>0</v>
      </c>
    </row>
    <row r="282" spans="1:12" ht="15">
      <c r="A282" s="84" t="s">
        <v>1771</v>
      </c>
      <c r="B282" s="84" t="s">
        <v>1767</v>
      </c>
      <c r="C282" s="84">
        <v>3</v>
      </c>
      <c r="D282" s="123">
        <v>0</v>
      </c>
      <c r="E282" s="123">
        <v>1.153814864344529</v>
      </c>
      <c r="F282" s="84" t="s">
        <v>1597</v>
      </c>
      <c r="G282" s="84" t="b">
        <v>0</v>
      </c>
      <c r="H282" s="84" t="b">
        <v>0</v>
      </c>
      <c r="I282" s="84" t="b">
        <v>0</v>
      </c>
      <c r="J282" s="84" t="b">
        <v>0</v>
      </c>
      <c r="K282" s="84" t="b">
        <v>0</v>
      </c>
      <c r="L282" s="84" t="b">
        <v>0</v>
      </c>
    </row>
    <row r="283" spans="1:12" ht="15">
      <c r="A283" s="84" t="s">
        <v>1767</v>
      </c>
      <c r="B283" s="84" t="s">
        <v>1683</v>
      </c>
      <c r="C283" s="84">
        <v>3</v>
      </c>
      <c r="D283" s="123">
        <v>0</v>
      </c>
      <c r="E283" s="123">
        <v>1.4548448600085102</v>
      </c>
      <c r="F283" s="84" t="s">
        <v>1597</v>
      </c>
      <c r="G283" s="84" t="b">
        <v>0</v>
      </c>
      <c r="H283" s="84" t="b">
        <v>0</v>
      </c>
      <c r="I283" s="84" t="b">
        <v>0</v>
      </c>
      <c r="J283" s="84" t="b">
        <v>0</v>
      </c>
      <c r="K283" s="84" t="b">
        <v>0</v>
      </c>
      <c r="L283" s="84" t="b">
        <v>0</v>
      </c>
    </row>
    <row r="284" spans="1:12" ht="15">
      <c r="A284" s="84" t="s">
        <v>1683</v>
      </c>
      <c r="B284" s="84" t="s">
        <v>2072</v>
      </c>
      <c r="C284" s="84">
        <v>3</v>
      </c>
      <c r="D284" s="123">
        <v>0</v>
      </c>
      <c r="E284" s="123">
        <v>1.5797835966168103</v>
      </c>
      <c r="F284" s="84" t="s">
        <v>1597</v>
      </c>
      <c r="G284" s="84" t="b">
        <v>0</v>
      </c>
      <c r="H284" s="84" t="b">
        <v>0</v>
      </c>
      <c r="I284" s="84" t="b">
        <v>0</v>
      </c>
      <c r="J284" s="84" t="b">
        <v>0</v>
      </c>
      <c r="K284" s="84" t="b">
        <v>0</v>
      </c>
      <c r="L284" s="84" t="b">
        <v>0</v>
      </c>
    </row>
    <row r="285" spans="1:12" ht="15">
      <c r="A285" s="84" t="s">
        <v>2072</v>
      </c>
      <c r="B285" s="84" t="s">
        <v>2073</v>
      </c>
      <c r="C285" s="84">
        <v>3</v>
      </c>
      <c r="D285" s="123">
        <v>0</v>
      </c>
      <c r="E285" s="123">
        <v>1.5797835966168103</v>
      </c>
      <c r="F285" s="84" t="s">
        <v>1597</v>
      </c>
      <c r="G285" s="84" t="b">
        <v>0</v>
      </c>
      <c r="H285" s="84" t="b">
        <v>0</v>
      </c>
      <c r="I285" s="84" t="b">
        <v>0</v>
      </c>
      <c r="J285" s="84" t="b">
        <v>0</v>
      </c>
      <c r="K285" s="84" t="b">
        <v>0</v>
      </c>
      <c r="L285" s="84" t="b">
        <v>0</v>
      </c>
    </row>
    <row r="286" spans="1:12" ht="15">
      <c r="A286" s="84" t="s">
        <v>2073</v>
      </c>
      <c r="B286" s="84" t="s">
        <v>1769</v>
      </c>
      <c r="C286" s="84">
        <v>3</v>
      </c>
      <c r="D286" s="123">
        <v>0</v>
      </c>
      <c r="E286" s="123">
        <v>1.3579348470004537</v>
      </c>
      <c r="F286" s="84" t="s">
        <v>1597</v>
      </c>
      <c r="G286" s="84" t="b">
        <v>0</v>
      </c>
      <c r="H286" s="84" t="b">
        <v>0</v>
      </c>
      <c r="I286" s="84" t="b">
        <v>0</v>
      </c>
      <c r="J286" s="84" t="b">
        <v>0</v>
      </c>
      <c r="K286" s="84" t="b">
        <v>0</v>
      </c>
      <c r="L286" s="84" t="b">
        <v>0</v>
      </c>
    </row>
    <row r="287" spans="1:12" ht="15">
      <c r="A287" s="84" t="s">
        <v>1769</v>
      </c>
      <c r="B287" s="84" t="s">
        <v>417</v>
      </c>
      <c r="C287" s="84">
        <v>3</v>
      </c>
      <c r="D287" s="123">
        <v>0</v>
      </c>
      <c r="E287" s="123">
        <v>1.3579348470004537</v>
      </c>
      <c r="F287" s="84" t="s">
        <v>1597</v>
      </c>
      <c r="G287" s="84" t="b">
        <v>0</v>
      </c>
      <c r="H287" s="84" t="b">
        <v>0</v>
      </c>
      <c r="I287" s="84" t="b">
        <v>0</v>
      </c>
      <c r="J287" s="84" t="b">
        <v>0</v>
      </c>
      <c r="K287" s="84" t="b">
        <v>0</v>
      </c>
      <c r="L287" s="84" t="b">
        <v>0</v>
      </c>
    </row>
    <row r="288" spans="1:12" ht="15">
      <c r="A288" s="84" t="s">
        <v>417</v>
      </c>
      <c r="B288" s="84" t="s">
        <v>1684</v>
      </c>
      <c r="C288" s="84">
        <v>3</v>
      </c>
      <c r="D288" s="123">
        <v>0</v>
      </c>
      <c r="E288" s="123">
        <v>1.5797835966168103</v>
      </c>
      <c r="F288" s="84" t="s">
        <v>1597</v>
      </c>
      <c r="G288" s="84" t="b">
        <v>0</v>
      </c>
      <c r="H288" s="84" t="b">
        <v>0</v>
      </c>
      <c r="I288" s="84" t="b">
        <v>0</v>
      </c>
      <c r="J288" s="84" t="b">
        <v>0</v>
      </c>
      <c r="K288" s="84" t="b">
        <v>0</v>
      </c>
      <c r="L288" s="84" t="b">
        <v>0</v>
      </c>
    </row>
    <row r="289" spans="1:12" ht="15">
      <c r="A289" s="84" t="s">
        <v>1684</v>
      </c>
      <c r="B289" s="84" t="s">
        <v>2074</v>
      </c>
      <c r="C289" s="84">
        <v>3</v>
      </c>
      <c r="D289" s="123">
        <v>0</v>
      </c>
      <c r="E289" s="123">
        <v>1.5797835966168103</v>
      </c>
      <c r="F289" s="84" t="s">
        <v>1597</v>
      </c>
      <c r="G289" s="84" t="b">
        <v>0</v>
      </c>
      <c r="H289" s="84" t="b">
        <v>0</v>
      </c>
      <c r="I289" s="84" t="b">
        <v>0</v>
      </c>
      <c r="J289" s="84" t="b">
        <v>0</v>
      </c>
      <c r="K289" s="84" t="b">
        <v>0</v>
      </c>
      <c r="L289" s="84" t="b">
        <v>0</v>
      </c>
    </row>
    <row r="290" spans="1:12" ht="15">
      <c r="A290" s="84" t="s">
        <v>2074</v>
      </c>
      <c r="B290" s="84" t="s">
        <v>1772</v>
      </c>
      <c r="C290" s="84">
        <v>3</v>
      </c>
      <c r="D290" s="123">
        <v>0</v>
      </c>
      <c r="E290" s="123">
        <v>1.4548448600085102</v>
      </c>
      <c r="F290" s="84" t="s">
        <v>1597</v>
      </c>
      <c r="G290" s="84" t="b">
        <v>0</v>
      </c>
      <c r="H290" s="84" t="b">
        <v>0</v>
      </c>
      <c r="I290" s="84" t="b">
        <v>0</v>
      </c>
      <c r="J290" s="84" t="b">
        <v>0</v>
      </c>
      <c r="K290" s="84" t="b">
        <v>0</v>
      </c>
      <c r="L290" s="84" t="b">
        <v>0</v>
      </c>
    </row>
    <row r="291" spans="1:12" ht="15">
      <c r="A291" s="84" t="s">
        <v>1770</v>
      </c>
      <c r="B291" s="84" t="s">
        <v>2075</v>
      </c>
      <c r="C291" s="84">
        <v>3</v>
      </c>
      <c r="D291" s="123">
        <v>0</v>
      </c>
      <c r="E291" s="123">
        <v>1.3579348470004537</v>
      </c>
      <c r="F291" s="84" t="s">
        <v>1597</v>
      </c>
      <c r="G291" s="84" t="b">
        <v>0</v>
      </c>
      <c r="H291" s="84" t="b">
        <v>0</v>
      </c>
      <c r="I291" s="84" t="b">
        <v>0</v>
      </c>
      <c r="J291" s="84" t="b">
        <v>0</v>
      </c>
      <c r="K291" s="84" t="b">
        <v>0</v>
      </c>
      <c r="L291" s="84" t="b">
        <v>0</v>
      </c>
    </row>
    <row r="292" spans="1:12" ht="15">
      <c r="A292" s="84" t="s">
        <v>2075</v>
      </c>
      <c r="B292" s="84" t="s">
        <v>2076</v>
      </c>
      <c r="C292" s="84">
        <v>3</v>
      </c>
      <c r="D292" s="123">
        <v>0</v>
      </c>
      <c r="E292" s="123">
        <v>1.5797835966168103</v>
      </c>
      <c r="F292" s="84" t="s">
        <v>1597</v>
      </c>
      <c r="G292" s="84" t="b">
        <v>0</v>
      </c>
      <c r="H292" s="84" t="b">
        <v>0</v>
      </c>
      <c r="I292" s="84" t="b">
        <v>0</v>
      </c>
      <c r="J292" s="84" t="b">
        <v>0</v>
      </c>
      <c r="K292" s="84" t="b">
        <v>0</v>
      </c>
      <c r="L292" s="84" t="b">
        <v>0</v>
      </c>
    </row>
    <row r="293" spans="1:12" ht="15">
      <c r="A293" s="84" t="s">
        <v>2076</v>
      </c>
      <c r="B293" s="84" t="s">
        <v>2077</v>
      </c>
      <c r="C293" s="84">
        <v>3</v>
      </c>
      <c r="D293" s="123">
        <v>0</v>
      </c>
      <c r="E293" s="123">
        <v>1.5797835966168103</v>
      </c>
      <c r="F293" s="84" t="s">
        <v>1597</v>
      </c>
      <c r="G293" s="84" t="b">
        <v>0</v>
      </c>
      <c r="H293" s="84" t="b">
        <v>0</v>
      </c>
      <c r="I293" s="84" t="b">
        <v>0</v>
      </c>
      <c r="J293" s="84" t="b">
        <v>0</v>
      </c>
      <c r="K293" s="84" t="b">
        <v>0</v>
      </c>
      <c r="L293" s="84" t="b">
        <v>0</v>
      </c>
    </row>
    <row r="294" spans="1:12" ht="15">
      <c r="A294" s="84" t="s">
        <v>2077</v>
      </c>
      <c r="B294" s="84" t="s">
        <v>1766</v>
      </c>
      <c r="C294" s="84">
        <v>3</v>
      </c>
      <c r="D294" s="123">
        <v>0</v>
      </c>
      <c r="E294" s="123">
        <v>1.278753600952829</v>
      </c>
      <c r="F294" s="84" t="s">
        <v>1597</v>
      </c>
      <c r="G294" s="84" t="b">
        <v>0</v>
      </c>
      <c r="H294" s="84" t="b">
        <v>0</v>
      </c>
      <c r="I294" s="84" t="b">
        <v>0</v>
      </c>
      <c r="J294" s="84" t="b">
        <v>0</v>
      </c>
      <c r="K294" s="84" t="b">
        <v>0</v>
      </c>
      <c r="L294" s="84" t="b">
        <v>0</v>
      </c>
    </row>
    <row r="295" spans="1:12" ht="15">
      <c r="A295" s="84" t="s">
        <v>1766</v>
      </c>
      <c r="B295" s="84" t="s">
        <v>2078</v>
      </c>
      <c r="C295" s="84">
        <v>3</v>
      </c>
      <c r="D295" s="123">
        <v>0</v>
      </c>
      <c r="E295" s="123">
        <v>1.278753600952829</v>
      </c>
      <c r="F295" s="84" t="s">
        <v>1597</v>
      </c>
      <c r="G295" s="84" t="b">
        <v>0</v>
      </c>
      <c r="H295" s="84" t="b">
        <v>0</v>
      </c>
      <c r="I295" s="84" t="b">
        <v>0</v>
      </c>
      <c r="J295" s="84" t="b">
        <v>0</v>
      </c>
      <c r="K295" s="84" t="b">
        <v>0</v>
      </c>
      <c r="L295" s="84" t="b">
        <v>0</v>
      </c>
    </row>
    <row r="296" spans="1:12" ht="15">
      <c r="A296" s="84" t="s">
        <v>2078</v>
      </c>
      <c r="B296" s="84" t="s">
        <v>1768</v>
      </c>
      <c r="C296" s="84">
        <v>3</v>
      </c>
      <c r="D296" s="123">
        <v>0</v>
      </c>
      <c r="E296" s="123">
        <v>1.278753600952829</v>
      </c>
      <c r="F296" s="84" t="s">
        <v>1597</v>
      </c>
      <c r="G296" s="84" t="b">
        <v>0</v>
      </c>
      <c r="H296" s="84" t="b">
        <v>0</v>
      </c>
      <c r="I296" s="84" t="b">
        <v>0</v>
      </c>
      <c r="J296" s="84" t="b">
        <v>0</v>
      </c>
      <c r="K296" s="84" t="b">
        <v>0</v>
      </c>
      <c r="L296" s="84" t="b">
        <v>0</v>
      </c>
    </row>
    <row r="297" spans="1:12" ht="15">
      <c r="A297" s="84" t="s">
        <v>1768</v>
      </c>
      <c r="B297" s="84" t="s">
        <v>2079</v>
      </c>
      <c r="C297" s="84">
        <v>3</v>
      </c>
      <c r="D297" s="123">
        <v>0</v>
      </c>
      <c r="E297" s="123">
        <v>1.278753600952829</v>
      </c>
      <c r="F297" s="84" t="s">
        <v>1597</v>
      </c>
      <c r="G297" s="84" t="b">
        <v>0</v>
      </c>
      <c r="H297" s="84" t="b">
        <v>0</v>
      </c>
      <c r="I297" s="84" t="b">
        <v>0</v>
      </c>
      <c r="J297" s="84" t="b">
        <v>0</v>
      </c>
      <c r="K297" s="84" t="b">
        <v>0</v>
      </c>
      <c r="L297" s="84" t="b">
        <v>0</v>
      </c>
    </row>
    <row r="298" spans="1:12" ht="15">
      <c r="A298" s="84" t="s">
        <v>2079</v>
      </c>
      <c r="B298" s="84" t="s">
        <v>2080</v>
      </c>
      <c r="C298" s="84">
        <v>3</v>
      </c>
      <c r="D298" s="123">
        <v>0</v>
      </c>
      <c r="E298" s="123">
        <v>1.5797835966168103</v>
      </c>
      <c r="F298" s="84" t="s">
        <v>1597</v>
      </c>
      <c r="G298" s="84" t="b">
        <v>0</v>
      </c>
      <c r="H298" s="84" t="b">
        <v>0</v>
      </c>
      <c r="I298" s="84" t="b">
        <v>0</v>
      </c>
      <c r="J298" s="84" t="b">
        <v>0</v>
      </c>
      <c r="K298" s="84" t="b">
        <v>0</v>
      </c>
      <c r="L298" s="84" t="b">
        <v>0</v>
      </c>
    </row>
    <row r="299" spans="1:12" ht="15">
      <c r="A299" s="84" t="s">
        <v>2080</v>
      </c>
      <c r="B299" s="84" t="s">
        <v>2081</v>
      </c>
      <c r="C299" s="84">
        <v>3</v>
      </c>
      <c r="D299" s="123">
        <v>0</v>
      </c>
      <c r="E299" s="123">
        <v>1.5797835966168103</v>
      </c>
      <c r="F299" s="84" t="s">
        <v>1597</v>
      </c>
      <c r="G299" s="84" t="b">
        <v>0</v>
      </c>
      <c r="H299" s="84" t="b">
        <v>0</v>
      </c>
      <c r="I299" s="84" t="b">
        <v>0</v>
      </c>
      <c r="J299" s="84" t="b">
        <v>0</v>
      </c>
      <c r="K299" s="84" t="b">
        <v>0</v>
      </c>
      <c r="L299" s="84" t="b">
        <v>0</v>
      </c>
    </row>
    <row r="300" spans="1:12" ht="15">
      <c r="A300" s="84" t="s">
        <v>2081</v>
      </c>
      <c r="B300" s="84" t="s">
        <v>1768</v>
      </c>
      <c r="C300" s="84">
        <v>3</v>
      </c>
      <c r="D300" s="123">
        <v>0</v>
      </c>
      <c r="E300" s="123">
        <v>1.278753600952829</v>
      </c>
      <c r="F300" s="84" t="s">
        <v>1597</v>
      </c>
      <c r="G300" s="84" t="b">
        <v>0</v>
      </c>
      <c r="H300" s="84" t="b">
        <v>0</v>
      </c>
      <c r="I300" s="84" t="b">
        <v>0</v>
      </c>
      <c r="J300" s="84" t="b">
        <v>0</v>
      </c>
      <c r="K300" s="84" t="b">
        <v>0</v>
      </c>
      <c r="L300" s="84" t="b">
        <v>0</v>
      </c>
    </row>
    <row r="301" spans="1:12" ht="15">
      <c r="A301" s="84" t="s">
        <v>1768</v>
      </c>
      <c r="B301" s="84" t="s">
        <v>1767</v>
      </c>
      <c r="C301" s="84">
        <v>3</v>
      </c>
      <c r="D301" s="123">
        <v>0</v>
      </c>
      <c r="E301" s="123">
        <v>0.9777236052888478</v>
      </c>
      <c r="F301" s="84" t="s">
        <v>1597</v>
      </c>
      <c r="G301" s="84" t="b">
        <v>0</v>
      </c>
      <c r="H301" s="84" t="b">
        <v>0</v>
      </c>
      <c r="I301" s="84" t="b">
        <v>0</v>
      </c>
      <c r="J301" s="84" t="b">
        <v>0</v>
      </c>
      <c r="K301" s="84" t="b">
        <v>0</v>
      </c>
      <c r="L301" s="84" t="b">
        <v>0</v>
      </c>
    </row>
    <row r="302" spans="1:12" ht="15">
      <c r="A302" s="84" t="s">
        <v>278</v>
      </c>
      <c r="B302" s="84" t="s">
        <v>1773</v>
      </c>
      <c r="C302" s="84">
        <v>2</v>
      </c>
      <c r="D302" s="123">
        <v>0.003010106992404808</v>
      </c>
      <c r="E302" s="123">
        <v>1.7558748556724915</v>
      </c>
      <c r="F302" s="84" t="s">
        <v>1597</v>
      </c>
      <c r="G302" s="84" t="b">
        <v>0</v>
      </c>
      <c r="H302" s="84" t="b">
        <v>0</v>
      </c>
      <c r="I302" s="84" t="b">
        <v>0</v>
      </c>
      <c r="J302" s="84" t="b">
        <v>0</v>
      </c>
      <c r="K302" s="84" t="b">
        <v>0</v>
      </c>
      <c r="L302" s="84" t="b">
        <v>0</v>
      </c>
    </row>
    <row r="303" spans="1:12" ht="15">
      <c r="A303" s="84" t="s">
        <v>1781</v>
      </c>
      <c r="B303" s="84" t="s">
        <v>1782</v>
      </c>
      <c r="C303" s="84">
        <v>6</v>
      </c>
      <c r="D303" s="123">
        <v>0</v>
      </c>
      <c r="E303" s="123">
        <v>1.1712387562612692</v>
      </c>
      <c r="F303" s="84" t="s">
        <v>1598</v>
      </c>
      <c r="G303" s="84" t="b">
        <v>0</v>
      </c>
      <c r="H303" s="84" t="b">
        <v>0</v>
      </c>
      <c r="I303" s="84" t="b">
        <v>0</v>
      </c>
      <c r="J303" s="84" t="b">
        <v>0</v>
      </c>
      <c r="K303" s="84" t="b">
        <v>0</v>
      </c>
      <c r="L303" s="84" t="b">
        <v>0</v>
      </c>
    </row>
    <row r="304" spans="1:12" ht="15">
      <c r="A304" s="84" t="s">
        <v>1783</v>
      </c>
      <c r="B304" s="84" t="s">
        <v>1784</v>
      </c>
      <c r="C304" s="84">
        <v>4</v>
      </c>
      <c r="D304" s="123">
        <v>0</v>
      </c>
      <c r="E304" s="123">
        <v>1.3473300153169503</v>
      </c>
      <c r="F304" s="84" t="s">
        <v>1598</v>
      </c>
      <c r="G304" s="84" t="b">
        <v>0</v>
      </c>
      <c r="H304" s="84" t="b">
        <v>0</v>
      </c>
      <c r="I304" s="84" t="b">
        <v>0</v>
      </c>
      <c r="J304" s="84" t="b">
        <v>0</v>
      </c>
      <c r="K304" s="84" t="b">
        <v>0</v>
      </c>
      <c r="L304" s="84" t="b">
        <v>0</v>
      </c>
    </row>
    <row r="305" spans="1:12" ht="15">
      <c r="A305" s="84" t="s">
        <v>1777</v>
      </c>
      <c r="B305" s="84" t="s">
        <v>1778</v>
      </c>
      <c r="C305" s="84">
        <v>3</v>
      </c>
      <c r="D305" s="123">
        <v>0</v>
      </c>
      <c r="E305" s="123">
        <v>0.870208760597288</v>
      </c>
      <c r="F305" s="84" t="s">
        <v>1598</v>
      </c>
      <c r="G305" s="84" t="b">
        <v>0</v>
      </c>
      <c r="H305" s="84" t="b">
        <v>0</v>
      </c>
      <c r="I305" s="84" t="b">
        <v>0</v>
      </c>
      <c r="J305" s="84" t="b">
        <v>0</v>
      </c>
      <c r="K305" s="84" t="b">
        <v>0</v>
      </c>
      <c r="L305" s="84" t="b">
        <v>0</v>
      </c>
    </row>
    <row r="306" spans="1:12" ht="15">
      <c r="A306" s="84" t="s">
        <v>1778</v>
      </c>
      <c r="B306" s="84" t="s">
        <v>1786</v>
      </c>
      <c r="C306" s="84">
        <v>3</v>
      </c>
      <c r="D306" s="123">
        <v>0</v>
      </c>
      <c r="E306" s="123">
        <v>1.1712387562612692</v>
      </c>
      <c r="F306" s="84" t="s">
        <v>1598</v>
      </c>
      <c r="G306" s="84" t="b">
        <v>0</v>
      </c>
      <c r="H306" s="84" t="b">
        <v>0</v>
      </c>
      <c r="I306" s="84" t="b">
        <v>0</v>
      </c>
      <c r="J306" s="84" t="b">
        <v>0</v>
      </c>
      <c r="K306" s="84" t="b">
        <v>0</v>
      </c>
      <c r="L306" s="84" t="b">
        <v>0</v>
      </c>
    </row>
    <row r="307" spans="1:12" ht="15">
      <c r="A307" s="84" t="s">
        <v>1786</v>
      </c>
      <c r="B307" s="84" t="s">
        <v>1779</v>
      </c>
      <c r="C307" s="84">
        <v>3</v>
      </c>
      <c r="D307" s="123">
        <v>0</v>
      </c>
      <c r="E307" s="123">
        <v>1.1712387562612692</v>
      </c>
      <c r="F307" s="84" t="s">
        <v>1598</v>
      </c>
      <c r="G307" s="84" t="b">
        <v>0</v>
      </c>
      <c r="H307" s="84" t="b">
        <v>0</v>
      </c>
      <c r="I307" s="84" t="b">
        <v>0</v>
      </c>
      <c r="J307" s="84" t="b">
        <v>0</v>
      </c>
      <c r="K307" s="84" t="b">
        <v>0</v>
      </c>
      <c r="L307" s="84" t="b">
        <v>0</v>
      </c>
    </row>
    <row r="308" spans="1:12" ht="15">
      <c r="A308" s="84" t="s">
        <v>1779</v>
      </c>
      <c r="B308" s="84" t="s">
        <v>2083</v>
      </c>
      <c r="C308" s="84">
        <v>3</v>
      </c>
      <c r="D308" s="123">
        <v>0</v>
      </c>
      <c r="E308" s="123">
        <v>1.1712387562612692</v>
      </c>
      <c r="F308" s="84" t="s">
        <v>1598</v>
      </c>
      <c r="G308" s="84" t="b">
        <v>0</v>
      </c>
      <c r="H308" s="84" t="b">
        <v>0</v>
      </c>
      <c r="I308" s="84" t="b">
        <v>0</v>
      </c>
      <c r="J308" s="84" t="b">
        <v>0</v>
      </c>
      <c r="K308" s="84" t="b">
        <v>0</v>
      </c>
      <c r="L308" s="84" t="b">
        <v>0</v>
      </c>
    </row>
    <row r="309" spans="1:12" ht="15">
      <c r="A309" s="84" t="s">
        <v>2083</v>
      </c>
      <c r="B309" s="84" t="s">
        <v>2084</v>
      </c>
      <c r="C309" s="84">
        <v>3</v>
      </c>
      <c r="D309" s="123">
        <v>0</v>
      </c>
      <c r="E309" s="123">
        <v>1.4722687519252504</v>
      </c>
      <c r="F309" s="84" t="s">
        <v>1598</v>
      </c>
      <c r="G309" s="84" t="b">
        <v>0</v>
      </c>
      <c r="H309" s="84" t="b">
        <v>0</v>
      </c>
      <c r="I309" s="84" t="b">
        <v>0</v>
      </c>
      <c r="J309" s="84" t="b">
        <v>0</v>
      </c>
      <c r="K309" s="84" t="b">
        <v>0</v>
      </c>
      <c r="L309" s="84" t="b">
        <v>0</v>
      </c>
    </row>
    <row r="310" spans="1:12" ht="15">
      <c r="A310" s="84" t="s">
        <v>2084</v>
      </c>
      <c r="B310" s="84" t="s">
        <v>1783</v>
      </c>
      <c r="C310" s="84">
        <v>3</v>
      </c>
      <c r="D310" s="123">
        <v>0</v>
      </c>
      <c r="E310" s="123">
        <v>1.3473300153169503</v>
      </c>
      <c r="F310" s="84" t="s">
        <v>1598</v>
      </c>
      <c r="G310" s="84" t="b">
        <v>0</v>
      </c>
      <c r="H310" s="84" t="b">
        <v>0</v>
      </c>
      <c r="I310" s="84" t="b">
        <v>0</v>
      </c>
      <c r="J310" s="84" t="b">
        <v>0</v>
      </c>
      <c r="K310" s="84" t="b">
        <v>0</v>
      </c>
      <c r="L310" s="84" t="b">
        <v>0</v>
      </c>
    </row>
    <row r="311" spans="1:12" ht="15">
      <c r="A311" s="84" t="s">
        <v>1784</v>
      </c>
      <c r="B311" s="84" t="s">
        <v>1785</v>
      </c>
      <c r="C311" s="84">
        <v>3</v>
      </c>
      <c r="D311" s="123">
        <v>0</v>
      </c>
      <c r="E311" s="123">
        <v>1.2223912787086504</v>
      </c>
      <c r="F311" s="84" t="s">
        <v>1598</v>
      </c>
      <c r="G311" s="84" t="b">
        <v>0</v>
      </c>
      <c r="H311" s="84" t="b">
        <v>0</v>
      </c>
      <c r="I311" s="84" t="b">
        <v>0</v>
      </c>
      <c r="J311" s="84" t="b">
        <v>0</v>
      </c>
      <c r="K311" s="84" t="b">
        <v>0</v>
      </c>
      <c r="L311" s="84" t="b">
        <v>0</v>
      </c>
    </row>
    <row r="312" spans="1:12" ht="15">
      <c r="A312" s="84" t="s">
        <v>1785</v>
      </c>
      <c r="B312" s="84" t="s">
        <v>1777</v>
      </c>
      <c r="C312" s="84">
        <v>3</v>
      </c>
      <c r="D312" s="123">
        <v>0</v>
      </c>
      <c r="E312" s="123">
        <v>1.125481265700594</v>
      </c>
      <c r="F312" s="84" t="s">
        <v>1598</v>
      </c>
      <c r="G312" s="84" t="b">
        <v>0</v>
      </c>
      <c r="H312" s="84" t="b">
        <v>0</v>
      </c>
      <c r="I312" s="84" t="b">
        <v>0</v>
      </c>
      <c r="J312" s="84" t="b">
        <v>0</v>
      </c>
      <c r="K312" s="84" t="b">
        <v>0</v>
      </c>
      <c r="L312" s="84" t="b">
        <v>0</v>
      </c>
    </row>
    <row r="313" spans="1:12" ht="15">
      <c r="A313" s="84" t="s">
        <v>1777</v>
      </c>
      <c r="B313" s="84" t="s">
        <v>2085</v>
      </c>
      <c r="C313" s="84">
        <v>3</v>
      </c>
      <c r="D313" s="123">
        <v>0</v>
      </c>
      <c r="E313" s="123">
        <v>1.1712387562612692</v>
      </c>
      <c r="F313" s="84" t="s">
        <v>1598</v>
      </c>
      <c r="G313" s="84" t="b">
        <v>0</v>
      </c>
      <c r="H313" s="84" t="b">
        <v>0</v>
      </c>
      <c r="I313" s="84" t="b">
        <v>0</v>
      </c>
      <c r="J313" s="84" t="b">
        <v>0</v>
      </c>
      <c r="K313" s="84" t="b">
        <v>0</v>
      </c>
      <c r="L313" s="84" t="b">
        <v>0</v>
      </c>
    </row>
    <row r="314" spans="1:12" ht="15">
      <c r="A314" s="84" t="s">
        <v>2085</v>
      </c>
      <c r="B314" s="84" t="s">
        <v>1779</v>
      </c>
      <c r="C314" s="84">
        <v>3</v>
      </c>
      <c r="D314" s="123">
        <v>0</v>
      </c>
      <c r="E314" s="123">
        <v>1.1712387562612692</v>
      </c>
      <c r="F314" s="84" t="s">
        <v>1598</v>
      </c>
      <c r="G314" s="84" t="b">
        <v>0</v>
      </c>
      <c r="H314" s="84" t="b">
        <v>0</v>
      </c>
      <c r="I314" s="84" t="b">
        <v>0</v>
      </c>
      <c r="J314" s="84" t="b">
        <v>0</v>
      </c>
      <c r="K314" s="84" t="b">
        <v>0</v>
      </c>
      <c r="L314" s="84" t="b">
        <v>0</v>
      </c>
    </row>
    <row r="315" spans="1:12" ht="15">
      <c r="A315" s="84" t="s">
        <v>1779</v>
      </c>
      <c r="B315" s="84" t="s">
        <v>2057</v>
      </c>
      <c r="C315" s="84">
        <v>3</v>
      </c>
      <c r="D315" s="123">
        <v>0</v>
      </c>
      <c r="E315" s="123">
        <v>1.1712387562612692</v>
      </c>
      <c r="F315" s="84" t="s">
        <v>1598</v>
      </c>
      <c r="G315" s="84" t="b">
        <v>0</v>
      </c>
      <c r="H315" s="84" t="b">
        <v>0</v>
      </c>
      <c r="I315" s="84" t="b">
        <v>0</v>
      </c>
      <c r="J315" s="84" t="b">
        <v>0</v>
      </c>
      <c r="K315" s="84" t="b">
        <v>0</v>
      </c>
      <c r="L315" s="84" t="b">
        <v>0</v>
      </c>
    </row>
    <row r="316" spans="1:12" ht="15">
      <c r="A316" s="84" t="s">
        <v>2057</v>
      </c>
      <c r="B316" s="84" t="s">
        <v>1780</v>
      </c>
      <c r="C316" s="84">
        <v>3</v>
      </c>
      <c r="D316" s="123">
        <v>0</v>
      </c>
      <c r="E316" s="123">
        <v>1.1712387562612692</v>
      </c>
      <c r="F316" s="84" t="s">
        <v>1598</v>
      </c>
      <c r="G316" s="84" t="b">
        <v>0</v>
      </c>
      <c r="H316" s="84" t="b">
        <v>0</v>
      </c>
      <c r="I316" s="84" t="b">
        <v>0</v>
      </c>
      <c r="J316" s="84" t="b">
        <v>0</v>
      </c>
      <c r="K316" s="84" t="b">
        <v>0</v>
      </c>
      <c r="L316" s="84" t="b">
        <v>0</v>
      </c>
    </row>
    <row r="317" spans="1:12" ht="15">
      <c r="A317" s="84" t="s">
        <v>1780</v>
      </c>
      <c r="B317" s="84" t="s">
        <v>1780</v>
      </c>
      <c r="C317" s="84">
        <v>3</v>
      </c>
      <c r="D317" s="123">
        <v>0</v>
      </c>
      <c r="E317" s="123">
        <v>0.870208760597288</v>
      </c>
      <c r="F317" s="84" t="s">
        <v>1598</v>
      </c>
      <c r="G317" s="84" t="b">
        <v>0</v>
      </c>
      <c r="H317" s="84" t="b">
        <v>0</v>
      </c>
      <c r="I317" s="84" t="b">
        <v>0</v>
      </c>
      <c r="J317" s="84" t="b">
        <v>0</v>
      </c>
      <c r="K317" s="84" t="b">
        <v>0</v>
      </c>
      <c r="L317" s="84" t="b">
        <v>0</v>
      </c>
    </row>
    <row r="318" spans="1:12" ht="15">
      <c r="A318" s="84" t="s">
        <v>1780</v>
      </c>
      <c r="B318" s="84" t="s">
        <v>1781</v>
      </c>
      <c r="C318" s="84">
        <v>3</v>
      </c>
      <c r="D318" s="123">
        <v>0</v>
      </c>
      <c r="E318" s="123">
        <v>0.870208760597288</v>
      </c>
      <c r="F318" s="84" t="s">
        <v>1598</v>
      </c>
      <c r="G318" s="84" t="b">
        <v>0</v>
      </c>
      <c r="H318" s="84" t="b">
        <v>0</v>
      </c>
      <c r="I318" s="84" t="b">
        <v>0</v>
      </c>
      <c r="J318" s="84" t="b">
        <v>0</v>
      </c>
      <c r="K318" s="84" t="b">
        <v>0</v>
      </c>
      <c r="L318" s="84" t="b">
        <v>0</v>
      </c>
    </row>
    <row r="319" spans="1:12" ht="15">
      <c r="A319" s="84" t="s">
        <v>1782</v>
      </c>
      <c r="B319" s="84" t="s">
        <v>2086</v>
      </c>
      <c r="C319" s="84">
        <v>3</v>
      </c>
      <c r="D319" s="123">
        <v>0</v>
      </c>
      <c r="E319" s="123">
        <v>1.1712387562612692</v>
      </c>
      <c r="F319" s="84" t="s">
        <v>1598</v>
      </c>
      <c r="G319" s="84" t="b">
        <v>0</v>
      </c>
      <c r="H319" s="84" t="b">
        <v>0</v>
      </c>
      <c r="I319" s="84" t="b">
        <v>0</v>
      </c>
      <c r="J319" s="84" t="b">
        <v>0</v>
      </c>
      <c r="K319" s="84" t="b">
        <v>0</v>
      </c>
      <c r="L319" s="84" t="b">
        <v>0</v>
      </c>
    </row>
    <row r="320" spans="1:12" ht="15">
      <c r="A320" s="84" t="s">
        <v>2086</v>
      </c>
      <c r="B320" s="84" t="s">
        <v>1781</v>
      </c>
      <c r="C320" s="84">
        <v>3</v>
      </c>
      <c r="D320" s="123">
        <v>0</v>
      </c>
      <c r="E320" s="123">
        <v>1.1712387562612692</v>
      </c>
      <c r="F320" s="84" t="s">
        <v>1598</v>
      </c>
      <c r="G320" s="84" t="b">
        <v>0</v>
      </c>
      <c r="H320" s="84" t="b">
        <v>0</v>
      </c>
      <c r="I320" s="84" t="b">
        <v>0</v>
      </c>
      <c r="J320" s="84" t="b">
        <v>0</v>
      </c>
      <c r="K320" s="84" t="b">
        <v>0</v>
      </c>
      <c r="L320" s="84" t="b">
        <v>0</v>
      </c>
    </row>
    <row r="321" spans="1:12" ht="15">
      <c r="A321" s="84" t="s">
        <v>1782</v>
      </c>
      <c r="B321" s="84" t="s">
        <v>1778</v>
      </c>
      <c r="C321" s="84">
        <v>3</v>
      </c>
      <c r="D321" s="123">
        <v>0</v>
      </c>
      <c r="E321" s="123">
        <v>0.870208760597288</v>
      </c>
      <c r="F321" s="84" t="s">
        <v>1598</v>
      </c>
      <c r="G321" s="84" t="b">
        <v>0</v>
      </c>
      <c r="H321" s="84" t="b">
        <v>0</v>
      </c>
      <c r="I321" s="84" t="b">
        <v>0</v>
      </c>
      <c r="J321" s="84" t="b">
        <v>0</v>
      </c>
      <c r="K321" s="84" t="b">
        <v>0</v>
      </c>
      <c r="L321" s="84" t="b">
        <v>0</v>
      </c>
    </row>
    <row r="322" spans="1:12" ht="15">
      <c r="A322" s="84" t="s">
        <v>1778</v>
      </c>
      <c r="B322" s="84" t="s">
        <v>2087</v>
      </c>
      <c r="C322" s="84">
        <v>3</v>
      </c>
      <c r="D322" s="123">
        <v>0</v>
      </c>
      <c r="E322" s="123">
        <v>1.1712387562612692</v>
      </c>
      <c r="F322" s="84" t="s">
        <v>1598</v>
      </c>
      <c r="G322" s="84" t="b">
        <v>0</v>
      </c>
      <c r="H322" s="84" t="b">
        <v>0</v>
      </c>
      <c r="I322" s="84" t="b">
        <v>0</v>
      </c>
      <c r="J322" s="84" t="b">
        <v>0</v>
      </c>
      <c r="K322" s="84" t="b">
        <v>0</v>
      </c>
      <c r="L322" s="84" t="b">
        <v>0</v>
      </c>
    </row>
    <row r="323" spans="1:12" ht="15">
      <c r="A323" s="84" t="s">
        <v>258</v>
      </c>
      <c r="B323" s="84" t="s">
        <v>1777</v>
      </c>
      <c r="C323" s="84">
        <v>2</v>
      </c>
      <c r="D323" s="123">
        <v>0.0038280708490365484</v>
      </c>
      <c r="E323" s="123">
        <v>1.250420002308894</v>
      </c>
      <c r="F323" s="84" t="s">
        <v>1598</v>
      </c>
      <c r="G323" s="84" t="b">
        <v>0</v>
      </c>
      <c r="H323" s="84" t="b">
        <v>0</v>
      </c>
      <c r="I323" s="84" t="b">
        <v>0</v>
      </c>
      <c r="J323" s="84" t="b">
        <v>0</v>
      </c>
      <c r="K323" s="84" t="b">
        <v>0</v>
      </c>
      <c r="L323" s="84" t="b">
        <v>0</v>
      </c>
    </row>
    <row r="324" spans="1:12" ht="15">
      <c r="A324" s="84" t="s">
        <v>2087</v>
      </c>
      <c r="B324" s="84" t="s">
        <v>1748</v>
      </c>
      <c r="C324" s="84">
        <v>2</v>
      </c>
      <c r="D324" s="123">
        <v>0.0038280708490365484</v>
      </c>
      <c r="E324" s="123">
        <v>1.4722687519252504</v>
      </c>
      <c r="F324" s="84" t="s">
        <v>1598</v>
      </c>
      <c r="G324" s="84" t="b">
        <v>0</v>
      </c>
      <c r="H324" s="84" t="b">
        <v>0</v>
      </c>
      <c r="I324" s="84" t="b">
        <v>0</v>
      </c>
      <c r="J324" s="84" t="b">
        <v>0</v>
      </c>
      <c r="K324" s="84" t="b">
        <v>0</v>
      </c>
      <c r="L324" s="84" t="b">
        <v>0</v>
      </c>
    </row>
    <row r="325" spans="1:12" ht="15">
      <c r="A325" s="84" t="s">
        <v>1788</v>
      </c>
      <c r="B325" s="84" t="s">
        <v>1789</v>
      </c>
      <c r="C325" s="84">
        <v>3</v>
      </c>
      <c r="D325" s="123">
        <v>0.004570929388108534</v>
      </c>
      <c r="E325" s="123">
        <v>1.414973347970818</v>
      </c>
      <c r="F325" s="84" t="s">
        <v>1599</v>
      </c>
      <c r="G325" s="84" t="b">
        <v>0</v>
      </c>
      <c r="H325" s="84" t="b">
        <v>0</v>
      </c>
      <c r="I325" s="84" t="b">
        <v>0</v>
      </c>
      <c r="J325" s="84" t="b">
        <v>0</v>
      </c>
      <c r="K325" s="84" t="b">
        <v>0</v>
      </c>
      <c r="L325" s="84" t="b">
        <v>0</v>
      </c>
    </row>
    <row r="326" spans="1:12" ht="15">
      <c r="A326" s="84" t="s">
        <v>1789</v>
      </c>
      <c r="B326" s="84" t="s">
        <v>1790</v>
      </c>
      <c r="C326" s="84">
        <v>3</v>
      </c>
      <c r="D326" s="123">
        <v>0.004570929388108534</v>
      </c>
      <c r="E326" s="123">
        <v>1.414973347970818</v>
      </c>
      <c r="F326" s="84" t="s">
        <v>1599</v>
      </c>
      <c r="G326" s="84" t="b">
        <v>0</v>
      </c>
      <c r="H326" s="84" t="b">
        <v>0</v>
      </c>
      <c r="I326" s="84" t="b">
        <v>0</v>
      </c>
      <c r="J326" s="84" t="b">
        <v>0</v>
      </c>
      <c r="K326" s="84" t="b">
        <v>0</v>
      </c>
      <c r="L326" s="84" t="b">
        <v>0</v>
      </c>
    </row>
    <row r="327" spans="1:12" ht="15">
      <c r="A327" s="84" t="s">
        <v>1710</v>
      </c>
      <c r="B327" s="84" t="s">
        <v>1791</v>
      </c>
      <c r="C327" s="84">
        <v>2</v>
      </c>
      <c r="D327" s="123">
        <v>0.007342195016194664</v>
      </c>
      <c r="E327" s="123">
        <v>1.1139433523068367</v>
      </c>
      <c r="F327" s="84" t="s">
        <v>1599</v>
      </c>
      <c r="G327" s="84" t="b">
        <v>0</v>
      </c>
      <c r="H327" s="84" t="b">
        <v>0</v>
      </c>
      <c r="I327" s="84" t="b">
        <v>0</v>
      </c>
      <c r="J327" s="84" t="b">
        <v>0</v>
      </c>
      <c r="K327" s="84" t="b">
        <v>0</v>
      </c>
      <c r="L327" s="84" t="b">
        <v>0</v>
      </c>
    </row>
    <row r="328" spans="1:12" ht="15">
      <c r="A328" s="84" t="s">
        <v>1791</v>
      </c>
      <c r="B328" s="84" t="s">
        <v>323</v>
      </c>
      <c r="C328" s="84">
        <v>2</v>
      </c>
      <c r="D328" s="123">
        <v>0.007342195016194664</v>
      </c>
      <c r="E328" s="123">
        <v>1.290034611362518</v>
      </c>
      <c r="F328" s="84" t="s">
        <v>1599</v>
      </c>
      <c r="G328" s="84" t="b">
        <v>0</v>
      </c>
      <c r="H328" s="84" t="b">
        <v>0</v>
      </c>
      <c r="I328" s="84" t="b">
        <v>0</v>
      </c>
      <c r="J328" s="84" t="b">
        <v>0</v>
      </c>
      <c r="K328" s="84" t="b">
        <v>0</v>
      </c>
      <c r="L328" s="84" t="b">
        <v>0</v>
      </c>
    </row>
    <row r="329" spans="1:12" ht="15">
      <c r="A329" s="84" t="s">
        <v>323</v>
      </c>
      <c r="B329" s="84" t="s">
        <v>1709</v>
      </c>
      <c r="C329" s="84">
        <v>2</v>
      </c>
      <c r="D329" s="123">
        <v>0.007342195016194664</v>
      </c>
      <c r="E329" s="123">
        <v>1.290034611362518</v>
      </c>
      <c r="F329" s="84" t="s">
        <v>1599</v>
      </c>
      <c r="G329" s="84" t="b">
        <v>0</v>
      </c>
      <c r="H329" s="84" t="b">
        <v>0</v>
      </c>
      <c r="I329" s="84" t="b">
        <v>0</v>
      </c>
      <c r="J329" s="84" t="b">
        <v>0</v>
      </c>
      <c r="K329" s="84" t="b">
        <v>0</v>
      </c>
      <c r="L329" s="84" t="b">
        <v>0</v>
      </c>
    </row>
    <row r="330" spans="1:12" ht="15">
      <c r="A330" s="84" t="s">
        <v>1709</v>
      </c>
      <c r="B330" s="84" t="s">
        <v>1710</v>
      </c>
      <c r="C330" s="84">
        <v>2</v>
      </c>
      <c r="D330" s="123">
        <v>0.007342195016194664</v>
      </c>
      <c r="E330" s="123">
        <v>1.1931245983544616</v>
      </c>
      <c r="F330" s="84" t="s">
        <v>1599</v>
      </c>
      <c r="G330" s="84" t="b">
        <v>0</v>
      </c>
      <c r="H330" s="84" t="b">
        <v>0</v>
      </c>
      <c r="I330" s="84" t="b">
        <v>0</v>
      </c>
      <c r="J330" s="84" t="b">
        <v>0</v>
      </c>
      <c r="K330" s="84" t="b">
        <v>0</v>
      </c>
      <c r="L330" s="84" t="b">
        <v>0</v>
      </c>
    </row>
    <row r="331" spans="1:12" ht="15">
      <c r="A331" s="84" t="s">
        <v>1710</v>
      </c>
      <c r="B331" s="84" t="s">
        <v>1711</v>
      </c>
      <c r="C331" s="84">
        <v>2</v>
      </c>
      <c r="D331" s="123">
        <v>0.007342195016194664</v>
      </c>
      <c r="E331" s="123">
        <v>1.1139433523068367</v>
      </c>
      <c r="F331" s="84" t="s">
        <v>1599</v>
      </c>
      <c r="G331" s="84" t="b">
        <v>0</v>
      </c>
      <c r="H331" s="84" t="b">
        <v>0</v>
      </c>
      <c r="I331" s="84" t="b">
        <v>0</v>
      </c>
      <c r="J331" s="84" t="b">
        <v>0</v>
      </c>
      <c r="K331" s="84" t="b">
        <v>0</v>
      </c>
      <c r="L331" s="84" t="b">
        <v>0</v>
      </c>
    </row>
    <row r="332" spans="1:12" ht="15">
      <c r="A332" s="84" t="s">
        <v>1711</v>
      </c>
      <c r="B332" s="84" t="s">
        <v>1681</v>
      </c>
      <c r="C332" s="84">
        <v>2</v>
      </c>
      <c r="D332" s="123">
        <v>0.007342195016194664</v>
      </c>
      <c r="E332" s="123">
        <v>1.591064607026499</v>
      </c>
      <c r="F332" s="84" t="s">
        <v>1599</v>
      </c>
      <c r="G332" s="84" t="b">
        <v>0</v>
      </c>
      <c r="H332" s="84" t="b">
        <v>0</v>
      </c>
      <c r="I332" s="84" t="b">
        <v>0</v>
      </c>
      <c r="J332" s="84" t="b">
        <v>1</v>
      </c>
      <c r="K332" s="84" t="b">
        <v>0</v>
      </c>
      <c r="L332" s="84" t="b">
        <v>0</v>
      </c>
    </row>
    <row r="333" spans="1:12" ht="15">
      <c r="A333" s="84" t="s">
        <v>1681</v>
      </c>
      <c r="B333" s="84" t="s">
        <v>1712</v>
      </c>
      <c r="C333" s="84">
        <v>2</v>
      </c>
      <c r="D333" s="123">
        <v>0.007342195016194664</v>
      </c>
      <c r="E333" s="123">
        <v>1.591064607026499</v>
      </c>
      <c r="F333" s="84" t="s">
        <v>1599</v>
      </c>
      <c r="G333" s="84" t="b">
        <v>1</v>
      </c>
      <c r="H333" s="84" t="b">
        <v>0</v>
      </c>
      <c r="I333" s="84" t="b">
        <v>0</v>
      </c>
      <c r="J333" s="84" t="b">
        <v>0</v>
      </c>
      <c r="K333" s="84" t="b">
        <v>0</v>
      </c>
      <c r="L333" s="84" t="b">
        <v>0</v>
      </c>
    </row>
    <row r="334" spans="1:12" ht="15">
      <c r="A334" s="84" t="s">
        <v>1712</v>
      </c>
      <c r="B334" s="84" t="s">
        <v>1713</v>
      </c>
      <c r="C334" s="84">
        <v>2</v>
      </c>
      <c r="D334" s="123">
        <v>0.007342195016194664</v>
      </c>
      <c r="E334" s="123">
        <v>1.591064607026499</v>
      </c>
      <c r="F334" s="84" t="s">
        <v>1599</v>
      </c>
      <c r="G334" s="84" t="b">
        <v>0</v>
      </c>
      <c r="H334" s="84" t="b">
        <v>0</v>
      </c>
      <c r="I334" s="84" t="b">
        <v>0</v>
      </c>
      <c r="J334" s="84" t="b">
        <v>0</v>
      </c>
      <c r="K334" s="84" t="b">
        <v>0</v>
      </c>
      <c r="L334" s="84" t="b">
        <v>0</v>
      </c>
    </row>
    <row r="335" spans="1:12" ht="15">
      <c r="A335" s="84" t="s">
        <v>1713</v>
      </c>
      <c r="B335" s="84" t="s">
        <v>1714</v>
      </c>
      <c r="C335" s="84">
        <v>2</v>
      </c>
      <c r="D335" s="123">
        <v>0.007342195016194664</v>
      </c>
      <c r="E335" s="123">
        <v>1.591064607026499</v>
      </c>
      <c r="F335" s="84" t="s">
        <v>1599</v>
      </c>
      <c r="G335" s="84" t="b">
        <v>0</v>
      </c>
      <c r="H335" s="84" t="b">
        <v>0</v>
      </c>
      <c r="I335" s="84" t="b">
        <v>0</v>
      </c>
      <c r="J335" s="84" t="b">
        <v>0</v>
      </c>
      <c r="K335" s="84" t="b">
        <v>0</v>
      </c>
      <c r="L335" s="84" t="b">
        <v>0</v>
      </c>
    </row>
    <row r="336" spans="1:12" ht="15">
      <c r="A336" s="84" t="s">
        <v>1714</v>
      </c>
      <c r="B336" s="84" t="s">
        <v>1715</v>
      </c>
      <c r="C336" s="84">
        <v>2</v>
      </c>
      <c r="D336" s="123">
        <v>0.007342195016194664</v>
      </c>
      <c r="E336" s="123">
        <v>1.591064607026499</v>
      </c>
      <c r="F336" s="84" t="s">
        <v>1599</v>
      </c>
      <c r="G336" s="84" t="b">
        <v>0</v>
      </c>
      <c r="H336" s="84" t="b">
        <v>0</v>
      </c>
      <c r="I336" s="84" t="b">
        <v>0</v>
      </c>
      <c r="J336" s="84" t="b">
        <v>0</v>
      </c>
      <c r="K336" s="84" t="b">
        <v>0</v>
      </c>
      <c r="L336" s="84" t="b">
        <v>0</v>
      </c>
    </row>
    <row r="337" spans="1:12" ht="15">
      <c r="A337" s="84" t="s">
        <v>1715</v>
      </c>
      <c r="B337" s="84" t="s">
        <v>2155</v>
      </c>
      <c r="C337" s="84">
        <v>2</v>
      </c>
      <c r="D337" s="123">
        <v>0.007342195016194664</v>
      </c>
      <c r="E337" s="123">
        <v>1.591064607026499</v>
      </c>
      <c r="F337" s="84" t="s">
        <v>1599</v>
      </c>
      <c r="G337" s="84" t="b">
        <v>0</v>
      </c>
      <c r="H337" s="84" t="b">
        <v>0</v>
      </c>
      <c r="I337" s="84" t="b">
        <v>0</v>
      </c>
      <c r="J337" s="84" t="b">
        <v>0</v>
      </c>
      <c r="K337" s="84" t="b">
        <v>0</v>
      </c>
      <c r="L337" s="84" t="b">
        <v>0</v>
      </c>
    </row>
    <row r="338" spans="1:12" ht="15">
      <c r="A338" s="84" t="s">
        <v>2156</v>
      </c>
      <c r="B338" s="84" t="s">
        <v>2157</v>
      </c>
      <c r="C338" s="84">
        <v>2</v>
      </c>
      <c r="D338" s="123">
        <v>0.007342195016194664</v>
      </c>
      <c r="E338" s="123">
        <v>1.591064607026499</v>
      </c>
      <c r="F338" s="84" t="s">
        <v>1599</v>
      </c>
      <c r="G338" s="84" t="b">
        <v>0</v>
      </c>
      <c r="H338" s="84" t="b">
        <v>0</v>
      </c>
      <c r="I338" s="84" t="b">
        <v>0</v>
      </c>
      <c r="J338" s="84" t="b">
        <v>0</v>
      </c>
      <c r="K338" s="84" t="b">
        <v>0</v>
      </c>
      <c r="L338" s="84" t="b">
        <v>0</v>
      </c>
    </row>
    <row r="339" spans="1:12" ht="15">
      <c r="A339" s="84" t="s">
        <v>2157</v>
      </c>
      <c r="B339" s="84" t="s">
        <v>2158</v>
      </c>
      <c r="C339" s="84">
        <v>2</v>
      </c>
      <c r="D339" s="123">
        <v>0.007342195016194664</v>
      </c>
      <c r="E339" s="123">
        <v>1.591064607026499</v>
      </c>
      <c r="F339" s="84" t="s">
        <v>1599</v>
      </c>
      <c r="G339" s="84" t="b">
        <v>0</v>
      </c>
      <c r="H339" s="84" t="b">
        <v>0</v>
      </c>
      <c r="I339" s="84" t="b">
        <v>0</v>
      </c>
      <c r="J339" s="84" t="b">
        <v>0</v>
      </c>
      <c r="K339" s="84" t="b">
        <v>0</v>
      </c>
      <c r="L339" s="84" t="b">
        <v>0</v>
      </c>
    </row>
    <row r="340" spans="1:12" ht="15">
      <c r="A340" s="84" t="s">
        <v>2158</v>
      </c>
      <c r="B340" s="84" t="s">
        <v>2159</v>
      </c>
      <c r="C340" s="84">
        <v>2</v>
      </c>
      <c r="D340" s="123">
        <v>0.007342195016194664</v>
      </c>
      <c r="E340" s="123">
        <v>1.591064607026499</v>
      </c>
      <c r="F340" s="84" t="s">
        <v>1599</v>
      </c>
      <c r="G340" s="84" t="b">
        <v>0</v>
      </c>
      <c r="H340" s="84" t="b">
        <v>0</v>
      </c>
      <c r="I340" s="84" t="b">
        <v>0</v>
      </c>
      <c r="J340" s="84" t="b">
        <v>0</v>
      </c>
      <c r="K340" s="84" t="b">
        <v>0</v>
      </c>
      <c r="L340" s="84" t="b">
        <v>0</v>
      </c>
    </row>
    <row r="341" spans="1:12" ht="15">
      <c r="A341" s="84" t="s">
        <v>2159</v>
      </c>
      <c r="B341" s="84" t="s">
        <v>323</v>
      </c>
      <c r="C341" s="84">
        <v>2</v>
      </c>
      <c r="D341" s="123">
        <v>0.007342195016194664</v>
      </c>
      <c r="E341" s="123">
        <v>1.290034611362518</v>
      </c>
      <c r="F341" s="84" t="s">
        <v>1599</v>
      </c>
      <c r="G341" s="84" t="b">
        <v>0</v>
      </c>
      <c r="H341" s="84" t="b">
        <v>0</v>
      </c>
      <c r="I341" s="84" t="b">
        <v>0</v>
      </c>
      <c r="J341" s="84" t="b">
        <v>0</v>
      </c>
      <c r="K341" s="84" t="b">
        <v>0</v>
      </c>
      <c r="L341" s="84" t="b">
        <v>0</v>
      </c>
    </row>
    <row r="342" spans="1:12" ht="15">
      <c r="A342" s="84" t="s">
        <v>323</v>
      </c>
      <c r="B342" s="84" t="s">
        <v>1710</v>
      </c>
      <c r="C342" s="84">
        <v>2</v>
      </c>
      <c r="D342" s="123">
        <v>0.007342195016194664</v>
      </c>
      <c r="E342" s="123">
        <v>0.8920946026904805</v>
      </c>
      <c r="F342" s="84" t="s">
        <v>1599</v>
      </c>
      <c r="G342" s="84" t="b">
        <v>0</v>
      </c>
      <c r="H342" s="84" t="b">
        <v>0</v>
      </c>
      <c r="I342" s="84" t="b">
        <v>0</v>
      </c>
      <c r="J342" s="84" t="b">
        <v>0</v>
      </c>
      <c r="K342" s="84" t="b">
        <v>0</v>
      </c>
      <c r="L342" s="84" t="b">
        <v>0</v>
      </c>
    </row>
    <row r="343" spans="1:12" ht="15">
      <c r="A343" s="84" t="s">
        <v>1710</v>
      </c>
      <c r="B343" s="84" t="s">
        <v>1716</v>
      </c>
      <c r="C343" s="84">
        <v>2</v>
      </c>
      <c r="D343" s="123">
        <v>0.007342195016194664</v>
      </c>
      <c r="E343" s="123">
        <v>1.1139433523068367</v>
      </c>
      <c r="F343" s="84" t="s">
        <v>1599</v>
      </c>
      <c r="G343" s="84" t="b">
        <v>0</v>
      </c>
      <c r="H343" s="84" t="b">
        <v>0</v>
      </c>
      <c r="I343" s="84" t="b">
        <v>0</v>
      </c>
      <c r="J343" s="84" t="b">
        <v>0</v>
      </c>
      <c r="K343" s="84" t="b">
        <v>0</v>
      </c>
      <c r="L343" s="84" t="b">
        <v>0</v>
      </c>
    </row>
    <row r="344" spans="1:12" ht="15">
      <c r="A344" s="84" t="s">
        <v>1716</v>
      </c>
      <c r="B344" s="84" t="s">
        <v>1717</v>
      </c>
      <c r="C344" s="84">
        <v>2</v>
      </c>
      <c r="D344" s="123">
        <v>0.007342195016194664</v>
      </c>
      <c r="E344" s="123">
        <v>1.591064607026499</v>
      </c>
      <c r="F344" s="84" t="s">
        <v>1599</v>
      </c>
      <c r="G344" s="84" t="b">
        <v>0</v>
      </c>
      <c r="H344" s="84" t="b">
        <v>0</v>
      </c>
      <c r="I344" s="84" t="b">
        <v>0</v>
      </c>
      <c r="J344" s="84" t="b">
        <v>1</v>
      </c>
      <c r="K344" s="84" t="b">
        <v>0</v>
      </c>
      <c r="L344" s="84" t="b">
        <v>0</v>
      </c>
    </row>
    <row r="345" spans="1:12" ht="15">
      <c r="A345" s="84" t="s">
        <v>1717</v>
      </c>
      <c r="B345" s="84" t="s">
        <v>2160</v>
      </c>
      <c r="C345" s="84">
        <v>2</v>
      </c>
      <c r="D345" s="123">
        <v>0.007342195016194664</v>
      </c>
      <c r="E345" s="123">
        <v>1.591064607026499</v>
      </c>
      <c r="F345" s="84" t="s">
        <v>1599</v>
      </c>
      <c r="G345" s="84" t="b">
        <v>1</v>
      </c>
      <c r="H345" s="84" t="b">
        <v>0</v>
      </c>
      <c r="I345" s="84" t="b">
        <v>0</v>
      </c>
      <c r="J345" s="84" t="b">
        <v>0</v>
      </c>
      <c r="K345" s="84" t="b">
        <v>0</v>
      </c>
      <c r="L345" s="84" t="b">
        <v>0</v>
      </c>
    </row>
    <row r="346" spans="1:12" ht="15">
      <c r="A346" s="84" t="s">
        <v>2160</v>
      </c>
      <c r="B346" s="84" t="s">
        <v>2161</v>
      </c>
      <c r="C346" s="84">
        <v>2</v>
      </c>
      <c r="D346" s="123">
        <v>0.007342195016194664</v>
      </c>
      <c r="E346" s="123">
        <v>1.591064607026499</v>
      </c>
      <c r="F346" s="84" t="s">
        <v>1599</v>
      </c>
      <c r="G346" s="84" t="b">
        <v>0</v>
      </c>
      <c r="H346" s="84" t="b">
        <v>0</v>
      </c>
      <c r="I346" s="84" t="b">
        <v>0</v>
      </c>
      <c r="J346" s="84" t="b">
        <v>0</v>
      </c>
      <c r="K346" s="84" t="b">
        <v>0</v>
      </c>
      <c r="L346" s="84" t="b">
        <v>0</v>
      </c>
    </row>
    <row r="347" spans="1:12" ht="15">
      <c r="A347" s="84" t="s">
        <v>2161</v>
      </c>
      <c r="B347" s="84" t="s">
        <v>1788</v>
      </c>
      <c r="C347" s="84">
        <v>2</v>
      </c>
      <c r="D347" s="123">
        <v>0.007342195016194664</v>
      </c>
      <c r="E347" s="123">
        <v>1.414973347970818</v>
      </c>
      <c r="F347" s="84" t="s">
        <v>1599</v>
      </c>
      <c r="G347" s="84" t="b">
        <v>0</v>
      </c>
      <c r="H347" s="84" t="b">
        <v>0</v>
      </c>
      <c r="I347" s="84" t="b">
        <v>0</v>
      </c>
      <c r="J347" s="84" t="b">
        <v>0</v>
      </c>
      <c r="K347" s="84" t="b">
        <v>0</v>
      </c>
      <c r="L347" s="84" t="b">
        <v>0</v>
      </c>
    </row>
    <row r="348" spans="1:12" ht="15">
      <c r="A348" s="84" t="s">
        <v>1790</v>
      </c>
      <c r="B348" s="84" t="s">
        <v>2162</v>
      </c>
      <c r="C348" s="84">
        <v>2</v>
      </c>
      <c r="D348" s="123">
        <v>0.007342195016194664</v>
      </c>
      <c r="E348" s="123">
        <v>1.414973347970818</v>
      </c>
      <c r="F348" s="84" t="s">
        <v>1599</v>
      </c>
      <c r="G348" s="84" t="b">
        <v>0</v>
      </c>
      <c r="H348" s="84" t="b">
        <v>0</v>
      </c>
      <c r="I348" s="84" t="b">
        <v>0</v>
      </c>
      <c r="J348" s="84" t="b">
        <v>0</v>
      </c>
      <c r="K348" s="84" t="b">
        <v>0</v>
      </c>
      <c r="L348" s="84" t="b">
        <v>0</v>
      </c>
    </row>
    <row r="349" spans="1:12" ht="15">
      <c r="A349" s="84" t="s">
        <v>2163</v>
      </c>
      <c r="B349" s="84" t="s">
        <v>2164</v>
      </c>
      <c r="C349" s="84">
        <v>2</v>
      </c>
      <c r="D349" s="123">
        <v>0.007342195016194664</v>
      </c>
      <c r="E349" s="123">
        <v>1.591064607026499</v>
      </c>
      <c r="F349" s="84" t="s">
        <v>1599</v>
      </c>
      <c r="G349" s="84" t="b">
        <v>0</v>
      </c>
      <c r="H349" s="84" t="b">
        <v>0</v>
      </c>
      <c r="I349" s="84" t="b">
        <v>0</v>
      </c>
      <c r="J349" s="84" t="b">
        <v>0</v>
      </c>
      <c r="K349" s="84" t="b">
        <v>0</v>
      </c>
      <c r="L349" s="84" t="b">
        <v>0</v>
      </c>
    </row>
    <row r="350" spans="1:12" ht="15">
      <c r="A350" s="84" t="s">
        <v>2165</v>
      </c>
      <c r="B350" s="84" t="s">
        <v>417</v>
      </c>
      <c r="C350" s="84">
        <v>2</v>
      </c>
      <c r="D350" s="123">
        <v>0.007342195016194664</v>
      </c>
      <c r="E350" s="123">
        <v>1.591064607026499</v>
      </c>
      <c r="F350" s="84" t="s">
        <v>1599</v>
      </c>
      <c r="G350" s="84" t="b">
        <v>0</v>
      </c>
      <c r="H350" s="84" t="b">
        <v>0</v>
      </c>
      <c r="I350" s="84" t="b">
        <v>0</v>
      </c>
      <c r="J350" s="84" t="b">
        <v>0</v>
      </c>
      <c r="K350" s="84" t="b">
        <v>0</v>
      </c>
      <c r="L350" s="84" t="b">
        <v>0</v>
      </c>
    </row>
    <row r="351" spans="1:12" ht="15">
      <c r="A351" s="84" t="s">
        <v>1802</v>
      </c>
      <c r="B351" s="84" t="s">
        <v>1802</v>
      </c>
      <c r="C351" s="84">
        <v>2</v>
      </c>
      <c r="D351" s="123">
        <v>0</v>
      </c>
      <c r="E351" s="123">
        <v>0</v>
      </c>
      <c r="F351" s="84" t="s">
        <v>1602</v>
      </c>
      <c r="G351" s="84" t="b">
        <v>0</v>
      </c>
      <c r="H351" s="84" t="b">
        <v>0</v>
      </c>
      <c r="I351" s="84" t="b">
        <v>0</v>
      </c>
      <c r="J351" s="84" t="b">
        <v>0</v>
      </c>
      <c r="K351" s="84" t="b">
        <v>0</v>
      </c>
      <c r="L351" s="84" t="b">
        <v>0</v>
      </c>
    </row>
    <row r="352" spans="1:12" ht="15">
      <c r="A352" s="84" t="s">
        <v>417</v>
      </c>
      <c r="B352" s="84" t="s">
        <v>1730</v>
      </c>
      <c r="C352" s="84">
        <v>2</v>
      </c>
      <c r="D352" s="123">
        <v>0</v>
      </c>
      <c r="E352" s="123">
        <v>1.4983105537896007</v>
      </c>
      <c r="F352" s="84" t="s">
        <v>1603</v>
      </c>
      <c r="G352" s="84" t="b">
        <v>0</v>
      </c>
      <c r="H352" s="84" t="b">
        <v>0</v>
      </c>
      <c r="I352" s="84" t="b">
        <v>0</v>
      </c>
      <c r="J352" s="84" t="b">
        <v>0</v>
      </c>
      <c r="K352" s="84" t="b">
        <v>0</v>
      </c>
      <c r="L352" s="84" t="b">
        <v>0</v>
      </c>
    </row>
    <row r="353" spans="1:12" ht="15">
      <c r="A353" s="84" t="s">
        <v>1730</v>
      </c>
      <c r="B353" s="84" t="s">
        <v>2098</v>
      </c>
      <c r="C353" s="84">
        <v>2</v>
      </c>
      <c r="D353" s="123">
        <v>0</v>
      </c>
      <c r="E353" s="123">
        <v>1.4983105537896007</v>
      </c>
      <c r="F353" s="84" t="s">
        <v>1603</v>
      </c>
      <c r="G353" s="84" t="b">
        <v>0</v>
      </c>
      <c r="H353" s="84" t="b">
        <v>0</v>
      </c>
      <c r="I353" s="84" t="b">
        <v>0</v>
      </c>
      <c r="J353" s="84" t="b">
        <v>0</v>
      </c>
      <c r="K353" s="84" t="b">
        <v>0</v>
      </c>
      <c r="L353" s="84" t="b">
        <v>0</v>
      </c>
    </row>
    <row r="354" spans="1:12" ht="15">
      <c r="A354" s="84" t="s">
        <v>2098</v>
      </c>
      <c r="B354" s="84" t="s">
        <v>2099</v>
      </c>
      <c r="C354" s="84">
        <v>2</v>
      </c>
      <c r="D354" s="123">
        <v>0</v>
      </c>
      <c r="E354" s="123">
        <v>1.4983105537896007</v>
      </c>
      <c r="F354" s="84" t="s">
        <v>1603</v>
      </c>
      <c r="G354" s="84" t="b">
        <v>0</v>
      </c>
      <c r="H354" s="84" t="b">
        <v>0</v>
      </c>
      <c r="I354" s="84" t="b">
        <v>0</v>
      </c>
      <c r="J354" s="84" t="b">
        <v>0</v>
      </c>
      <c r="K354" s="84" t="b">
        <v>0</v>
      </c>
      <c r="L354" s="84" t="b">
        <v>0</v>
      </c>
    </row>
    <row r="355" spans="1:12" ht="15">
      <c r="A355" s="84" t="s">
        <v>2099</v>
      </c>
      <c r="B355" s="84" t="s">
        <v>2100</v>
      </c>
      <c r="C355" s="84">
        <v>2</v>
      </c>
      <c r="D355" s="123">
        <v>0</v>
      </c>
      <c r="E355" s="123">
        <v>1.4983105537896007</v>
      </c>
      <c r="F355" s="84" t="s">
        <v>1603</v>
      </c>
      <c r="G355" s="84" t="b">
        <v>0</v>
      </c>
      <c r="H355" s="84" t="b">
        <v>0</v>
      </c>
      <c r="I355" s="84" t="b">
        <v>0</v>
      </c>
      <c r="J355" s="84" t="b">
        <v>0</v>
      </c>
      <c r="K355" s="84" t="b">
        <v>0</v>
      </c>
      <c r="L355" s="84" t="b">
        <v>0</v>
      </c>
    </row>
    <row r="356" spans="1:12" ht="15">
      <c r="A356" s="84" t="s">
        <v>2100</v>
      </c>
      <c r="B356" s="84" t="s">
        <v>2101</v>
      </c>
      <c r="C356" s="84">
        <v>2</v>
      </c>
      <c r="D356" s="123">
        <v>0</v>
      </c>
      <c r="E356" s="123">
        <v>1.4983105537896007</v>
      </c>
      <c r="F356" s="84" t="s">
        <v>1603</v>
      </c>
      <c r="G356" s="84" t="b">
        <v>0</v>
      </c>
      <c r="H356" s="84" t="b">
        <v>0</v>
      </c>
      <c r="I356" s="84" t="b">
        <v>0</v>
      </c>
      <c r="J356" s="84" t="b">
        <v>0</v>
      </c>
      <c r="K356" s="84" t="b">
        <v>0</v>
      </c>
      <c r="L356" s="84" t="b">
        <v>0</v>
      </c>
    </row>
    <row r="357" spans="1:12" ht="15">
      <c r="A357" s="84" t="s">
        <v>2101</v>
      </c>
      <c r="B357" s="84" t="s">
        <v>2064</v>
      </c>
      <c r="C357" s="84">
        <v>2</v>
      </c>
      <c r="D357" s="123">
        <v>0</v>
      </c>
      <c r="E357" s="123">
        <v>1.3222192947339193</v>
      </c>
      <c r="F357" s="84" t="s">
        <v>1603</v>
      </c>
      <c r="G357" s="84" t="b">
        <v>0</v>
      </c>
      <c r="H357" s="84" t="b">
        <v>0</v>
      </c>
      <c r="I357" s="84" t="b">
        <v>0</v>
      </c>
      <c r="J357" s="84" t="b">
        <v>0</v>
      </c>
      <c r="K357" s="84" t="b">
        <v>0</v>
      </c>
      <c r="L357" s="84" t="b">
        <v>0</v>
      </c>
    </row>
    <row r="358" spans="1:12" ht="15">
      <c r="A358" s="84" t="s">
        <v>2064</v>
      </c>
      <c r="B358" s="84" t="s">
        <v>2102</v>
      </c>
      <c r="C358" s="84">
        <v>2</v>
      </c>
      <c r="D358" s="123">
        <v>0</v>
      </c>
      <c r="E358" s="123">
        <v>1.3222192947339193</v>
      </c>
      <c r="F358" s="84" t="s">
        <v>1603</v>
      </c>
      <c r="G358" s="84" t="b">
        <v>0</v>
      </c>
      <c r="H358" s="84" t="b">
        <v>0</v>
      </c>
      <c r="I358" s="84" t="b">
        <v>0</v>
      </c>
      <c r="J358" s="84" t="b">
        <v>0</v>
      </c>
      <c r="K358" s="84" t="b">
        <v>0</v>
      </c>
      <c r="L358" s="84" t="b">
        <v>0</v>
      </c>
    </row>
    <row r="359" spans="1:12" ht="15">
      <c r="A359" s="84" t="s">
        <v>2102</v>
      </c>
      <c r="B359" s="84" t="s">
        <v>2103</v>
      </c>
      <c r="C359" s="84">
        <v>2</v>
      </c>
      <c r="D359" s="123">
        <v>0</v>
      </c>
      <c r="E359" s="123">
        <v>1.4983105537896007</v>
      </c>
      <c r="F359" s="84" t="s">
        <v>1603</v>
      </c>
      <c r="G359" s="84" t="b">
        <v>0</v>
      </c>
      <c r="H359" s="84" t="b">
        <v>0</v>
      </c>
      <c r="I359" s="84" t="b">
        <v>0</v>
      </c>
      <c r="J359" s="84" t="b">
        <v>0</v>
      </c>
      <c r="K359" s="84" t="b">
        <v>0</v>
      </c>
      <c r="L359" s="84" t="b">
        <v>0</v>
      </c>
    </row>
    <row r="360" spans="1:12" ht="15">
      <c r="A360" s="84" t="s">
        <v>2103</v>
      </c>
      <c r="B360" s="84" t="s">
        <v>2104</v>
      </c>
      <c r="C360" s="84">
        <v>2</v>
      </c>
      <c r="D360" s="123">
        <v>0</v>
      </c>
      <c r="E360" s="123">
        <v>1.4983105537896007</v>
      </c>
      <c r="F360" s="84" t="s">
        <v>1603</v>
      </c>
      <c r="G360" s="84" t="b">
        <v>0</v>
      </c>
      <c r="H360" s="84" t="b">
        <v>0</v>
      </c>
      <c r="I360" s="84" t="b">
        <v>0</v>
      </c>
      <c r="J360" s="84" t="b">
        <v>0</v>
      </c>
      <c r="K360" s="84" t="b">
        <v>0</v>
      </c>
      <c r="L360" s="84" t="b">
        <v>0</v>
      </c>
    </row>
    <row r="361" spans="1:12" ht="15">
      <c r="A361" s="84" t="s">
        <v>2104</v>
      </c>
      <c r="B361" s="84" t="s">
        <v>2105</v>
      </c>
      <c r="C361" s="84">
        <v>2</v>
      </c>
      <c r="D361" s="123">
        <v>0</v>
      </c>
      <c r="E361" s="123">
        <v>1.4983105537896007</v>
      </c>
      <c r="F361" s="84" t="s">
        <v>1603</v>
      </c>
      <c r="G361" s="84" t="b">
        <v>0</v>
      </c>
      <c r="H361" s="84" t="b">
        <v>0</v>
      </c>
      <c r="I361" s="84" t="b">
        <v>0</v>
      </c>
      <c r="J361" s="84" t="b">
        <v>0</v>
      </c>
      <c r="K361" s="84" t="b">
        <v>0</v>
      </c>
      <c r="L361" s="84" t="b">
        <v>0</v>
      </c>
    </row>
    <row r="362" spans="1:12" ht="15">
      <c r="A362" s="84" t="s">
        <v>2105</v>
      </c>
      <c r="B362" s="84" t="s">
        <v>2106</v>
      </c>
      <c r="C362" s="84">
        <v>2</v>
      </c>
      <c r="D362" s="123">
        <v>0</v>
      </c>
      <c r="E362" s="123">
        <v>1.4983105537896007</v>
      </c>
      <c r="F362" s="84" t="s">
        <v>1603</v>
      </c>
      <c r="G362" s="84" t="b">
        <v>0</v>
      </c>
      <c r="H362" s="84" t="b">
        <v>0</v>
      </c>
      <c r="I362" s="84" t="b">
        <v>0</v>
      </c>
      <c r="J362" s="84" t="b">
        <v>0</v>
      </c>
      <c r="K362" s="84" t="b">
        <v>0</v>
      </c>
      <c r="L362" s="84" t="b">
        <v>0</v>
      </c>
    </row>
    <row r="363" spans="1:12" ht="15">
      <c r="A363" s="84" t="s">
        <v>2106</v>
      </c>
      <c r="B363" s="84" t="s">
        <v>2107</v>
      </c>
      <c r="C363" s="84">
        <v>2</v>
      </c>
      <c r="D363" s="123">
        <v>0</v>
      </c>
      <c r="E363" s="123">
        <v>1.4983105537896007</v>
      </c>
      <c r="F363" s="84" t="s">
        <v>1603</v>
      </c>
      <c r="G363" s="84" t="b">
        <v>0</v>
      </c>
      <c r="H363" s="84" t="b">
        <v>0</v>
      </c>
      <c r="I363" s="84" t="b">
        <v>0</v>
      </c>
      <c r="J363" s="84" t="b">
        <v>0</v>
      </c>
      <c r="K363" s="84" t="b">
        <v>0</v>
      </c>
      <c r="L363" s="84" t="b">
        <v>0</v>
      </c>
    </row>
    <row r="364" spans="1:12" ht="15">
      <c r="A364" s="84" t="s">
        <v>2107</v>
      </c>
      <c r="B364" s="84" t="s">
        <v>2108</v>
      </c>
      <c r="C364" s="84">
        <v>2</v>
      </c>
      <c r="D364" s="123">
        <v>0</v>
      </c>
      <c r="E364" s="123">
        <v>1.4983105537896007</v>
      </c>
      <c r="F364" s="84" t="s">
        <v>1603</v>
      </c>
      <c r="G364" s="84" t="b">
        <v>0</v>
      </c>
      <c r="H364" s="84" t="b">
        <v>0</v>
      </c>
      <c r="I364" s="84" t="b">
        <v>0</v>
      </c>
      <c r="J364" s="84" t="b">
        <v>0</v>
      </c>
      <c r="K364" s="84" t="b">
        <v>0</v>
      </c>
      <c r="L364" s="84" t="b">
        <v>0</v>
      </c>
    </row>
    <row r="365" spans="1:12" ht="15">
      <c r="A365" s="84" t="s">
        <v>2108</v>
      </c>
      <c r="B365" s="84" t="s">
        <v>2109</v>
      </c>
      <c r="C365" s="84">
        <v>2</v>
      </c>
      <c r="D365" s="123">
        <v>0</v>
      </c>
      <c r="E365" s="123">
        <v>1.4983105537896007</v>
      </c>
      <c r="F365" s="84" t="s">
        <v>1603</v>
      </c>
      <c r="G365" s="84" t="b">
        <v>0</v>
      </c>
      <c r="H365" s="84" t="b">
        <v>0</v>
      </c>
      <c r="I365" s="84" t="b">
        <v>0</v>
      </c>
      <c r="J365" s="84" t="b">
        <v>0</v>
      </c>
      <c r="K365" s="84" t="b">
        <v>0</v>
      </c>
      <c r="L365" s="84" t="b">
        <v>0</v>
      </c>
    </row>
    <row r="366" spans="1:12" ht="15">
      <c r="A366" s="84" t="s">
        <v>2109</v>
      </c>
      <c r="B366" s="84" t="s">
        <v>2110</v>
      </c>
      <c r="C366" s="84">
        <v>2</v>
      </c>
      <c r="D366" s="123">
        <v>0</v>
      </c>
      <c r="E366" s="123">
        <v>1.4983105537896007</v>
      </c>
      <c r="F366" s="84" t="s">
        <v>1603</v>
      </c>
      <c r="G366" s="84" t="b">
        <v>0</v>
      </c>
      <c r="H366" s="84" t="b">
        <v>0</v>
      </c>
      <c r="I366" s="84" t="b">
        <v>0</v>
      </c>
      <c r="J366" s="84" t="b">
        <v>0</v>
      </c>
      <c r="K366" s="84" t="b">
        <v>0</v>
      </c>
      <c r="L366" s="84" t="b">
        <v>0</v>
      </c>
    </row>
    <row r="367" spans="1:12" ht="15">
      <c r="A367" s="84" t="s">
        <v>2110</v>
      </c>
      <c r="B367" s="84" t="s">
        <v>2111</v>
      </c>
      <c r="C367" s="84">
        <v>2</v>
      </c>
      <c r="D367" s="123">
        <v>0</v>
      </c>
      <c r="E367" s="123">
        <v>1.4983105537896007</v>
      </c>
      <c r="F367" s="84" t="s">
        <v>1603</v>
      </c>
      <c r="G367" s="84" t="b">
        <v>0</v>
      </c>
      <c r="H367" s="84" t="b">
        <v>0</v>
      </c>
      <c r="I367" s="84" t="b">
        <v>0</v>
      </c>
      <c r="J367" s="84" t="b">
        <v>0</v>
      </c>
      <c r="K367" s="84" t="b">
        <v>0</v>
      </c>
      <c r="L367" s="84" t="b">
        <v>0</v>
      </c>
    </row>
    <row r="368" spans="1:12" ht="15">
      <c r="A368" s="84" t="s">
        <v>2111</v>
      </c>
      <c r="B368" s="84" t="s">
        <v>2112</v>
      </c>
      <c r="C368" s="84">
        <v>2</v>
      </c>
      <c r="D368" s="123">
        <v>0</v>
      </c>
      <c r="E368" s="123">
        <v>1.4983105537896007</v>
      </c>
      <c r="F368" s="84" t="s">
        <v>1603</v>
      </c>
      <c r="G368" s="84" t="b">
        <v>0</v>
      </c>
      <c r="H368" s="84" t="b">
        <v>0</v>
      </c>
      <c r="I368" s="84" t="b">
        <v>0</v>
      </c>
      <c r="J368" s="84" t="b">
        <v>0</v>
      </c>
      <c r="K368" s="84" t="b">
        <v>0</v>
      </c>
      <c r="L368" s="84" t="b">
        <v>0</v>
      </c>
    </row>
    <row r="369" spans="1:12" ht="15">
      <c r="A369" s="84" t="s">
        <v>2112</v>
      </c>
      <c r="B369" s="84" t="s">
        <v>2113</v>
      </c>
      <c r="C369" s="84">
        <v>2</v>
      </c>
      <c r="D369" s="123">
        <v>0</v>
      </c>
      <c r="E369" s="123">
        <v>1.4983105537896007</v>
      </c>
      <c r="F369" s="84" t="s">
        <v>1603</v>
      </c>
      <c r="G369" s="84" t="b">
        <v>0</v>
      </c>
      <c r="H369" s="84" t="b">
        <v>0</v>
      </c>
      <c r="I369" s="84" t="b">
        <v>0</v>
      </c>
      <c r="J369" s="84" t="b">
        <v>0</v>
      </c>
      <c r="K369" s="84" t="b">
        <v>0</v>
      </c>
      <c r="L369" s="84" t="b">
        <v>0</v>
      </c>
    </row>
    <row r="370" spans="1:12" ht="15">
      <c r="A370" s="84" t="s">
        <v>2113</v>
      </c>
      <c r="B370" s="84" t="s">
        <v>2114</v>
      </c>
      <c r="C370" s="84">
        <v>2</v>
      </c>
      <c r="D370" s="123">
        <v>0</v>
      </c>
      <c r="E370" s="123">
        <v>1.4983105537896007</v>
      </c>
      <c r="F370" s="84" t="s">
        <v>1603</v>
      </c>
      <c r="G370" s="84" t="b">
        <v>0</v>
      </c>
      <c r="H370" s="84" t="b">
        <v>0</v>
      </c>
      <c r="I370" s="84" t="b">
        <v>0</v>
      </c>
      <c r="J370" s="84" t="b">
        <v>0</v>
      </c>
      <c r="K370" s="84" t="b">
        <v>0</v>
      </c>
      <c r="L370" s="84" t="b">
        <v>0</v>
      </c>
    </row>
    <row r="371" spans="1:12" ht="15">
      <c r="A371" s="84" t="s">
        <v>2114</v>
      </c>
      <c r="B371" s="84" t="s">
        <v>2056</v>
      </c>
      <c r="C371" s="84">
        <v>2</v>
      </c>
      <c r="D371" s="123">
        <v>0</v>
      </c>
      <c r="E371" s="123">
        <v>1.100370545117563</v>
      </c>
      <c r="F371" s="84" t="s">
        <v>1603</v>
      </c>
      <c r="G371" s="84" t="b">
        <v>0</v>
      </c>
      <c r="H371" s="84" t="b">
        <v>0</v>
      </c>
      <c r="I371" s="84" t="b">
        <v>0</v>
      </c>
      <c r="J371" s="84" t="b">
        <v>0</v>
      </c>
      <c r="K371" s="84" t="b">
        <v>0</v>
      </c>
      <c r="L371" s="84" t="b">
        <v>0</v>
      </c>
    </row>
    <row r="372" spans="1:12" ht="15">
      <c r="A372" s="84" t="s">
        <v>2056</v>
      </c>
      <c r="B372" s="84" t="s">
        <v>2115</v>
      </c>
      <c r="C372" s="84">
        <v>2</v>
      </c>
      <c r="D372" s="123">
        <v>0</v>
      </c>
      <c r="E372" s="123">
        <v>1.100370545117563</v>
      </c>
      <c r="F372" s="84" t="s">
        <v>1603</v>
      </c>
      <c r="G372" s="84" t="b">
        <v>0</v>
      </c>
      <c r="H372" s="84" t="b">
        <v>0</v>
      </c>
      <c r="I372" s="84" t="b">
        <v>0</v>
      </c>
      <c r="J372" s="84" t="b">
        <v>0</v>
      </c>
      <c r="K372" s="84" t="b">
        <v>0</v>
      </c>
      <c r="L372" s="84" t="b">
        <v>0</v>
      </c>
    </row>
    <row r="373" spans="1:12" ht="15">
      <c r="A373" s="84" t="s">
        <v>2115</v>
      </c>
      <c r="B373" s="84" t="s">
        <v>2116</v>
      </c>
      <c r="C373" s="84">
        <v>2</v>
      </c>
      <c r="D373" s="123">
        <v>0</v>
      </c>
      <c r="E373" s="123">
        <v>1.4983105537896007</v>
      </c>
      <c r="F373" s="84" t="s">
        <v>1603</v>
      </c>
      <c r="G373" s="84" t="b">
        <v>0</v>
      </c>
      <c r="H373" s="84" t="b">
        <v>0</v>
      </c>
      <c r="I373" s="84" t="b">
        <v>0</v>
      </c>
      <c r="J373" s="84" t="b">
        <v>0</v>
      </c>
      <c r="K373" s="84" t="b">
        <v>0</v>
      </c>
      <c r="L373" s="84" t="b">
        <v>0</v>
      </c>
    </row>
    <row r="374" spans="1:12" ht="15">
      <c r="A374" s="84" t="s">
        <v>2116</v>
      </c>
      <c r="B374" s="84" t="s">
        <v>2117</v>
      </c>
      <c r="C374" s="84">
        <v>2</v>
      </c>
      <c r="D374" s="123">
        <v>0</v>
      </c>
      <c r="E374" s="123">
        <v>1.4983105537896007</v>
      </c>
      <c r="F374" s="84" t="s">
        <v>1603</v>
      </c>
      <c r="G374" s="84" t="b">
        <v>0</v>
      </c>
      <c r="H374" s="84" t="b">
        <v>0</v>
      </c>
      <c r="I374" s="84" t="b">
        <v>0</v>
      </c>
      <c r="J374" s="84" t="b">
        <v>0</v>
      </c>
      <c r="K374" s="84" t="b">
        <v>0</v>
      </c>
      <c r="L374" s="84" t="b">
        <v>0</v>
      </c>
    </row>
    <row r="375" spans="1:12" ht="15">
      <c r="A375" s="84" t="s">
        <v>2117</v>
      </c>
      <c r="B375" s="84" t="s">
        <v>2056</v>
      </c>
      <c r="C375" s="84">
        <v>2</v>
      </c>
      <c r="D375" s="123">
        <v>0</v>
      </c>
      <c r="E375" s="123">
        <v>1.100370545117563</v>
      </c>
      <c r="F375" s="84" t="s">
        <v>1603</v>
      </c>
      <c r="G375" s="84" t="b">
        <v>0</v>
      </c>
      <c r="H375" s="84" t="b">
        <v>0</v>
      </c>
      <c r="I375" s="84" t="b">
        <v>0</v>
      </c>
      <c r="J375" s="84" t="b">
        <v>0</v>
      </c>
      <c r="K375" s="84" t="b">
        <v>0</v>
      </c>
      <c r="L375" s="84" t="b">
        <v>0</v>
      </c>
    </row>
    <row r="376" spans="1:12" ht="15">
      <c r="A376" s="84" t="s">
        <v>2123</v>
      </c>
      <c r="B376" s="84" t="s">
        <v>2124</v>
      </c>
      <c r="C376" s="84">
        <v>2</v>
      </c>
      <c r="D376" s="123">
        <v>0</v>
      </c>
      <c r="E376" s="123">
        <v>1.161368002234975</v>
      </c>
      <c r="F376" s="84" t="s">
        <v>1604</v>
      </c>
      <c r="G376" s="84" t="b">
        <v>0</v>
      </c>
      <c r="H376" s="84" t="b">
        <v>0</v>
      </c>
      <c r="I376" s="84" t="b">
        <v>0</v>
      </c>
      <c r="J376" s="84" t="b">
        <v>0</v>
      </c>
      <c r="K376" s="84" t="b">
        <v>0</v>
      </c>
      <c r="L376" s="84" t="b">
        <v>0</v>
      </c>
    </row>
    <row r="377" spans="1:12" ht="15">
      <c r="A377" s="84" t="s">
        <v>2124</v>
      </c>
      <c r="B377" s="84" t="s">
        <v>2125</v>
      </c>
      <c r="C377" s="84">
        <v>2</v>
      </c>
      <c r="D377" s="123">
        <v>0</v>
      </c>
      <c r="E377" s="123">
        <v>1.161368002234975</v>
      </c>
      <c r="F377" s="84" t="s">
        <v>1604</v>
      </c>
      <c r="G377" s="84" t="b">
        <v>0</v>
      </c>
      <c r="H377" s="84" t="b">
        <v>0</v>
      </c>
      <c r="I377" s="84" t="b">
        <v>0</v>
      </c>
      <c r="J377" s="84" t="b">
        <v>0</v>
      </c>
      <c r="K377" s="84" t="b">
        <v>0</v>
      </c>
      <c r="L377" s="84" t="b">
        <v>0</v>
      </c>
    </row>
    <row r="378" spans="1:12" ht="15">
      <c r="A378" s="84" t="s">
        <v>2125</v>
      </c>
      <c r="B378" s="84" t="s">
        <v>2126</v>
      </c>
      <c r="C378" s="84">
        <v>2</v>
      </c>
      <c r="D378" s="123">
        <v>0</v>
      </c>
      <c r="E378" s="123">
        <v>1.161368002234975</v>
      </c>
      <c r="F378" s="84" t="s">
        <v>1604</v>
      </c>
      <c r="G378" s="84" t="b">
        <v>0</v>
      </c>
      <c r="H378" s="84" t="b">
        <v>0</v>
      </c>
      <c r="I378" s="84" t="b">
        <v>0</v>
      </c>
      <c r="J378" s="84" t="b">
        <v>0</v>
      </c>
      <c r="K378" s="84" t="b">
        <v>0</v>
      </c>
      <c r="L378" s="84" t="b">
        <v>0</v>
      </c>
    </row>
    <row r="379" spans="1:12" ht="15">
      <c r="A379" s="84" t="s">
        <v>2126</v>
      </c>
      <c r="B379" s="84" t="s">
        <v>2127</v>
      </c>
      <c r="C379" s="84">
        <v>2</v>
      </c>
      <c r="D379" s="123">
        <v>0</v>
      </c>
      <c r="E379" s="123">
        <v>1.161368002234975</v>
      </c>
      <c r="F379" s="84" t="s">
        <v>1604</v>
      </c>
      <c r="G379" s="84" t="b">
        <v>0</v>
      </c>
      <c r="H379" s="84" t="b">
        <v>0</v>
      </c>
      <c r="I379" s="84" t="b">
        <v>0</v>
      </c>
      <c r="J379" s="84" t="b">
        <v>0</v>
      </c>
      <c r="K379" s="84" t="b">
        <v>0</v>
      </c>
      <c r="L379" s="84" t="b">
        <v>0</v>
      </c>
    </row>
    <row r="380" spans="1:12" ht="15">
      <c r="A380" s="84" t="s">
        <v>2127</v>
      </c>
      <c r="B380" s="84" t="s">
        <v>2128</v>
      </c>
      <c r="C380" s="84">
        <v>2</v>
      </c>
      <c r="D380" s="123">
        <v>0</v>
      </c>
      <c r="E380" s="123">
        <v>1.161368002234975</v>
      </c>
      <c r="F380" s="84" t="s">
        <v>1604</v>
      </c>
      <c r="G380" s="84" t="b">
        <v>0</v>
      </c>
      <c r="H380" s="84" t="b">
        <v>0</v>
      </c>
      <c r="I380" s="84" t="b">
        <v>0</v>
      </c>
      <c r="J380" s="84" t="b">
        <v>0</v>
      </c>
      <c r="K380" s="84" t="b">
        <v>0</v>
      </c>
      <c r="L380" s="84" t="b">
        <v>0</v>
      </c>
    </row>
    <row r="381" spans="1:12" ht="15">
      <c r="A381" s="84" t="s">
        <v>2128</v>
      </c>
      <c r="B381" s="84" t="s">
        <v>2129</v>
      </c>
      <c r="C381" s="84">
        <v>2</v>
      </c>
      <c r="D381" s="123">
        <v>0</v>
      </c>
      <c r="E381" s="123">
        <v>1.161368002234975</v>
      </c>
      <c r="F381" s="84" t="s">
        <v>1604</v>
      </c>
      <c r="G381" s="84" t="b">
        <v>0</v>
      </c>
      <c r="H381" s="84" t="b">
        <v>0</v>
      </c>
      <c r="I381" s="84" t="b">
        <v>0</v>
      </c>
      <c r="J381" s="84" t="b">
        <v>0</v>
      </c>
      <c r="K381" s="84" t="b">
        <v>0</v>
      </c>
      <c r="L381" s="84" t="b">
        <v>0</v>
      </c>
    </row>
    <row r="382" spans="1:12" ht="15">
      <c r="A382" s="84" t="s">
        <v>2129</v>
      </c>
      <c r="B382" s="84" t="s">
        <v>2130</v>
      </c>
      <c r="C382" s="84">
        <v>2</v>
      </c>
      <c r="D382" s="123">
        <v>0</v>
      </c>
      <c r="E382" s="123">
        <v>1.161368002234975</v>
      </c>
      <c r="F382" s="84" t="s">
        <v>1604</v>
      </c>
      <c r="G382" s="84" t="b">
        <v>0</v>
      </c>
      <c r="H382" s="84" t="b">
        <v>0</v>
      </c>
      <c r="I382" s="84" t="b">
        <v>0</v>
      </c>
      <c r="J382" s="84" t="b">
        <v>0</v>
      </c>
      <c r="K382" s="84" t="b">
        <v>0</v>
      </c>
      <c r="L382" s="84" t="b">
        <v>0</v>
      </c>
    </row>
    <row r="383" spans="1:12" ht="15">
      <c r="A383" s="84" t="s">
        <v>2130</v>
      </c>
      <c r="B383" s="84" t="s">
        <v>421</v>
      </c>
      <c r="C383" s="84">
        <v>2</v>
      </c>
      <c r="D383" s="123">
        <v>0</v>
      </c>
      <c r="E383" s="123">
        <v>1.161368002234975</v>
      </c>
      <c r="F383" s="84" t="s">
        <v>1604</v>
      </c>
      <c r="G383" s="84" t="b">
        <v>0</v>
      </c>
      <c r="H383" s="84" t="b">
        <v>0</v>
      </c>
      <c r="I383" s="84" t="b">
        <v>0</v>
      </c>
      <c r="J383" s="84" t="b">
        <v>0</v>
      </c>
      <c r="K383" s="84" t="b">
        <v>0</v>
      </c>
      <c r="L383" s="84" t="b">
        <v>0</v>
      </c>
    </row>
    <row r="384" spans="1:12" ht="15">
      <c r="A384" s="84" t="s">
        <v>421</v>
      </c>
      <c r="B384" s="84" t="s">
        <v>2131</v>
      </c>
      <c r="C384" s="84">
        <v>2</v>
      </c>
      <c r="D384" s="123">
        <v>0</v>
      </c>
      <c r="E384" s="123">
        <v>1.161368002234975</v>
      </c>
      <c r="F384" s="84" t="s">
        <v>1604</v>
      </c>
      <c r="G384" s="84" t="b">
        <v>0</v>
      </c>
      <c r="H384" s="84" t="b">
        <v>0</v>
      </c>
      <c r="I384" s="84" t="b">
        <v>0</v>
      </c>
      <c r="J384" s="84" t="b">
        <v>0</v>
      </c>
      <c r="K384" s="84" t="b">
        <v>0</v>
      </c>
      <c r="L384" s="84" t="b">
        <v>0</v>
      </c>
    </row>
    <row r="385" spans="1:12" ht="15">
      <c r="A385" s="84" t="s">
        <v>2131</v>
      </c>
      <c r="B385" s="84" t="s">
        <v>2132</v>
      </c>
      <c r="C385" s="84">
        <v>2</v>
      </c>
      <c r="D385" s="123">
        <v>0</v>
      </c>
      <c r="E385" s="123">
        <v>1.161368002234975</v>
      </c>
      <c r="F385" s="84" t="s">
        <v>1604</v>
      </c>
      <c r="G385" s="84" t="b">
        <v>0</v>
      </c>
      <c r="H385" s="84" t="b">
        <v>0</v>
      </c>
      <c r="I385" s="84" t="b">
        <v>0</v>
      </c>
      <c r="J385" s="84" t="b">
        <v>0</v>
      </c>
      <c r="K385" s="84" t="b">
        <v>0</v>
      </c>
      <c r="L385" s="84" t="b">
        <v>0</v>
      </c>
    </row>
    <row r="386" spans="1:12" ht="15">
      <c r="A386" s="84" t="s">
        <v>1685</v>
      </c>
      <c r="B386" s="84" t="s">
        <v>1686</v>
      </c>
      <c r="C386" s="84">
        <v>2</v>
      </c>
      <c r="D386" s="123">
        <v>0</v>
      </c>
      <c r="E386" s="123">
        <v>1.021189299069938</v>
      </c>
      <c r="F386" s="84" t="s">
        <v>1608</v>
      </c>
      <c r="G386" s="84" t="b">
        <v>0</v>
      </c>
      <c r="H386" s="84" t="b">
        <v>0</v>
      </c>
      <c r="I386" s="84" t="b">
        <v>0</v>
      </c>
      <c r="J386" s="84" t="b">
        <v>1</v>
      </c>
      <c r="K386" s="84" t="b">
        <v>0</v>
      </c>
      <c r="L386" s="84" t="b">
        <v>0</v>
      </c>
    </row>
    <row r="387" spans="1:12" ht="15">
      <c r="A387" s="84" t="s">
        <v>1686</v>
      </c>
      <c r="B387" s="84" t="s">
        <v>2088</v>
      </c>
      <c r="C387" s="84">
        <v>2</v>
      </c>
      <c r="D387" s="123">
        <v>0</v>
      </c>
      <c r="E387" s="123">
        <v>1.021189299069938</v>
      </c>
      <c r="F387" s="84" t="s">
        <v>1608</v>
      </c>
      <c r="G387" s="84" t="b">
        <v>1</v>
      </c>
      <c r="H387" s="84" t="b">
        <v>0</v>
      </c>
      <c r="I387" s="84" t="b">
        <v>0</v>
      </c>
      <c r="J387" s="84" t="b">
        <v>0</v>
      </c>
      <c r="K387" s="84" t="b">
        <v>0</v>
      </c>
      <c r="L387" s="84" t="b">
        <v>0</v>
      </c>
    </row>
    <row r="388" spans="1:12" ht="15">
      <c r="A388" s="84" t="s">
        <v>2088</v>
      </c>
      <c r="B388" s="84" t="s">
        <v>1742</v>
      </c>
      <c r="C388" s="84">
        <v>2</v>
      </c>
      <c r="D388" s="123">
        <v>0</v>
      </c>
      <c r="E388" s="123">
        <v>0.7201593034059569</v>
      </c>
      <c r="F388" s="84" t="s">
        <v>1608</v>
      </c>
      <c r="G388" s="84" t="b">
        <v>0</v>
      </c>
      <c r="H388" s="84" t="b">
        <v>0</v>
      </c>
      <c r="I388" s="84" t="b">
        <v>0</v>
      </c>
      <c r="J388" s="84" t="b">
        <v>0</v>
      </c>
      <c r="K388" s="84" t="b">
        <v>0</v>
      </c>
      <c r="L388" s="84" t="b">
        <v>0</v>
      </c>
    </row>
    <row r="389" spans="1:12" ht="15">
      <c r="A389" s="84" t="s">
        <v>1742</v>
      </c>
      <c r="B389" s="84" t="s">
        <v>417</v>
      </c>
      <c r="C389" s="84">
        <v>2</v>
      </c>
      <c r="D389" s="123">
        <v>0</v>
      </c>
      <c r="E389" s="123">
        <v>0.7201593034059569</v>
      </c>
      <c r="F389" s="84" t="s">
        <v>1608</v>
      </c>
      <c r="G389" s="84" t="b">
        <v>0</v>
      </c>
      <c r="H389" s="84" t="b">
        <v>0</v>
      </c>
      <c r="I389" s="84" t="b">
        <v>0</v>
      </c>
      <c r="J389" s="84" t="b">
        <v>0</v>
      </c>
      <c r="K389" s="84" t="b">
        <v>0</v>
      </c>
      <c r="L389" s="84" t="b">
        <v>0</v>
      </c>
    </row>
    <row r="390" spans="1:12" ht="15">
      <c r="A390" s="84" t="s">
        <v>417</v>
      </c>
      <c r="B390" s="84" t="s">
        <v>1742</v>
      </c>
      <c r="C390" s="84">
        <v>2</v>
      </c>
      <c r="D390" s="123">
        <v>0</v>
      </c>
      <c r="E390" s="123">
        <v>0.7201593034059569</v>
      </c>
      <c r="F390" s="84" t="s">
        <v>1608</v>
      </c>
      <c r="G390" s="84" t="b">
        <v>0</v>
      </c>
      <c r="H390" s="84" t="b">
        <v>0</v>
      </c>
      <c r="I390" s="84" t="b">
        <v>0</v>
      </c>
      <c r="J390" s="84" t="b">
        <v>0</v>
      </c>
      <c r="K390" s="84" t="b">
        <v>0</v>
      </c>
      <c r="L390" s="84" t="b">
        <v>0</v>
      </c>
    </row>
    <row r="391" spans="1:12" ht="15">
      <c r="A391" s="84" t="s">
        <v>1742</v>
      </c>
      <c r="B391" s="84" t="s">
        <v>1681</v>
      </c>
      <c r="C391" s="84">
        <v>2</v>
      </c>
      <c r="D391" s="123">
        <v>0</v>
      </c>
      <c r="E391" s="123">
        <v>0.7201593034059569</v>
      </c>
      <c r="F391" s="84" t="s">
        <v>1608</v>
      </c>
      <c r="G391" s="84" t="b">
        <v>0</v>
      </c>
      <c r="H391" s="84" t="b">
        <v>0</v>
      </c>
      <c r="I391" s="84" t="b">
        <v>0</v>
      </c>
      <c r="J391" s="84" t="b">
        <v>1</v>
      </c>
      <c r="K391" s="84" t="b">
        <v>0</v>
      </c>
      <c r="L391" s="84" t="b">
        <v>0</v>
      </c>
    </row>
    <row r="392" spans="1:12" ht="15">
      <c r="A392" s="84" t="s">
        <v>1681</v>
      </c>
      <c r="B392" s="84" t="s">
        <v>1687</v>
      </c>
      <c r="C392" s="84">
        <v>2</v>
      </c>
      <c r="D392" s="123">
        <v>0</v>
      </c>
      <c r="E392" s="123">
        <v>1.021189299069938</v>
      </c>
      <c r="F392" s="84" t="s">
        <v>1608</v>
      </c>
      <c r="G392" s="84" t="b">
        <v>1</v>
      </c>
      <c r="H392" s="84" t="b">
        <v>0</v>
      </c>
      <c r="I392" s="84" t="b">
        <v>0</v>
      </c>
      <c r="J392" s="84" t="b">
        <v>0</v>
      </c>
      <c r="K392" s="84" t="b">
        <v>0</v>
      </c>
      <c r="L392" s="84" t="b">
        <v>0</v>
      </c>
    </row>
    <row r="393" spans="1:12" ht="15">
      <c r="A393" s="84" t="s">
        <v>1687</v>
      </c>
      <c r="B393" s="84" t="s">
        <v>1688</v>
      </c>
      <c r="C393" s="84">
        <v>2</v>
      </c>
      <c r="D393" s="123">
        <v>0</v>
      </c>
      <c r="E393" s="123">
        <v>1.021189299069938</v>
      </c>
      <c r="F393" s="84" t="s">
        <v>1608</v>
      </c>
      <c r="G393" s="84" t="b">
        <v>0</v>
      </c>
      <c r="H393" s="84" t="b">
        <v>0</v>
      </c>
      <c r="I393" s="84" t="b">
        <v>0</v>
      </c>
      <c r="J393" s="84" t="b">
        <v>0</v>
      </c>
      <c r="K393" s="84" t="b">
        <v>0</v>
      </c>
      <c r="L393" s="84" t="b">
        <v>0</v>
      </c>
    </row>
    <row r="394" spans="1:12" ht="15">
      <c r="A394" s="84" t="s">
        <v>1688</v>
      </c>
      <c r="B394" s="84" t="s">
        <v>1692</v>
      </c>
      <c r="C394" s="84">
        <v>2</v>
      </c>
      <c r="D394" s="123">
        <v>0</v>
      </c>
      <c r="E394" s="123">
        <v>1.021189299069938</v>
      </c>
      <c r="F394" s="84" t="s">
        <v>1608</v>
      </c>
      <c r="G394" s="84" t="b">
        <v>0</v>
      </c>
      <c r="H394" s="84" t="b">
        <v>0</v>
      </c>
      <c r="I394" s="84" t="b">
        <v>0</v>
      </c>
      <c r="J394" s="84" t="b">
        <v>0</v>
      </c>
      <c r="K394" s="84" t="b">
        <v>0</v>
      </c>
      <c r="L394" s="84" t="b">
        <v>0</v>
      </c>
    </row>
    <row r="395" spans="1:12" ht="15">
      <c r="A395" s="84" t="s">
        <v>1692</v>
      </c>
      <c r="B395" s="84" t="s">
        <v>1693</v>
      </c>
      <c r="C395" s="84">
        <v>2</v>
      </c>
      <c r="D395" s="123">
        <v>0</v>
      </c>
      <c r="E395" s="123">
        <v>1.021189299069938</v>
      </c>
      <c r="F395" s="84" t="s">
        <v>1608</v>
      </c>
      <c r="G395" s="84" t="b">
        <v>0</v>
      </c>
      <c r="H395" s="84" t="b">
        <v>0</v>
      </c>
      <c r="I395" s="84" t="b">
        <v>0</v>
      </c>
      <c r="J395" s="84" t="b">
        <v>0</v>
      </c>
      <c r="K395" s="84" t="b">
        <v>0</v>
      </c>
      <c r="L395" s="84" t="b">
        <v>0</v>
      </c>
    </row>
    <row r="396" spans="1:12" ht="15">
      <c r="A396" s="84" t="s">
        <v>1743</v>
      </c>
      <c r="B396" s="84" t="s">
        <v>2089</v>
      </c>
      <c r="C396" s="84">
        <v>3</v>
      </c>
      <c r="D396" s="123">
        <v>0</v>
      </c>
      <c r="E396" s="123">
        <v>1.100370545117563</v>
      </c>
      <c r="F396" s="84" t="s">
        <v>1609</v>
      </c>
      <c r="G396" s="84" t="b">
        <v>0</v>
      </c>
      <c r="H396" s="84" t="b">
        <v>0</v>
      </c>
      <c r="I396" s="84" t="b">
        <v>0</v>
      </c>
      <c r="J396" s="84" t="b">
        <v>0</v>
      </c>
      <c r="K396" s="84" t="b">
        <v>0</v>
      </c>
      <c r="L396" s="84" t="b">
        <v>0</v>
      </c>
    </row>
    <row r="397" spans="1:12" ht="15">
      <c r="A397" s="84" t="s">
        <v>2060</v>
      </c>
      <c r="B397" s="84" t="s">
        <v>2143</v>
      </c>
      <c r="C397" s="84">
        <v>2</v>
      </c>
      <c r="D397" s="123">
        <v>0</v>
      </c>
      <c r="E397" s="123">
        <v>1.1972805581256194</v>
      </c>
      <c r="F397" s="84" t="s">
        <v>1609</v>
      </c>
      <c r="G397" s="84" t="b">
        <v>0</v>
      </c>
      <c r="H397" s="84" t="b">
        <v>0</v>
      </c>
      <c r="I397" s="84" t="b">
        <v>0</v>
      </c>
      <c r="J397" s="84" t="b">
        <v>0</v>
      </c>
      <c r="K397" s="84" t="b">
        <v>0</v>
      </c>
      <c r="L397" s="84" t="b">
        <v>0</v>
      </c>
    </row>
    <row r="398" spans="1:12" ht="15">
      <c r="A398" s="84" t="s">
        <v>2143</v>
      </c>
      <c r="B398" s="84" t="s">
        <v>2144</v>
      </c>
      <c r="C398" s="84">
        <v>2</v>
      </c>
      <c r="D398" s="123">
        <v>0</v>
      </c>
      <c r="E398" s="123">
        <v>1.4983105537896007</v>
      </c>
      <c r="F398" s="84" t="s">
        <v>1609</v>
      </c>
      <c r="G398" s="84" t="b">
        <v>0</v>
      </c>
      <c r="H398" s="84" t="b">
        <v>0</v>
      </c>
      <c r="I398" s="84" t="b">
        <v>0</v>
      </c>
      <c r="J398" s="84" t="b">
        <v>0</v>
      </c>
      <c r="K398" s="84" t="b">
        <v>0</v>
      </c>
      <c r="L398" s="84" t="b">
        <v>0</v>
      </c>
    </row>
    <row r="399" spans="1:12" ht="15">
      <c r="A399" s="84" t="s">
        <v>2144</v>
      </c>
      <c r="B399" s="84" t="s">
        <v>2145</v>
      </c>
      <c r="C399" s="84">
        <v>2</v>
      </c>
      <c r="D399" s="123">
        <v>0</v>
      </c>
      <c r="E399" s="123">
        <v>1.4983105537896007</v>
      </c>
      <c r="F399" s="84" t="s">
        <v>1609</v>
      </c>
      <c r="G399" s="84" t="b">
        <v>0</v>
      </c>
      <c r="H399" s="84" t="b">
        <v>0</v>
      </c>
      <c r="I399" s="84" t="b">
        <v>0</v>
      </c>
      <c r="J399" s="84" t="b">
        <v>0</v>
      </c>
      <c r="K399" s="84" t="b">
        <v>0</v>
      </c>
      <c r="L399" s="84" t="b">
        <v>0</v>
      </c>
    </row>
    <row r="400" spans="1:12" ht="15">
      <c r="A400" s="84" t="s">
        <v>2145</v>
      </c>
      <c r="B400" s="84" t="s">
        <v>2146</v>
      </c>
      <c r="C400" s="84">
        <v>2</v>
      </c>
      <c r="D400" s="123">
        <v>0</v>
      </c>
      <c r="E400" s="123">
        <v>1.4983105537896007</v>
      </c>
      <c r="F400" s="84" t="s">
        <v>1609</v>
      </c>
      <c r="G400" s="84" t="b">
        <v>0</v>
      </c>
      <c r="H400" s="84" t="b">
        <v>0</v>
      </c>
      <c r="I400" s="84" t="b">
        <v>0</v>
      </c>
      <c r="J400" s="84" t="b">
        <v>0</v>
      </c>
      <c r="K400" s="84" t="b">
        <v>0</v>
      </c>
      <c r="L400" s="84" t="b">
        <v>0</v>
      </c>
    </row>
    <row r="401" spans="1:12" ht="15">
      <c r="A401" s="84" t="s">
        <v>2146</v>
      </c>
      <c r="B401" s="84" t="s">
        <v>2147</v>
      </c>
      <c r="C401" s="84">
        <v>2</v>
      </c>
      <c r="D401" s="123">
        <v>0</v>
      </c>
      <c r="E401" s="123">
        <v>1.4983105537896007</v>
      </c>
      <c r="F401" s="84" t="s">
        <v>1609</v>
      </c>
      <c r="G401" s="84" t="b">
        <v>0</v>
      </c>
      <c r="H401" s="84" t="b">
        <v>0</v>
      </c>
      <c r="I401" s="84" t="b">
        <v>0</v>
      </c>
      <c r="J401" s="84" t="b">
        <v>0</v>
      </c>
      <c r="K401" s="84" t="b">
        <v>0</v>
      </c>
      <c r="L401" s="84" t="b">
        <v>0</v>
      </c>
    </row>
    <row r="402" spans="1:12" ht="15">
      <c r="A402" s="84" t="s">
        <v>2147</v>
      </c>
      <c r="B402" s="84" t="s">
        <v>2148</v>
      </c>
      <c r="C402" s="84">
        <v>2</v>
      </c>
      <c r="D402" s="123">
        <v>0</v>
      </c>
      <c r="E402" s="123">
        <v>1.4983105537896007</v>
      </c>
      <c r="F402" s="84" t="s">
        <v>1609</v>
      </c>
      <c r="G402" s="84" t="b">
        <v>0</v>
      </c>
      <c r="H402" s="84" t="b">
        <v>0</v>
      </c>
      <c r="I402" s="84" t="b">
        <v>0</v>
      </c>
      <c r="J402" s="84" t="b">
        <v>0</v>
      </c>
      <c r="K402" s="84" t="b">
        <v>0</v>
      </c>
      <c r="L402" s="84" t="b">
        <v>0</v>
      </c>
    </row>
    <row r="403" spans="1:12" ht="15">
      <c r="A403" s="84" t="s">
        <v>2148</v>
      </c>
      <c r="B403" s="84" t="s">
        <v>2149</v>
      </c>
      <c r="C403" s="84">
        <v>2</v>
      </c>
      <c r="D403" s="123">
        <v>0</v>
      </c>
      <c r="E403" s="123">
        <v>1.4983105537896007</v>
      </c>
      <c r="F403" s="84" t="s">
        <v>1609</v>
      </c>
      <c r="G403" s="84" t="b">
        <v>0</v>
      </c>
      <c r="H403" s="84" t="b">
        <v>0</v>
      </c>
      <c r="I403" s="84" t="b">
        <v>0</v>
      </c>
      <c r="J403" s="84" t="b">
        <v>0</v>
      </c>
      <c r="K403" s="84" t="b">
        <v>0</v>
      </c>
      <c r="L403" s="84" t="b">
        <v>0</v>
      </c>
    </row>
    <row r="404" spans="1:12" ht="15">
      <c r="A404" s="84" t="s">
        <v>2149</v>
      </c>
      <c r="B404" s="84" t="s">
        <v>2150</v>
      </c>
      <c r="C404" s="84">
        <v>2</v>
      </c>
      <c r="D404" s="123">
        <v>0</v>
      </c>
      <c r="E404" s="123">
        <v>1.4983105537896007</v>
      </c>
      <c r="F404" s="84" t="s">
        <v>1609</v>
      </c>
      <c r="G404" s="84" t="b">
        <v>0</v>
      </c>
      <c r="H404" s="84" t="b">
        <v>0</v>
      </c>
      <c r="I404" s="84" t="b">
        <v>0</v>
      </c>
      <c r="J404" s="84" t="b">
        <v>0</v>
      </c>
      <c r="K404" s="84" t="b">
        <v>0</v>
      </c>
      <c r="L404" s="84" t="b">
        <v>0</v>
      </c>
    </row>
    <row r="405" spans="1:12" ht="15">
      <c r="A405" s="84" t="s">
        <v>2150</v>
      </c>
      <c r="B405" s="84" t="s">
        <v>2151</v>
      </c>
      <c r="C405" s="84">
        <v>2</v>
      </c>
      <c r="D405" s="123">
        <v>0</v>
      </c>
      <c r="E405" s="123">
        <v>1.4983105537896007</v>
      </c>
      <c r="F405" s="84" t="s">
        <v>1609</v>
      </c>
      <c r="G405" s="84" t="b">
        <v>0</v>
      </c>
      <c r="H405" s="84" t="b">
        <v>0</v>
      </c>
      <c r="I405" s="84" t="b">
        <v>0</v>
      </c>
      <c r="J405" s="84" t="b">
        <v>0</v>
      </c>
      <c r="K405" s="84" t="b">
        <v>0</v>
      </c>
      <c r="L405" s="84" t="b">
        <v>0</v>
      </c>
    </row>
    <row r="406" spans="1:12" ht="15">
      <c r="A406" s="84" t="s">
        <v>2151</v>
      </c>
      <c r="B406" s="84" t="s">
        <v>2152</v>
      </c>
      <c r="C406" s="84">
        <v>2</v>
      </c>
      <c r="D406" s="123">
        <v>0</v>
      </c>
      <c r="E406" s="123">
        <v>1.4983105537896007</v>
      </c>
      <c r="F406" s="84" t="s">
        <v>1609</v>
      </c>
      <c r="G406" s="84" t="b">
        <v>0</v>
      </c>
      <c r="H406" s="84" t="b">
        <v>0</v>
      </c>
      <c r="I406" s="84" t="b">
        <v>0</v>
      </c>
      <c r="J406" s="84" t="b">
        <v>0</v>
      </c>
      <c r="K406" s="84" t="b">
        <v>0</v>
      </c>
      <c r="L406" s="84" t="b">
        <v>0</v>
      </c>
    </row>
    <row r="407" spans="1:12" ht="15">
      <c r="A407" s="84" t="s">
        <v>2152</v>
      </c>
      <c r="B407" s="84" t="s">
        <v>2055</v>
      </c>
      <c r="C407" s="84">
        <v>2</v>
      </c>
      <c r="D407" s="123">
        <v>0</v>
      </c>
      <c r="E407" s="123">
        <v>1.3222192947339193</v>
      </c>
      <c r="F407" s="84" t="s">
        <v>1609</v>
      </c>
      <c r="G407" s="84" t="b">
        <v>0</v>
      </c>
      <c r="H407" s="84" t="b">
        <v>0</v>
      </c>
      <c r="I407" s="84" t="b">
        <v>0</v>
      </c>
      <c r="J407" s="84" t="b">
        <v>0</v>
      </c>
      <c r="K407" s="84" t="b">
        <v>0</v>
      </c>
      <c r="L407" s="84" t="b">
        <v>0</v>
      </c>
    </row>
    <row r="408" spans="1:12" ht="15">
      <c r="A408" s="84" t="s">
        <v>2055</v>
      </c>
      <c r="B408" s="84" t="s">
        <v>1743</v>
      </c>
      <c r="C408" s="84">
        <v>2</v>
      </c>
      <c r="D408" s="123">
        <v>0</v>
      </c>
      <c r="E408" s="123">
        <v>0.9242792860618817</v>
      </c>
      <c r="F408" s="84" t="s">
        <v>1609</v>
      </c>
      <c r="G408" s="84" t="b">
        <v>0</v>
      </c>
      <c r="H408" s="84" t="b">
        <v>0</v>
      </c>
      <c r="I408" s="84" t="b">
        <v>0</v>
      </c>
      <c r="J408" s="84" t="b">
        <v>0</v>
      </c>
      <c r="K408" s="84" t="b">
        <v>0</v>
      </c>
      <c r="L408" s="84" t="b">
        <v>0</v>
      </c>
    </row>
    <row r="409" spans="1:12" ht="15">
      <c r="A409" s="84" t="s">
        <v>2089</v>
      </c>
      <c r="B409" s="84" t="s">
        <v>2153</v>
      </c>
      <c r="C409" s="84">
        <v>2</v>
      </c>
      <c r="D409" s="123">
        <v>0</v>
      </c>
      <c r="E409" s="123">
        <v>1.3222192947339193</v>
      </c>
      <c r="F409" s="84" t="s">
        <v>1609</v>
      </c>
      <c r="G409" s="84" t="b">
        <v>0</v>
      </c>
      <c r="H409" s="84" t="b">
        <v>0</v>
      </c>
      <c r="I409" s="84" t="b">
        <v>0</v>
      </c>
      <c r="J409" s="84" t="b">
        <v>0</v>
      </c>
      <c r="K409" s="84" t="b">
        <v>0</v>
      </c>
      <c r="L409" s="84" t="b">
        <v>0</v>
      </c>
    </row>
    <row r="410" spans="1:12" ht="15">
      <c r="A410" s="84" t="s">
        <v>2153</v>
      </c>
      <c r="B410" s="84" t="s">
        <v>2057</v>
      </c>
      <c r="C410" s="84">
        <v>2</v>
      </c>
      <c r="D410" s="123">
        <v>0</v>
      </c>
      <c r="E410" s="123">
        <v>1.4983105537896007</v>
      </c>
      <c r="F410" s="84" t="s">
        <v>1609</v>
      </c>
      <c r="G410" s="84" t="b">
        <v>0</v>
      </c>
      <c r="H410" s="84" t="b">
        <v>0</v>
      </c>
      <c r="I410" s="84" t="b">
        <v>0</v>
      </c>
      <c r="J410" s="84" t="b">
        <v>0</v>
      </c>
      <c r="K410" s="84" t="b">
        <v>0</v>
      </c>
      <c r="L410" s="84" t="b">
        <v>0</v>
      </c>
    </row>
    <row r="411" spans="1:12" ht="15">
      <c r="A411" s="84" t="s">
        <v>2057</v>
      </c>
      <c r="B411" s="84" t="s">
        <v>2154</v>
      </c>
      <c r="C411" s="84">
        <v>2</v>
      </c>
      <c r="D411" s="123">
        <v>0</v>
      </c>
      <c r="E411" s="123">
        <v>1.4983105537896007</v>
      </c>
      <c r="F411" s="84" t="s">
        <v>1609</v>
      </c>
      <c r="G411" s="84" t="b">
        <v>0</v>
      </c>
      <c r="H411" s="84" t="b">
        <v>0</v>
      </c>
      <c r="I411" s="84" t="b">
        <v>0</v>
      </c>
      <c r="J411" s="84" t="b">
        <v>0</v>
      </c>
      <c r="K411" s="84" t="b">
        <v>0</v>
      </c>
      <c r="L411" s="84" t="b">
        <v>0</v>
      </c>
    </row>
    <row r="412" spans="1:12" ht="15">
      <c r="A412" s="84" t="s">
        <v>2154</v>
      </c>
      <c r="B412" s="84" t="s">
        <v>1743</v>
      </c>
      <c r="C412" s="84">
        <v>2</v>
      </c>
      <c r="D412" s="123">
        <v>0</v>
      </c>
      <c r="E412" s="123">
        <v>1.100370545117563</v>
      </c>
      <c r="F412" s="84" t="s">
        <v>1609</v>
      </c>
      <c r="G412" s="84" t="b">
        <v>0</v>
      </c>
      <c r="H412" s="84" t="b">
        <v>0</v>
      </c>
      <c r="I412" s="84" t="b">
        <v>0</v>
      </c>
      <c r="J412" s="84" t="b">
        <v>0</v>
      </c>
      <c r="K412" s="84" t="b">
        <v>0</v>
      </c>
      <c r="L412" s="84" t="b">
        <v>0</v>
      </c>
    </row>
    <row r="413" spans="1:12" ht="15">
      <c r="A413" s="84" t="s">
        <v>2166</v>
      </c>
      <c r="B413" s="84" t="s">
        <v>2061</v>
      </c>
      <c r="C413" s="84">
        <v>2</v>
      </c>
      <c r="D413" s="123">
        <v>0</v>
      </c>
      <c r="E413" s="123">
        <v>1.0314084642516241</v>
      </c>
      <c r="F413" s="84" t="s">
        <v>1610</v>
      </c>
      <c r="G413" s="84" t="b">
        <v>0</v>
      </c>
      <c r="H413" s="84" t="b">
        <v>0</v>
      </c>
      <c r="I413" s="84" t="b">
        <v>0</v>
      </c>
      <c r="J413" s="84" t="b">
        <v>0</v>
      </c>
      <c r="K413" s="84" t="b">
        <v>0</v>
      </c>
      <c r="L413" s="84" t="b">
        <v>0</v>
      </c>
    </row>
    <row r="414" spans="1:12" ht="15">
      <c r="A414" s="84" t="s">
        <v>2061</v>
      </c>
      <c r="B414" s="84" t="s">
        <v>2061</v>
      </c>
      <c r="C414" s="84">
        <v>2</v>
      </c>
      <c r="D414" s="123">
        <v>0</v>
      </c>
      <c r="E414" s="123">
        <v>0.730378468587643</v>
      </c>
      <c r="F414" s="84" t="s">
        <v>1610</v>
      </c>
      <c r="G414" s="84" t="b">
        <v>0</v>
      </c>
      <c r="H414" s="84" t="b">
        <v>0</v>
      </c>
      <c r="I414" s="84" t="b">
        <v>0</v>
      </c>
      <c r="J414" s="84" t="b">
        <v>0</v>
      </c>
      <c r="K414" s="84" t="b">
        <v>0</v>
      </c>
      <c r="L414" s="84" t="b">
        <v>0</v>
      </c>
    </row>
    <row r="415" spans="1:12" ht="15">
      <c r="A415" s="84" t="s">
        <v>2061</v>
      </c>
      <c r="B415" s="84" t="s">
        <v>2167</v>
      </c>
      <c r="C415" s="84">
        <v>2</v>
      </c>
      <c r="D415" s="123">
        <v>0</v>
      </c>
      <c r="E415" s="123">
        <v>1.0314084642516241</v>
      </c>
      <c r="F415" s="84" t="s">
        <v>1610</v>
      </c>
      <c r="G415" s="84" t="b">
        <v>0</v>
      </c>
      <c r="H415" s="84" t="b">
        <v>0</v>
      </c>
      <c r="I415" s="84" t="b">
        <v>0</v>
      </c>
      <c r="J415" s="84" t="b">
        <v>0</v>
      </c>
      <c r="K415" s="84" t="b">
        <v>0</v>
      </c>
      <c r="L415" s="84" t="b">
        <v>0</v>
      </c>
    </row>
    <row r="416" spans="1:12" ht="15">
      <c r="A416" s="84" t="s">
        <v>2167</v>
      </c>
      <c r="B416" s="84" t="s">
        <v>2168</v>
      </c>
      <c r="C416" s="84">
        <v>2</v>
      </c>
      <c r="D416" s="123">
        <v>0</v>
      </c>
      <c r="E416" s="123">
        <v>1.3324384599156054</v>
      </c>
      <c r="F416" s="84" t="s">
        <v>1610</v>
      </c>
      <c r="G416" s="84" t="b">
        <v>0</v>
      </c>
      <c r="H416" s="84" t="b">
        <v>0</v>
      </c>
      <c r="I416" s="84" t="b">
        <v>0</v>
      </c>
      <c r="J416" s="84" t="b">
        <v>0</v>
      </c>
      <c r="K416" s="84" t="b">
        <v>0</v>
      </c>
      <c r="L416" s="84" t="b">
        <v>0</v>
      </c>
    </row>
    <row r="417" spans="1:12" ht="15">
      <c r="A417" s="84" t="s">
        <v>2168</v>
      </c>
      <c r="B417" s="84" t="s">
        <v>2169</v>
      </c>
      <c r="C417" s="84">
        <v>2</v>
      </c>
      <c r="D417" s="123">
        <v>0</v>
      </c>
      <c r="E417" s="123">
        <v>1.3324384599156054</v>
      </c>
      <c r="F417" s="84" t="s">
        <v>1610</v>
      </c>
      <c r="G417" s="84" t="b">
        <v>0</v>
      </c>
      <c r="H417" s="84" t="b">
        <v>0</v>
      </c>
      <c r="I417" s="84" t="b">
        <v>0</v>
      </c>
      <c r="J417" s="84" t="b">
        <v>0</v>
      </c>
      <c r="K417" s="84" t="b">
        <v>0</v>
      </c>
      <c r="L417" s="84" t="b">
        <v>0</v>
      </c>
    </row>
    <row r="418" spans="1:12" ht="15">
      <c r="A418" s="84" t="s">
        <v>2169</v>
      </c>
      <c r="B418" s="84" t="s">
        <v>2062</v>
      </c>
      <c r="C418" s="84">
        <v>2</v>
      </c>
      <c r="D418" s="123">
        <v>0</v>
      </c>
      <c r="E418" s="123">
        <v>1.0314084642516241</v>
      </c>
      <c r="F418" s="84" t="s">
        <v>1610</v>
      </c>
      <c r="G418" s="84" t="b">
        <v>0</v>
      </c>
      <c r="H418" s="84" t="b">
        <v>0</v>
      </c>
      <c r="I418" s="84" t="b">
        <v>0</v>
      </c>
      <c r="J418" s="84" t="b">
        <v>0</v>
      </c>
      <c r="K418" s="84" t="b">
        <v>0</v>
      </c>
      <c r="L418" s="84" t="b">
        <v>0</v>
      </c>
    </row>
    <row r="419" spans="1:12" ht="15">
      <c r="A419" s="84" t="s">
        <v>2062</v>
      </c>
      <c r="B419" s="84" t="s">
        <v>2062</v>
      </c>
      <c r="C419" s="84">
        <v>2</v>
      </c>
      <c r="D419" s="123">
        <v>0</v>
      </c>
      <c r="E419" s="123">
        <v>0.730378468587643</v>
      </c>
      <c r="F419" s="84" t="s">
        <v>1610</v>
      </c>
      <c r="G419" s="84" t="b">
        <v>0</v>
      </c>
      <c r="H419" s="84" t="b">
        <v>0</v>
      </c>
      <c r="I419" s="84" t="b">
        <v>0</v>
      </c>
      <c r="J419" s="84" t="b">
        <v>0</v>
      </c>
      <c r="K419" s="84" t="b">
        <v>0</v>
      </c>
      <c r="L419" s="84" t="b">
        <v>0</v>
      </c>
    </row>
    <row r="420" spans="1:12" ht="15">
      <c r="A420" s="84" t="s">
        <v>2062</v>
      </c>
      <c r="B420" s="84" t="s">
        <v>2059</v>
      </c>
      <c r="C420" s="84">
        <v>2</v>
      </c>
      <c r="D420" s="123">
        <v>0</v>
      </c>
      <c r="E420" s="123">
        <v>1.0314084642516241</v>
      </c>
      <c r="F420" s="84" t="s">
        <v>1610</v>
      </c>
      <c r="G420" s="84" t="b">
        <v>0</v>
      </c>
      <c r="H420" s="84" t="b">
        <v>0</v>
      </c>
      <c r="I420" s="84" t="b">
        <v>0</v>
      </c>
      <c r="J420" s="84" t="b">
        <v>0</v>
      </c>
      <c r="K420" s="84" t="b">
        <v>0</v>
      </c>
      <c r="L420" s="84" t="b">
        <v>0</v>
      </c>
    </row>
    <row r="421" spans="1:12" ht="15">
      <c r="A421" s="84" t="s">
        <v>2059</v>
      </c>
      <c r="B421" s="84" t="s">
        <v>1757</v>
      </c>
      <c r="C421" s="84">
        <v>2</v>
      </c>
      <c r="D421" s="123">
        <v>0</v>
      </c>
      <c r="E421" s="123">
        <v>1.3324384599156054</v>
      </c>
      <c r="F421" s="84" t="s">
        <v>1610</v>
      </c>
      <c r="G421" s="84" t="b">
        <v>0</v>
      </c>
      <c r="H421" s="84" t="b">
        <v>0</v>
      </c>
      <c r="I421" s="84" t="b">
        <v>0</v>
      </c>
      <c r="J421" s="84" t="b">
        <v>0</v>
      </c>
      <c r="K421" s="84" t="b">
        <v>0</v>
      </c>
      <c r="L421" s="84" t="b">
        <v>0</v>
      </c>
    </row>
    <row r="422" spans="1:12" ht="15">
      <c r="A422" s="84" t="s">
        <v>1757</v>
      </c>
      <c r="B422" s="84" t="s">
        <v>2068</v>
      </c>
      <c r="C422" s="84">
        <v>2</v>
      </c>
      <c r="D422" s="123">
        <v>0</v>
      </c>
      <c r="E422" s="123">
        <v>1.3324384599156054</v>
      </c>
      <c r="F422" s="84" t="s">
        <v>1610</v>
      </c>
      <c r="G422" s="84" t="b">
        <v>0</v>
      </c>
      <c r="H422" s="84" t="b">
        <v>0</v>
      </c>
      <c r="I422" s="84" t="b">
        <v>0</v>
      </c>
      <c r="J422" s="84" t="b">
        <v>0</v>
      </c>
      <c r="K422" s="84" t="b">
        <v>0</v>
      </c>
      <c r="L422" s="84" t="b">
        <v>0</v>
      </c>
    </row>
    <row r="423" spans="1:12" ht="15">
      <c r="A423" s="84" t="s">
        <v>2068</v>
      </c>
      <c r="B423" s="84" t="s">
        <v>417</v>
      </c>
      <c r="C423" s="84">
        <v>2</v>
      </c>
      <c r="D423" s="123">
        <v>0</v>
      </c>
      <c r="E423" s="123">
        <v>1.156347200859924</v>
      </c>
      <c r="F423" s="84" t="s">
        <v>1610</v>
      </c>
      <c r="G423" s="84" t="b">
        <v>0</v>
      </c>
      <c r="H423" s="84" t="b">
        <v>0</v>
      </c>
      <c r="I423" s="84" t="b">
        <v>0</v>
      </c>
      <c r="J423" s="84" t="b">
        <v>0</v>
      </c>
      <c r="K423" s="84" t="b">
        <v>0</v>
      </c>
      <c r="L423" s="84" t="b">
        <v>0</v>
      </c>
    </row>
    <row r="424" spans="1:12" ht="15">
      <c r="A424" s="84" t="s">
        <v>417</v>
      </c>
      <c r="B424" s="84" t="s">
        <v>2170</v>
      </c>
      <c r="C424" s="84">
        <v>2</v>
      </c>
      <c r="D424" s="123">
        <v>0</v>
      </c>
      <c r="E424" s="123">
        <v>1.3324384599156054</v>
      </c>
      <c r="F424" s="84" t="s">
        <v>1610</v>
      </c>
      <c r="G424" s="84" t="b">
        <v>0</v>
      </c>
      <c r="H424" s="84" t="b">
        <v>0</v>
      </c>
      <c r="I424" s="84" t="b">
        <v>0</v>
      </c>
      <c r="J424" s="84" t="b">
        <v>0</v>
      </c>
      <c r="K424" s="84" t="b">
        <v>0</v>
      </c>
      <c r="L424" s="84" t="b">
        <v>0</v>
      </c>
    </row>
    <row r="425" spans="1:12" ht="15">
      <c r="A425" s="84" t="s">
        <v>2170</v>
      </c>
      <c r="B425" s="84" t="s">
        <v>2063</v>
      </c>
      <c r="C425" s="84">
        <v>2</v>
      </c>
      <c r="D425" s="123">
        <v>0</v>
      </c>
      <c r="E425" s="123">
        <v>1.0314084642516241</v>
      </c>
      <c r="F425" s="84" t="s">
        <v>1610</v>
      </c>
      <c r="G425" s="84" t="b">
        <v>0</v>
      </c>
      <c r="H425" s="84" t="b">
        <v>0</v>
      </c>
      <c r="I425" s="84" t="b">
        <v>0</v>
      </c>
      <c r="J425" s="84" t="b">
        <v>0</v>
      </c>
      <c r="K425" s="84" t="b">
        <v>0</v>
      </c>
      <c r="L425" s="84" t="b">
        <v>0</v>
      </c>
    </row>
    <row r="426" spans="1:12" ht="15">
      <c r="A426" s="84" t="s">
        <v>2063</v>
      </c>
      <c r="B426" s="84" t="s">
        <v>2063</v>
      </c>
      <c r="C426" s="84">
        <v>2</v>
      </c>
      <c r="D426" s="123">
        <v>0</v>
      </c>
      <c r="E426" s="123">
        <v>0.730378468587643</v>
      </c>
      <c r="F426" s="84" t="s">
        <v>1610</v>
      </c>
      <c r="G426" s="84" t="b">
        <v>0</v>
      </c>
      <c r="H426" s="84" t="b">
        <v>0</v>
      </c>
      <c r="I426" s="84" t="b">
        <v>0</v>
      </c>
      <c r="J426" s="84" t="b">
        <v>0</v>
      </c>
      <c r="K426" s="84" t="b">
        <v>0</v>
      </c>
      <c r="L426" s="84" t="b">
        <v>0</v>
      </c>
    </row>
    <row r="427" spans="1:12" ht="15">
      <c r="A427" s="84" t="s">
        <v>2063</v>
      </c>
      <c r="B427" s="84" t="s">
        <v>2171</v>
      </c>
      <c r="C427" s="84">
        <v>2</v>
      </c>
      <c r="D427" s="123">
        <v>0</v>
      </c>
      <c r="E427" s="123">
        <v>1.0314084642516241</v>
      </c>
      <c r="F427" s="84" t="s">
        <v>1610</v>
      </c>
      <c r="G427" s="84" t="b">
        <v>0</v>
      </c>
      <c r="H427" s="84" t="b">
        <v>0</v>
      </c>
      <c r="I427" s="84" t="b">
        <v>0</v>
      </c>
      <c r="J427" s="84" t="b">
        <v>0</v>
      </c>
      <c r="K427" s="84" t="b">
        <v>0</v>
      </c>
      <c r="L427" s="84" t="b">
        <v>0</v>
      </c>
    </row>
    <row r="428" spans="1:12" ht="15">
      <c r="A428" s="84" t="s">
        <v>2171</v>
      </c>
      <c r="B428" s="84" t="s">
        <v>2055</v>
      </c>
      <c r="C428" s="84">
        <v>2</v>
      </c>
      <c r="D428" s="123">
        <v>0</v>
      </c>
      <c r="E428" s="123">
        <v>1.3324384599156054</v>
      </c>
      <c r="F428" s="84" t="s">
        <v>1610</v>
      </c>
      <c r="G428" s="84" t="b">
        <v>0</v>
      </c>
      <c r="H428" s="84" t="b">
        <v>0</v>
      </c>
      <c r="I428" s="84" t="b">
        <v>0</v>
      </c>
      <c r="J428" s="84" t="b">
        <v>0</v>
      </c>
      <c r="K428" s="84" t="b">
        <v>0</v>
      </c>
      <c r="L428" s="84" t="b">
        <v>0</v>
      </c>
    </row>
    <row r="429" spans="1:12" ht="15">
      <c r="A429" s="84" t="s">
        <v>2055</v>
      </c>
      <c r="B429" s="84" t="s">
        <v>2172</v>
      </c>
      <c r="C429" s="84">
        <v>2</v>
      </c>
      <c r="D429" s="123">
        <v>0</v>
      </c>
      <c r="E429" s="123">
        <v>1.3324384599156054</v>
      </c>
      <c r="F429" s="84" t="s">
        <v>1610</v>
      </c>
      <c r="G429" s="84" t="b">
        <v>0</v>
      </c>
      <c r="H429" s="84" t="b">
        <v>0</v>
      </c>
      <c r="I429" s="84" t="b">
        <v>0</v>
      </c>
      <c r="J429" s="84" t="b">
        <v>0</v>
      </c>
      <c r="K429" s="84" t="b">
        <v>0</v>
      </c>
      <c r="L429" s="84" t="b">
        <v>0</v>
      </c>
    </row>
    <row r="430" spans="1:12" ht="15">
      <c r="A430" s="84" t="s">
        <v>2172</v>
      </c>
      <c r="B430" s="84" t="s">
        <v>1779</v>
      </c>
      <c r="C430" s="84">
        <v>2</v>
      </c>
      <c r="D430" s="123">
        <v>0</v>
      </c>
      <c r="E430" s="123">
        <v>1.3324384599156054</v>
      </c>
      <c r="F430" s="84" t="s">
        <v>1610</v>
      </c>
      <c r="G430" s="84" t="b">
        <v>0</v>
      </c>
      <c r="H430" s="84" t="b">
        <v>0</v>
      </c>
      <c r="I430" s="84" t="b">
        <v>0</v>
      </c>
      <c r="J430" s="84" t="b">
        <v>0</v>
      </c>
      <c r="K430" s="84" t="b">
        <v>0</v>
      </c>
      <c r="L430" s="84" t="b">
        <v>0</v>
      </c>
    </row>
    <row r="431" spans="1:12" ht="15">
      <c r="A431" s="84" t="s">
        <v>1779</v>
      </c>
      <c r="B431" s="84" t="s">
        <v>2173</v>
      </c>
      <c r="C431" s="84">
        <v>2</v>
      </c>
      <c r="D431" s="123">
        <v>0</v>
      </c>
      <c r="E431" s="123">
        <v>1.3324384599156054</v>
      </c>
      <c r="F431" s="84" t="s">
        <v>1610</v>
      </c>
      <c r="G431" s="84" t="b">
        <v>0</v>
      </c>
      <c r="H431" s="84" t="b">
        <v>0</v>
      </c>
      <c r="I431" s="84" t="b">
        <v>0</v>
      </c>
      <c r="J431" s="84" t="b">
        <v>0</v>
      </c>
      <c r="K431" s="84" t="b">
        <v>0</v>
      </c>
      <c r="L431" s="84" t="b">
        <v>0</v>
      </c>
    </row>
    <row r="432" spans="1:12" ht="15">
      <c r="A432" s="84" t="s">
        <v>2173</v>
      </c>
      <c r="B432" s="84" t="s">
        <v>2174</v>
      </c>
      <c r="C432" s="84">
        <v>2</v>
      </c>
      <c r="D432" s="123">
        <v>0</v>
      </c>
      <c r="E432" s="123">
        <v>1.3324384599156054</v>
      </c>
      <c r="F432" s="84" t="s">
        <v>1610</v>
      </c>
      <c r="G432" s="84" t="b">
        <v>0</v>
      </c>
      <c r="H432" s="84" t="b">
        <v>0</v>
      </c>
      <c r="I432" s="84" t="b">
        <v>0</v>
      </c>
      <c r="J432" s="84" t="b">
        <v>0</v>
      </c>
      <c r="K432" s="84" t="b">
        <v>0</v>
      </c>
      <c r="L43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2202</v>
      </c>
      <c r="B1" s="13" t="s">
        <v>34</v>
      </c>
    </row>
    <row r="2" spans="1:2" ht="15">
      <c r="A2" s="115" t="s">
        <v>317</v>
      </c>
      <c r="B2" s="78">
        <v>3540</v>
      </c>
    </row>
    <row r="3" spans="1:2" ht="15">
      <c r="A3" s="115" t="s">
        <v>308</v>
      </c>
      <c r="B3" s="78">
        <v>6</v>
      </c>
    </row>
    <row r="4" spans="1:2" ht="15">
      <c r="A4" s="115" t="s">
        <v>212</v>
      </c>
      <c r="B4" s="78">
        <v>6</v>
      </c>
    </row>
    <row r="5" spans="1:2" ht="15">
      <c r="A5" s="115" t="s">
        <v>291</v>
      </c>
      <c r="B5" s="78">
        <v>2</v>
      </c>
    </row>
    <row r="6" spans="1:2" ht="15">
      <c r="A6" s="115" t="s">
        <v>316</v>
      </c>
      <c r="B6" s="78">
        <v>2</v>
      </c>
    </row>
    <row r="7" spans="1:2" ht="15">
      <c r="A7" s="115" t="s">
        <v>278</v>
      </c>
      <c r="B7" s="78">
        <v>2</v>
      </c>
    </row>
    <row r="8" spans="1:2" ht="15">
      <c r="A8" s="115" t="s">
        <v>216</v>
      </c>
      <c r="B8" s="78">
        <v>2</v>
      </c>
    </row>
    <row r="9" spans="1:2" ht="15">
      <c r="A9" s="115" t="s">
        <v>258</v>
      </c>
      <c r="B9" s="78">
        <v>2</v>
      </c>
    </row>
    <row r="10" spans="1:2" ht="15">
      <c r="A10" s="115" t="s">
        <v>285</v>
      </c>
      <c r="B10" s="78">
        <v>0</v>
      </c>
    </row>
    <row r="11" spans="1:2" ht="15">
      <c r="A11" s="115" t="s">
        <v>286</v>
      </c>
      <c r="B11" s="78">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2221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802</v>
      </c>
      <c r="AF2" s="13" t="s">
        <v>803</v>
      </c>
      <c r="AG2" s="13" t="s">
        <v>804</v>
      </c>
      <c r="AH2" s="13" t="s">
        <v>805</v>
      </c>
      <c r="AI2" s="13" t="s">
        <v>806</v>
      </c>
      <c r="AJ2" s="13" t="s">
        <v>807</v>
      </c>
      <c r="AK2" s="13" t="s">
        <v>808</v>
      </c>
      <c r="AL2" s="13" t="s">
        <v>809</v>
      </c>
      <c r="AM2" s="13" t="s">
        <v>810</v>
      </c>
      <c r="AN2" s="13" t="s">
        <v>811</v>
      </c>
      <c r="AO2" s="13" t="s">
        <v>812</v>
      </c>
      <c r="AP2" s="13" t="s">
        <v>813</v>
      </c>
      <c r="AQ2" s="13" t="s">
        <v>814</v>
      </c>
      <c r="AR2" s="13" t="s">
        <v>815</v>
      </c>
      <c r="AS2" s="13" t="s">
        <v>816</v>
      </c>
      <c r="AT2" s="13" t="s">
        <v>192</v>
      </c>
      <c r="AU2" s="13" t="s">
        <v>817</v>
      </c>
      <c r="AV2" s="13" t="s">
        <v>818</v>
      </c>
      <c r="AW2" s="13" t="s">
        <v>819</v>
      </c>
      <c r="AX2" s="13" t="s">
        <v>820</v>
      </c>
      <c r="AY2" s="13" t="s">
        <v>821</v>
      </c>
      <c r="AZ2" s="13" t="s">
        <v>822</v>
      </c>
      <c r="BA2" s="13" t="s">
        <v>1623</v>
      </c>
      <c r="BB2" s="120" t="s">
        <v>1953</v>
      </c>
      <c r="BC2" s="120" t="s">
        <v>1954</v>
      </c>
      <c r="BD2" s="120" t="s">
        <v>1955</v>
      </c>
      <c r="BE2" s="120" t="s">
        <v>1956</v>
      </c>
      <c r="BF2" s="120" t="s">
        <v>1957</v>
      </c>
      <c r="BG2" s="120" t="s">
        <v>1960</v>
      </c>
      <c r="BH2" s="120" t="s">
        <v>1963</v>
      </c>
      <c r="BI2" s="120" t="s">
        <v>2006</v>
      </c>
      <c r="BJ2" s="120" t="s">
        <v>2010</v>
      </c>
      <c r="BK2" s="120" t="s">
        <v>2048</v>
      </c>
      <c r="BL2" s="120" t="s">
        <v>2190</v>
      </c>
      <c r="BM2" s="120" t="s">
        <v>2191</v>
      </c>
      <c r="BN2" s="120" t="s">
        <v>2192</v>
      </c>
      <c r="BO2" s="120" t="s">
        <v>2193</v>
      </c>
      <c r="BP2" s="120" t="s">
        <v>2194</v>
      </c>
      <c r="BQ2" s="120" t="s">
        <v>2195</v>
      </c>
      <c r="BR2" s="120" t="s">
        <v>2196</v>
      </c>
      <c r="BS2" s="120" t="s">
        <v>2197</v>
      </c>
      <c r="BT2" s="120" t="s">
        <v>2199</v>
      </c>
      <c r="BU2" s="3"/>
      <c r="BV2" s="3"/>
    </row>
    <row r="3" spans="1:74" ht="41.45" customHeight="1">
      <c r="A3" s="64" t="s">
        <v>212</v>
      </c>
      <c r="C3" s="65"/>
      <c r="D3" s="65" t="s">
        <v>64</v>
      </c>
      <c r="E3" s="66">
        <v>162.84918088160785</v>
      </c>
      <c r="F3" s="68">
        <v>99.99981992204626</v>
      </c>
      <c r="G3" s="100" t="s">
        <v>1287</v>
      </c>
      <c r="H3" s="65"/>
      <c r="I3" s="69" t="s">
        <v>212</v>
      </c>
      <c r="J3" s="70"/>
      <c r="K3" s="70"/>
      <c r="L3" s="69" t="s">
        <v>1433</v>
      </c>
      <c r="M3" s="73">
        <v>1.0600139793848538</v>
      </c>
      <c r="N3" s="74">
        <v>9371.396484375</v>
      </c>
      <c r="O3" s="74">
        <v>8901.0068359375</v>
      </c>
      <c r="P3" s="75"/>
      <c r="Q3" s="76"/>
      <c r="R3" s="76"/>
      <c r="S3" s="48"/>
      <c r="T3" s="48">
        <v>1</v>
      </c>
      <c r="U3" s="48">
        <v>2</v>
      </c>
      <c r="V3" s="49">
        <v>6</v>
      </c>
      <c r="W3" s="49">
        <v>0.2</v>
      </c>
      <c r="X3" s="49">
        <v>0</v>
      </c>
      <c r="Y3" s="49">
        <v>1.452121</v>
      </c>
      <c r="Z3" s="49">
        <v>0.16666666666666666</v>
      </c>
      <c r="AA3" s="49">
        <v>0</v>
      </c>
      <c r="AB3" s="71">
        <v>3</v>
      </c>
      <c r="AC3" s="71"/>
      <c r="AD3" s="72"/>
      <c r="AE3" s="78" t="s">
        <v>823</v>
      </c>
      <c r="AF3" s="78">
        <v>702</v>
      </c>
      <c r="AG3" s="78">
        <v>119</v>
      </c>
      <c r="AH3" s="78">
        <v>70155</v>
      </c>
      <c r="AI3" s="78">
        <v>33937</v>
      </c>
      <c r="AJ3" s="78"/>
      <c r="AK3" s="78" t="s">
        <v>941</v>
      </c>
      <c r="AL3" s="78" t="s">
        <v>789</v>
      </c>
      <c r="AM3" s="78"/>
      <c r="AN3" s="78"/>
      <c r="AO3" s="80">
        <v>42767.00131944445</v>
      </c>
      <c r="AP3" s="83" t="s">
        <v>1156</v>
      </c>
      <c r="AQ3" s="78" t="b">
        <v>1</v>
      </c>
      <c r="AR3" s="78" t="b">
        <v>0</v>
      </c>
      <c r="AS3" s="78" t="b">
        <v>1</v>
      </c>
      <c r="AT3" s="78" t="s">
        <v>769</v>
      </c>
      <c r="AU3" s="78">
        <v>0</v>
      </c>
      <c r="AV3" s="78"/>
      <c r="AW3" s="78" t="b">
        <v>0</v>
      </c>
      <c r="AX3" s="78" t="s">
        <v>1312</v>
      </c>
      <c r="AY3" s="83" t="s">
        <v>1313</v>
      </c>
      <c r="AZ3" s="78" t="s">
        <v>66</v>
      </c>
      <c r="BA3" s="78" t="str">
        <f>REPLACE(INDEX(GroupVertices[Group],MATCH(Vertices[[#This Row],[Vertex]],GroupVertices[Vertex],0)),1,1,"")</f>
        <v>3</v>
      </c>
      <c r="BB3" s="48"/>
      <c r="BC3" s="48"/>
      <c r="BD3" s="48"/>
      <c r="BE3" s="48"/>
      <c r="BF3" s="48" t="s">
        <v>406</v>
      </c>
      <c r="BG3" s="48" t="s">
        <v>406</v>
      </c>
      <c r="BH3" s="121" t="s">
        <v>1797</v>
      </c>
      <c r="BI3" s="121" t="s">
        <v>1797</v>
      </c>
      <c r="BJ3" s="121" t="s">
        <v>1884</v>
      </c>
      <c r="BK3" s="121" t="s">
        <v>1884</v>
      </c>
      <c r="BL3" s="121">
        <v>0</v>
      </c>
      <c r="BM3" s="124">
        <v>0</v>
      </c>
      <c r="BN3" s="121">
        <v>0</v>
      </c>
      <c r="BO3" s="124">
        <v>0</v>
      </c>
      <c r="BP3" s="121">
        <v>0</v>
      </c>
      <c r="BQ3" s="124">
        <v>0</v>
      </c>
      <c r="BR3" s="121">
        <v>24</v>
      </c>
      <c r="BS3" s="124">
        <v>100</v>
      </c>
      <c r="BT3" s="121">
        <v>24</v>
      </c>
      <c r="BU3" s="3"/>
      <c r="BV3" s="3"/>
    </row>
    <row r="4" spans="1:77" ht="41.45" customHeight="1">
      <c r="A4" s="64" t="s">
        <v>320</v>
      </c>
      <c r="C4" s="65"/>
      <c r="D4" s="65" t="s">
        <v>64</v>
      </c>
      <c r="E4" s="66">
        <v>196.72992550057234</v>
      </c>
      <c r="F4" s="68">
        <v>99.99263514516952</v>
      </c>
      <c r="G4" s="100" t="s">
        <v>1288</v>
      </c>
      <c r="H4" s="65"/>
      <c r="I4" s="69" t="s">
        <v>320</v>
      </c>
      <c r="J4" s="70"/>
      <c r="K4" s="70"/>
      <c r="L4" s="69" t="s">
        <v>1434</v>
      </c>
      <c r="M4" s="73">
        <v>3.454460619841656</v>
      </c>
      <c r="N4" s="74">
        <v>9804.087890625</v>
      </c>
      <c r="O4" s="74">
        <v>9646.09375</v>
      </c>
      <c r="P4" s="75"/>
      <c r="Q4" s="76"/>
      <c r="R4" s="76"/>
      <c r="S4" s="86"/>
      <c r="T4" s="48">
        <v>1</v>
      </c>
      <c r="U4" s="48">
        <v>0</v>
      </c>
      <c r="V4" s="49">
        <v>0</v>
      </c>
      <c r="W4" s="49">
        <v>0.125</v>
      </c>
      <c r="X4" s="49">
        <v>0</v>
      </c>
      <c r="Y4" s="49">
        <v>0.561434</v>
      </c>
      <c r="Z4" s="49">
        <v>0</v>
      </c>
      <c r="AA4" s="49">
        <v>0</v>
      </c>
      <c r="AB4" s="71">
        <v>4</v>
      </c>
      <c r="AC4" s="71"/>
      <c r="AD4" s="72"/>
      <c r="AE4" s="78" t="s">
        <v>824</v>
      </c>
      <c r="AF4" s="78">
        <v>16</v>
      </c>
      <c r="AG4" s="78">
        <v>4428</v>
      </c>
      <c r="AH4" s="78">
        <v>3536</v>
      </c>
      <c r="AI4" s="78">
        <v>312</v>
      </c>
      <c r="AJ4" s="78"/>
      <c r="AK4" s="78" t="s">
        <v>942</v>
      </c>
      <c r="AL4" s="78"/>
      <c r="AM4" s="83" t="s">
        <v>1108</v>
      </c>
      <c r="AN4" s="78"/>
      <c r="AO4" s="80">
        <v>41551.68491898148</v>
      </c>
      <c r="AP4" s="83" t="s">
        <v>1157</v>
      </c>
      <c r="AQ4" s="78" t="b">
        <v>1</v>
      </c>
      <c r="AR4" s="78" t="b">
        <v>0</v>
      </c>
      <c r="AS4" s="78" t="b">
        <v>1</v>
      </c>
      <c r="AT4" s="78" t="s">
        <v>769</v>
      </c>
      <c r="AU4" s="78">
        <v>10</v>
      </c>
      <c r="AV4" s="83" t="s">
        <v>1273</v>
      </c>
      <c r="AW4" s="78" t="b">
        <v>0</v>
      </c>
      <c r="AX4" s="78" t="s">
        <v>1312</v>
      </c>
      <c r="AY4" s="83" t="s">
        <v>1314</v>
      </c>
      <c r="AZ4" s="78" t="s">
        <v>65</v>
      </c>
      <c r="BA4" s="78" t="str">
        <f>REPLACE(INDEX(GroupVertices[Group],MATCH(Vertices[[#This Row],[Vertex]],GroupVertices[Vertex],0)),1,1,"")</f>
        <v>3</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181.08298147835387</v>
      </c>
      <c r="F5" s="68">
        <v>99.9959532482061</v>
      </c>
      <c r="G5" s="100" t="s">
        <v>442</v>
      </c>
      <c r="H5" s="65"/>
      <c r="I5" s="69" t="s">
        <v>213</v>
      </c>
      <c r="J5" s="70"/>
      <c r="K5" s="70"/>
      <c r="L5" s="69" t="s">
        <v>1435</v>
      </c>
      <c r="M5" s="73">
        <v>2.348647481176296</v>
      </c>
      <c r="N5" s="74">
        <v>6626.47607421875</v>
      </c>
      <c r="O5" s="74">
        <v>7077.7236328125</v>
      </c>
      <c r="P5" s="75"/>
      <c r="Q5" s="76"/>
      <c r="R5" s="76"/>
      <c r="S5" s="86"/>
      <c r="T5" s="48">
        <v>1</v>
      </c>
      <c r="U5" s="48">
        <v>1</v>
      </c>
      <c r="V5" s="49">
        <v>0</v>
      </c>
      <c r="W5" s="49">
        <v>0</v>
      </c>
      <c r="X5" s="49">
        <v>0</v>
      </c>
      <c r="Y5" s="49">
        <v>0.999996</v>
      </c>
      <c r="Z5" s="49">
        <v>0</v>
      </c>
      <c r="AA5" s="49" t="s">
        <v>2201</v>
      </c>
      <c r="AB5" s="71">
        <v>5</v>
      </c>
      <c r="AC5" s="71"/>
      <c r="AD5" s="72"/>
      <c r="AE5" s="78" t="s">
        <v>825</v>
      </c>
      <c r="AF5" s="78">
        <v>5001</v>
      </c>
      <c r="AG5" s="78">
        <v>2438</v>
      </c>
      <c r="AH5" s="78">
        <v>128902</v>
      </c>
      <c r="AI5" s="78">
        <v>466</v>
      </c>
      <c r="AJ5" s="78"/>
      <c r="AK5" s="78" t="s">
        <v>943</v>
      </c>
      <c r="AL5" s="78" t="s">
        <v>1041</v>
      </c>
      <c r="AM5" s="83" t="s">
        <v>1109</v>
      </c>
      <c r="AN5" s="78"/>
      <c r="AO5" s="80">
        <v>40025.7656712963</v>
      </c>
      <c r="AP5" s="83" t="s">
        <v>1158</v>
      </c>
      <c r="AQ5" s="78" t="b">
        <v>0</v>
      </c>
      <c r="AR5" s="78" t="b">
        <v>0</v>
      </c>
      <c r="AS5" s="78" t="b">
        <v>1</v>
      </c>
      <c r="AT5" s="78" t="s">
        <v>769</v>
      </c>
      <c r="AU5" s="78">
        <v>354</v>
      </c>
      <c r="AV5" s="83" t="s">
        <v>1274</v>
      </c>
      <c r="AW5" s="78" t="b">
        <v>0</v>
      </c>
      <c r="AX5" s="78" t="s">
        <v>1312</v>
      </c>
      <c r="AY5" s="83" t="s">
        <v>1315</v>
      </c>
      <c r="AZ5" s="78" t="s">
        <v>66</v>
      </c>
      <c r="BA5" s="78" t="str">
        <f>REPLACE(INDEX(GroupVertices[Group],MATCH(Vertices[[#This Row],[Vertex]],GroupVertices[Vertex],0)),1,1,"")</f>
        <v>2</v>
      </c>
      <c r="BB5" s="48" t="s">
        <v>384</v>
      </c>
      <c r="BC5" s="48" t="s">
        <v>384</v>
      </c>
      <c r="BD5" s="48" t="s">
        <v>396</v>
      </c>
      <c r="BE5" s="48" t="s">
        <v>396</v>
      </c>
      <c r="BF5" s="48" t="s">
        <v>407</v>
      </c>
      <c r="BG5" s="48" t="s">
        <v>407</v>
      </c>
      <c r="BH5" s="121" t="s">
        <v>1964</v>
      </c>
      <c r="BI5" s="121" t="s">
        <v>1964</v>
      </c>
      <c r="BJ5" s="121" t="s">
        <v>1892</v>
      </c>
      <c r="BK5" s="121" t="s">
        <v>1892</v>
      </c>
      <c r="BL5" s="121">
        <v>2</v>
      </c>
      <c r="BM5" s="124">
        <v>14.285714285714286</v>
      </c>
      <c r="BN5" s="121">
        <v>0</v>
      </c>
      <c r="BO5" s="124">
        <v>0</v>
      </c>
      <c r="BP5" s="121">
        <v>0</v>
      </c>
      <c r="BQ5" s="124">
        <v>0</v>
      </c>
      <c r="BR5" s="121">
        <v>12</v>
      </c>
      <c r="BS5" s="124">
        <v>85.71428571428571</v>
      </c>
      <c r="BT5" s="121">
        <v>14</v>
      </c>
      <c r="BU5" s="2"/>
      <c r="BV5" s="3"/>
      <c r="BW5" s="3"/>
      <c r="BX5" s="3"/>
      <c r="BY5" s="3"/>
    </row>
    <row r="6" spans="1:77" ht="41.45" customHeight="1">
      <c r="A6" s="64" t="s">
        <v>214</v>
      </c>
      <c r="C6" s="65"/>
      <c r="D6" s="65" t="s">
        <v>64</v>
      </c>
      <c r="E6" s="66">
        <v>166.1987276923943</v>
      </c>
      <c r="F6" s="68">
        <v>99.99910961456203</v>
      </c>
      <c r="G6" s="100" t="s">
        <v>443</v>
      </c>
      <c r="H6" s="65"/>
      <c r="I6" s="69" t="s">
        <v>214</v>
      </c>
      <c r="J6" s="70"/>
      <c r="K6" s="70"/>
      <c r="L6" s="69" t="s">
        <v>1436</v>
      </c>
      <c r="M6" s="73">
        <v>1.2967357869584433</v>
      </c>
      <c r="N6" s="74">
        <v>7785.12158203125</v>
      </c>
      <c r="O6" s="74">
        <v>8105.07177734375</v>
      </c>
      <c r="P6" s="75"/>
      <c r="Q6" s="76"/>
      <c r="R6" s="76"/>
      <c r="S6" s="86"/>
      <c r="T6" s="48">
        <v>1</v>
      </c>
      <c r="U6" s="48">
        <v>1</v>
      </c>
      <c r="V6" s="49">
        <v>0</v>
      </c>
      <c r="W6" s="49">
        <v>0</v>
      </c>
      <c r="X6" s="49">
        <v>0</v>
      </c>
      <c r="Y6" s="49">
        <v>0.999996</v>
      </c>
      <c r="Z6" s="49">
        <v>0</v>
      </c>
      <c r="AA6" s="49" t="s">
        <v>2201</v>
      </c>
      <c r="AB6" s="71">
        <v>6</v>
      </c>
      <c r="AC6" s="71"/>
      <c r="AD6" s="72"/>
      <c r="AE6" s="78" t="s">
        <v>826</v>
      </c>
      <c r="AF6" s="78">
        <v>303</v>
      </c>
      <c r="AG6" s="78">
        <v>545</v>
      </c>
      <c r="AH6" s="78">
        <v>3580</v>
      </c>
      <c r="AI6" s="78">
        <v>10228</v>
      </c>
      <c r="AJ6" s="78"/>
      <c r="AK6" s="78" t="s">
        <v>944</v>
      </c>
      <c r="AL6" s="78"/>
      <c r="AM6" s="78"/>
      <c r="AN6" s="78"/>
      <c r="AO6" s="80">
        <v>42098.708969907406</v>
      </c>
      <c r="AP6" s="83" t="s">
        <v>1159</v>
      </c>
      <c r="AQ6" s="78" t="b">
        <v>0</v>
      </c>
      <c r="AR6" s="78" t="b">
        <v>0</v>
      </c>
      <c r="AS6" s="78" t="b">
        <v>0</v>
      </c>
      <c r="AT6" s="78" t="s">
        <v>769</v>
      </c>
      <c r="AU6" s="78">
        <v>4</v>
      </c>
      <c r="AV6" s="83" t="s">
        <v>1273</v>
      </c>
      <c r="AW6" s="78" t="b">
        <v>0</v>
      </c>
      <c r="AX6" s="78" t="s">
        <v>1312</v>
      </c>
      <c r="AY6" s="83" t="s">
        <v>1316</v>
      </c>
      <c r="AZ6" s="78" t="s">
        <v>66</v>
      </c>
      <c r="BA6" s="78" t="str">
        <f>REPLACE(INDEX(GroupVertices[Group],MATCH(Vertices[[#This Row],[Vertex]],GroupVertices[Vertex],0)),1,1,"")</f>
        <v>2</v>
      </c>
      <c r="BB6" s="48"/>
      <c r="BC6" s="48"/>
      <c r="BD6" s="48"/>
      <c r="BE6" s="48"/>
      <c r="BF6" s="48"/>
      <c r="BG6" s="48"/>
      <c r="BH6" s="121" t="s">
        <v>1965</v>
      </c>
      <c r="BI6" s="121" t="s">
        <v>1965</v>
      </c>
      <c r="BJ6" s="121" t="s">
        <v>2011</v>
      </c>
      <c r="BK6" s="121" t="s">
        <v>2011</v>
      </c>
      <c r="BL6" s="121">
        <v>0</v>
      </c>
      <c r="BM6" s="124">
        <v>0</v>
      </c>
      <c r="BN6" s="121">
        <v>1</v>
      </c>
      <c r="BO6" s="124">
        <v>7.6923076923076925</v>
      </c>
      <c r="BP6" s="121">
        <v>0</v>
      </c>
      <c r="BQ6" s="124">
        <v>0</v>
      </c>
      <c r="BR6" s="121">
        <v>12</v>
      </c>
      <c r="BS6" s="124">
        <v>92.3076923076923</v>
      </c>
      <c r="BT6" s="121">
        <v>13</v>
      </c>
      <c r="BU6" s="2"/>
      <c r="BV6" s="3"/>
      <c r="BW6" s="3"/>
      <c r="BX6" s="3"/>
      <c r="BY6" s="3"/>
    </row>
    <row r="7" spans="1:77" ht="41.45" customHeight="1">
      <c r="A7" s="64" t="s">
        <v>215</v>
      </c>
      <c r="C7" s="65"/>
      <c r="D7" s="65" t="s">
        <v>64</v>
      </c>
      <c r="E7" s="66">
        <v>162.22015800634279</v>
      </c>
      <c r="F7" s="68">
        <v>99.9999533131231</v>
      </c>
      <c r="G7" s="100" t="s">
        <v>444</v>
      </c>
      <c r="H7" s="65"/>
      <c r="I7" s="69" t="s">
        <v>215</v>
      </c>
      <c r="J7" s="70"/>
      <c r="K7" s="70"/>
      <c r="L7" s="69" t="s">
        <v>1437</v>
      </c>
      <c r="M7" s="73">
        <v>1.0155591798405177</v>
      </c>
      <c r="N7" s="74">
        <v>1059.2149658203125</v>
      </c>
      <c r="O7" s="74">
        <v>3760.82275390625</v>
      </c>
      <c r="P7" s="75"/>
      <c r="Q7" s="76"/>
      <c r="R7" s="76"/>
      <c r="S7" s="86"/>
      <c r="T7" s="48">
        <v>0</v>
      </c>
      <c r="U7" s="48">
        <v>1</v>
      </c>
      <c r="V7" s="49">
        <v>0</v>
      </c>
      <c r="W7" s="49">
        <v>0.008403</v>
      </c>
      <c r="X7" s="49">
        <v>0.014649</v>
      </c>
      <c r="Y7" s="49">
        <v>0.544641</v>
      </c>
      <c r="Z7" s="49">
        <v>0</v>
      </c>
      <c r="AA7" s="49">
        <v>0</v>
      </c>
      <c r="AB7" s="71">
        <v>7</v>
      </c>
      <c r="AC7" s="71"/>
      <c r="AD7" s="72"/>
      <c r="AE7" s="78" t="s">
        <v>827</v>
      </c>
      <c r="AF7" s="78">
        <v>52</v>
      </c>
      <c r="AG7" s="78">
        <v>39</v>
      </c>
      <c r="AH7" s="78">
        <v>138</v>
      </c>
      <c r="AI7" s="78">
        <v>2452</v>
      </c>
      <c r="AJ7" s="78"/>
      <c r="AK7" s="78" t="s">
        <v>945</v>
      </c>
      <c r="AL7" s="78" t="s">
        <v>1042</v>
      </c>
      <c r="AM7" s="78"/>
      <c r="AN7" s="78"/>
      <c r="AO7" s="80">
        <v>42901.23541666667</v>
      </c>
      <c r="AP7" s="83" t="s">
        <v>1160</v>
      </c>
      <c r="AQ7" s="78" t="b">
        <v>1</v>
      </c>
      <c r="AR7" s="78" t="b">
        <v>0</v>
      </c>
      <c r="AS7" s="78" t="b">
        <v>1</v>
      </c>
      <c r="AT7" s="78" t="s">
        <v>769</v>
      </c>
      <c r="AU7" s="78">
        <v>0</v>
      </c>
      <c r="AV7" s="78"/>
      <c r="AW7" s="78" t="b">
        <v>0</v>
      </c>
      <c r="AX7" s="78" t="s">
        <v>1312</v>
      </c>
      <c r="AY7" s="83" t="s">
        <v>1317</v>
      </c>
      <c r="AZ7" s="78" t="s">
        <v>66</v>
      </c>
      <c r="BA7" s="78" t="str">
        <f>REPLACE(INDEX(GroupVertices[Group],MATCH(Vertices[[#This Row],[Vertex]],GroupVertices[Vertex],0)),1,1,"")</f>
        <v>1</v>
      </c>
      <c r="BB7" s="48"/>
      <c r="BC7" s="48"/>
      <c r="BD7" s="48"/>
      <c r="BE7" s="48"/>
      <c r="BF7" s="48"/>
      <c r="BG7" s="48"/>
      <c r="BH7" s="121" t="s">
        <v>1966</v>
      </c>
      <c r="BI7" s="121" t="s">
        <v>1966</v>
      </c>
      <c r="BJ7" s="121" t="s">
        <v>2012</v>
      </c>
      <c r="BK7" s="121" t="s">
        <v>2012</v>
      </c>
      <c r="BL7" s="121">
        <v>1</v>
      </c>
      <c r="BM7" s="124">
        <v>4</v>
      </c>
      <c r="BN7" s="121">
        <v>1</v>
      </c>
      <c r="BO7" s="124">
        <v>4</v>
      </c>
      <c r="BP7" s="121">
        <v>0</v>
      </c>
      <c r="BQ7" s="124">
        <v>0</v>
      </c>
      <c r="BR7" s="121">
        <v>23</v>
      </c>
      <c r="BS7" s="124">
        <v>92</v>
      </c>
      <c r="BT7" s="121">
        <v>25</v>
      </c>
      <c r="BU7" s="2"/>
      <c r="BV7" s="3"/>
      <c r="BW7" s="3"/>
      <c r="BX7" s="3"/>
      <c r="BY7" s="3"/>
    </row>
    <row r="8" spans="1:77" ht="41.45" customHeight="1">
      <c r="A8" s="64" t="s">
        <v>317</v>
      </c>
      <c r="C8" s="65"/>
      <c r="D8" s="65" t="s">
        <v>64</v>
      </c>
      <c r="E8" s="66">
        <v>395.90215616731405</v>
      </c>
      <c r="F8" s="68">
        <v>99.95039852807393</v>
      </c>
      <c r="G8" s="100" t="s">
        <v>533</v>
      </c>
      <c r="H8" s="65"/>
      <c r="I8" s="69" t="s">
        <v>317</v>
      </c>
      <c r="J8" s="70"/>
      <c r="K8" s="70"/>
      <c r="L8" s="69" t="s">
        <v>1438</v>
      </c>
      <c r="M8" s="73">
        <v>17.53051721056137</v>
      </c>
      <c r="N8" s="74">
        <v>2573.953857421875</v>
      </c>
      <c r="O8" s="74">
        <v>4952.697265625</v>
      </c>
      <c r="P8" s="75"/>
      <c r="Q8" s="76"/>
      <c r="R8" s="76"/>
      <c r="S8" s="86"/>
      <c r="T8" s="48">
        <v>61</v>
      </c>
      <c r="U8" s="48">
        <v>1</v>
      </c>
      <c r="V8" s="49">
        <v>3540</v>
      </c>
      <c r="W8" s="49">
        <v>0.016667</v>
      </c>
      <c r="X8" s="49">
        <v>0.121034</v>
      </c>
      <c r="Y8" s="49">
        <v>28.321299</v>
      </c>
      <c r="Z8" s="49">
        <v>0</v>
      </c>
      <c r="AA8" s="49">
        <v>0</v>
      </c>
      <c r="AB8" s="71">
        <v>8</v>
      </c>
      <c r="AC8" s="71"/>
      <c r="AD8" s="72"/>
      <c r="AE8" s="78" t="s">
        <v>828</v>
      </c>
      <c r="AF8" s="78">
        <v>1525</v>
      </c>
      <c r="AG8" s="78">
        <v>29759</v>
      </c>
      <c r="AH8" s="78">
        <v>1177</v>
      </c>
      <c r="AI8" s="78">
        <v>14</v>
      </c>
      <c r="AJ8" s="78"/>
      <c r="AK8" s="78" t="s">
        <v>946</v>
      </c>
      <c r="AL8" s="78"/>
      <c r="AM8" s="78"/>
      <c r="AN8" s="78"/>
      <c r="AO8" s="80">
        <v>42375.579201388886</v>
      </c>
      <c r="AP8" s="83" t="s">
        <v>1161</v>
      </c>
      <c r="AQ8" s="78" t="b">
        <v>0</v>
      </c>
      <c r="AR8" s="78" t="b">
        <v>0</v>
      </c>
      <c r="AS8" s="78" t="b">
        <v>1</v>
      </c>
      <c r="AT8" s="78" t="s">
        <v>769</v>
      </c>
      <c r="AU8" s="78">
        <v>262</v>
      </c>
      <c r="AV8" s="83" t="s">
        <v>1273</v>
      </c>
      <c r="AW8" s="78" t="b">
        <v>0</v>
      </c>
      <c r="AX8" s="78" t="s">
        <v>1312</v>
      </c>
      <c r="AY8" s="83" t="s">
        <v>1318</v>
      </c>
      <c r="AZ8" s="78" t="s">
        <v>66</v>
      </c>
      <c r="BA8" s="78" t="str">
        <f>REPLACE(INDEX(GroupVertices[Group],MATCH(Vertices[[#This Row],[Vertex]],GroupVertices[Vertex],0)),1,1,"")</f>
        <v>1</v>
      </c>
      <c r="BB8" s="48"/>
      <c r="BC8" s="48"/>
      <c r="BD8" s="48"/>
      <c r="BE8" s="48"/>
      <c r="BF8" s="48"/>
      <c r="BG8" s="48"/>
      <c r="BH8" s="121" t="s">
        <v>1967</v>
      </c>
      <c r="BI8" s="121" t="s">
        <v>1967</v>
      </c>
      <c r="BJ8" s="121" t="s">
        <v>1882</v>
      </c>
      <c r="BK8" s="121" t="s">
        <v>1882</v>
      </c>
      <c r="BL8" s="121">
        <v>1</v>
      </c>
      <c r="BM8" s="124">
        <v>4.166666666666667</v>
      </c>
      <c r="BN8" s="121">
        <v>1</v>
      </c>
      <c r="BO8" s="124">
        <v>4.166666666666667</v>
      </c>
      <c r="BP8" s="121">
        <v>0</v>
      </c>
      <c r="BQ8" s="124">
        <v>0</v>
      </c>
      <c r="BR8" s="121">
        <v>22</v>
      </c>
      <c r="BS8" s="124">
        <v>91.66666666666667</v>
      </c>
      <c r="BT8" s="121">
        <v>24</v>
      </c>
      <c r="BU8" s="2"/>
      <c r="BV8" s="3"/>
      <c r="BW8" s="3"/>
      <c r="BX8" s="3"/>
      <c r="BY8" s="3"/>
    </row>
    <row r="9" spans="1:77" ht="41.45" customHeight="1">
      <c r="A9" s="64" t="s">
        <v>216</v>
      </c>
      <c r="C9" s="65"/>
      <c r="D9" s="65" t="s">
        <v>64</v>
      </c>
      <c r="E9" s="66">
        <v>174.73771322411756</v>
      </c>
      <c r="F9" s="68">
        <v>99.99729883069382</v>
      </c>
      <c r="G9" s="100" t="s">
        <v>445</v>
      </c>
      <c r="H9" s="65"/>
      <c r="I9" s="69" t="s">
        <v>216</v>
      </c>
      <c r="J9" s="70"/>
      <c r="K9" s="70"/>
      <c r="L9" s="69" t="s">
        <v>1439</v>
      </c>
      <c r="M9" s="73">
        <v>1.9002096907728057</v>
      </c>
      <c r="N9" s="74">
        <v>5415.31298828125</v>
      </c>
      <c r="O9" s="74">
        <v>782.2747192382812</v>
      </c>
      <c r="P9" s="75"/>
      <c r="Q9" s="76"/>
      <c r="R9" s="76"/>
      <c r="S9" s="86"/>
      <c r="T9" s="48">
        <v>0</v>
      </c>
      <c r="U9" s="48">
        <v>2</v>
      </c>
      <c r="V9" s="49">
        <v>2</v>
      </c>
      <c r="W9" s="49">
        <v>0.5</v>
      </c>
      <c r="X9" s="49">
        <v>0</v>
      </c>
      <c r="Y9" s="49">
        <v>1.459453</v>
      </c>
      <c r="Z9" s="49">
        <v>0</v>
      </c>
      <c r="AA9" s="49">
        <v>0</v>
      </c>
      <c r="AB9" s="71">
        <v>9</v>
      </c>
      <c r="AC9" s="71"/>
      <c r="AD9" s="72"/>
      <c r="AE9" s="78" t="s">
        <v>829</v>
      </c>
      <c r="AF9" s="78">
        <v>298</v>
      </c>
      <c r="AG9" s="78">
        <v>1631</v>
      </c>
      <c r="AH9" s="78">
        <v>202976</v>
      </c>
      <c r="AI9" s="78">
        <v>35248</v>
      </c>
      <c r="AJ9" s="78"/>
      <c r="AK9" s="78" t="s">
        <v>947</v>
      </c>
      <c r="AL9" s="78"/>
      <c r="AM9" s="78"/>
      <c r="AN9" s="78"/>
      <c r="AO9" s="80">
        <v>40635.93871527778</v>
      </c>
      <c r="AP9" s="83" t="s">
        <v>1162</v>
      </c>
      <c r="AQ9" s="78" t="b">
        <v>0</v>
      </c>
      <c r="AR9" s="78" t="b">
        <v>0</v>
      </c>
      <c r="AS9" s="78" t="b">
        <v>0</v>
      </c>
      <c r="AT9" s="78" t="s">
        <v>769</v>
      </c>
      <c r="AU9" s="78">
        <v>82</v>
      </c>
      <c r="AV9" s="83" t="s">
        <v>1275</v>
      </c>
      <c r="AW9" s="78" t="b">
        <v>0</v>
      </c>
      <c r="AX9" s="78" t="s">
        <v>1312</v>
      </c>
      <c r="AY9" s="83" t="s">
        <v>1319</v>
      </c>
      <c r="AZ9" s="78" t="s">
        <v>66</v>
      </c>
      <c r="BA9" s="78" t="str">
        <f>REPLACE(INDEX(GroupVertices[Group],MATCH(Vertices[[#This Row],[Vertex]],GroupVertices[Vertex],0)),1,1,"")</f>
        <v>9</v>
      </c>
      <c r="BB9" s="48"/>
      <c r="BC9" s="48"/>
      <c r="BD9" s="48"/>
      <c r="BE9" s="48"/>
      <c r="BF9" s="48"/>
      <c r="BG9" s="48"/>
      <c r="BH9" s="121" t="s">
        <v>1968</v>
      </c>
      <c r="BI9" s="121" t="s">
        <v>1968</v>
      </c>
      <c r="BJ9" s="121" t="s">
        <v>2013</v>
      </c>
      <c r="BK9" s="121" t="s">
        <v>2013</v>
      </c>
      <c r="BL9" s="121">
        <v>2</v>
      </c>
      <c r="BM9" s="124">
        <v>6.0606060606060606</v>
      </c>
      <c r="BN9" s="121">
        <v>1</v>
      </c>
      <c r="BO9" s="124">
        <v>3.0303030303030303</v>
      </c>
      <c r="BP9" s="121">
        <v>0</v>
      </c>
      <c r="BQ9" s="124">
        <v>0</v>
      </c>
      <c r="BR9" s="121">
        <v>30</v>
      </c>
      <c r="BS9" s="124">
        <v>90.9090909090909</v>
      </c>
      <c r="BT9" s="121">
        <v>33</v>
      </c>
      <c r="BU9" s="2"/>
      <c r="BV9" s="3"/>
      <c r="BW9" s="3"/>
      <c r="BX9" s="3"/>
      <c r="BY9" s="3"/>
    </row>
    <row r="10" spans="1:77" ht="41.45" customHeight="1">
      <c r="A10" s="64" t="s">
        <v>321</v>
      </c>
      <c r="C10" s="65"/>
      <c r="D10" s="65" t="s">
        <v>64</v>
      </c>
      <c r="E10" s="66">
        <v>162.92780874101598</v>
      </c>
      <c r="F10" s="68">
        <v>99.99980324816165</v>
      </c>
      <c r="G10" s="100" t="s">
        <v>1289</v>
      </c>
      <c r="H10" s="65"/>
      <c r="I10" s="69" t="s">
        <v>321</v>
      </c>
      <c r="J10" s="70"/>
      <c r="K10" s="70"/>
      <c r="L10" s="69" t="s">
        <v>1440</v>
      </c>
      <c r="M10" s="73">
        <v>1.0655708293278958</v>
      </c>
      <c r="N10" s="74">
        <v>5415.31298828125</v>
      </c>
      <c r="O10" s="74">
        <v>1641.0123291015625</v>
      </c>
      <c r="P10" s="75"/>
      <c r="Q10" s="76"/>
      <c r="R10" s="76"/>
      <c r="S10" s="86"/>
      <c r="T10" s="48">
        <v>1</v>
      </c>
      <c r="U10" s="48">
        <v>0</v>
      </c>
      <c r="V10" s="49">
        <v>0</v>
      </c>
      <c r="W10" s="49">
        <v>0.333333</v>
      </c>
      <c r="X10" s="49">
        <v>0</v>
      </c>
      <c r="Y10" s="49">
        <v>0.770267</v>
      </c>
      <c r="Z10" s="49">
        <v>0</v>
      </c>
      <c r="AA10" s="49">
        <v>0</v>
      </c>
      <c r="AB10" s="71">
        <v>10</v>
      </c>
      <c r="AC10" s="71"/>
      <c r="AD10" s="72"/>
      <c r="AE10" s="78" t="s">
        <v>830</v>
      </c>
      <c r="AF10" s="78">
        <v>143</v>
      </c>
      <c r="AG10" s="78">
        <v>129</v>
      </c>
      <c r="AH10" s="78">
        <v>6658</v>
      </c>
      <c r="AI10" s="78">
        <v>1921</v>
      </c>
      <c r="AJ10" s="78"/>
      <c r="AK10" s="78" t="s">
        <v>948</v>
      </c>
      <c r="AL10" s="78" t="s">
        <v>1043</v>
      </c>
      <c r="AM10" s="78"/>
      <c r="AN10" s="78"/>
      <c r="AO10" s="80">
        <v>42899.753530092596</v>
      </c>
      <c r="AP10" s="83" t="s">
        <v>1163</v>
      </c>
      <c r="AQ10" s="78" t="b">
        <v>1</v>
      </c>
      <c r="AR10" s="78" t="b">
        <v>0</v>
      </c>
      <c r="AS10" s="78" t="b">
        <v>0</v>
      </c>
      <c r="AT10" s="78" t="s">
        <v>769</v>
      </c>
      <c r="AU10" s="78">
        <v>1</v>
      </c>
      <c r="AV10" s="78"/>
      <c r="AW10" s="78" t="b">
        <v>0</v>
      </c>
      <c r="AX10" s="78" t="s">
        <v>1312</v>
      </c>
      <c r="AY10" s="83" t="s">
        <v>1320</v>
      </c>
      <c r="AZ10" s="78" t="s">
        <v>65</v>
      </c>
      <c r="BA10" s="78" t="str">
        <f>REPLACE(INDEX(GroupVertices[Group],MATCH(Vertices[[#This Row],[Vertex]],GroupVertices[Vertex],0)),1,1,"")</f>
        <v>9</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322</v>
      </c>
      <c r="C11" s="65"/>
      <c r="D11" s="65" t="s">
        <v>64</v>
      </c>
      <c r="E11" s="66">
        <v>168.8563493403892</v>
      </c>
      <c r="F11" s="68">
        <v>99.99854603726236</v>
      </c>
      <c r="G11" s="100" t="s">
        <v>1290</v>
      </c>
      <c r="H11" s="65"/>
      <c r="I11" s="69" t="s">
        <v>322</v>
      </c>
      <c r="J11" s="70"/>
      <c r="K11" s="70"/>
      <c r="L11" s="69" t="s">
        <v>1441</v>
      </c>
      <c r="M11" s="73">
        <v>1.4845573150332632</v>
      </c>
      <c r="N11" s="74">
        <v>5889.599609375</v>
      </c>
      <c r="O11" s="74">
        <v>1641.0123291015625</v>
      </c>
      <c r="P11" s="75"/>
      <c r="Q11" s="76"/>
      <c r="R11" s="76"/>
      <c r="S11" s="86"/>
      <c r="T11" s="48">
        <v>1</v>
      </c>
      <c r="U11" s="48">
        <v>0</v>
      </c>
      <c r="V11" s="49">
        <v>0</v>
      </c>
      <c r="W11" s="49">
        <v>0.333333</v>
      </c>
      <c r="X11" s="49">
        <v>0</v>
      </c>
      <c r="Y11" s="49">
        <v>0.770267</v>
      </c>
      <c r="Z11" s="49">
        <v>0</v>
      </c>
      <c r="AA11" s="49">
        <v>0</v>
      </c>
      <c r="AB11" s="71">
        <v>11</v>
      </c>
      <c r="AC11" s="71"/>
      <c r="AD11" s="72"/>
      <c r="AE11" s="78" t="s">
        <v>831</v>
      </c>
      <c r="AF11" s="78">
        <v>1467</v>
      </c>
      <c r="AG11" s="78">
        <v>883</v>
      </c>
      <c r="AH11" s="78">
        <v>28969</v>
      </c>
      <c r="AI11" s="78">
        <v>62970</v>
      </c>
      <c r="AJ11" s="78"/>
      <c r="AK11" s="78" t="s">
        <v>949</v>
      </c>
      <c r="AL11" s="78" t="s">
        <v>1044</v>
      </c>
      <c r="AM11" s="78"/>
      <c r="AN11" s="78"/>
      <c r="AO11" s="80">
        <v>40090.14087962963</v>
      </c>
      <c r="AP11" s="83" t="s">
        <v>1164</v>
      </c>
      <c r="AQ11" s="78" t="b">
        <v>0</v>
      </c>
      <c r="AR11" s="78" t="b">
        <v>0</v>
      </c>
      <c r="AS11" s="78" t="b">
        <v>0</v>
      </c>
      <c r="AT11" s="78" t="s">
        <v>769</v>
      </c>
      <c r="AU11" s="78">
        <v>55</v>
      </c>
      <c r="AV11" s="83" t="s">
        <v>1276</v>
      </c>
      <c r="AW11" s="78" t="b">
        <v>0</v>
      </c>
      <c r="AX11" s="78" t="s">
        <v>1312</v>
      </c>
      <c r="AY11" s="83" t="s">
        <v>1321</v>
      </c>
      <c r="AZ11" s="78" t="s">
        <v>65</v>
      </c>
      <c r="BA11" s="78" t="str">
        <f>REPLACE(INDEX(GroupVertices[Group],MATCH(Vertices[[#This Row],[Vertex]],GroupVertices[Vertex],0)),1,1,"")</f>
        <v>9</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217</v>
      </c>
      <c r="C12" s="65"/>
      <c r="D12" s="65" t="s">
        <v>64</v>
      </c>
      <c r="E12" s="66">
        <v>162.79414138002215</v>
      </c>
      <c r="F12" s="68">
        <v>99.99983159376548</v>
      </c>
      <c r="G12" s="100" t="s">
        <v>1291</v>
      </c>
      <c r="H12" s="65"/>
      <c r="I12" s="69" t="s">
        <v>217</v>
      </c>
      <c r="J12" s="70"/>
      <c r="K12" s="70"/>
      <c r="L12" s="69" t="s">
        <v>1442</v>
      </c>
      <c r="M12" s="73">
        <v>1.0561241844247242</v>
      </c>
      <c r="N12" s="74">
        <v>6626.47607421875</v>
      </c>
      <c r="O12" s="74">
        <v>9132.419921875</v>
      </c>
      <c r="P12" s="75"/>
      <c r="Q12" s="76"/>
      <c r="R12" s="76"/>
      <c r="S12" s="86"/>
      <c r="T12" s="48">
        <v>1</v>
      </c>
      <c r="U12" s="48">
        <v>1</v>
      </c>
      <c r="V12" s="49">
        <v>0</v>
      </c>
      <c r="W12" s="49">
        <v>0</v>
      </c>
      <c r="X12" s="49">
        <v>0</v>
      </c>
      <c r="Y12" s="49">
        <v>0.999996</v>
      </c>
      <c r="Z12" s="49">
        <v>0</v>
      </c>
      <c r="AA12" s="49" t="s">
        <v>2201</v>
      </c>
      <c r="AB12" s="71">
        <v>12</v>
      </c>
      <c r="AC12" s="71"/>
      <c r="AD12" s="72"/>
      <c r="AE12" s="78" t="s">
        <v>832</v>
      </c>
      <c r="AF12" s="78">
        <v>209</v>
      </c>
      <c r="AG12" s="78">
        <v>112</v>
      </c>
      <c r="AH12" s="78">
        <v>2091</v>
      </c>
      <c r="AI12" s="78">
        <v>754</v>
      </c>
      <c r="AJ12" s="78"/>
      <c r="AK12" s="78" t="s">
        <v>950</v>
      </c>
      <c r="AL12" s="78" t="s">
        <v>1045</v>
      </c>
      <c r="AM12" s="83" t="s">
        <v>1110</v>
      </c>
      <c r="AN12" s="78"/>
      <c r="AO12" s="80">
        <v>40254.72157407407</v>
      </c>
      <c r="AP12" s="83" t="s">
        <v>1165</v>
      </c>
      <c r="AQ12" s="78" t="b">
        <v>0</v>
      </c>
      <c r="AR12" s="78" t="b">
        <v>0</v>
      </c>
      <c r="AS12" s="78" t="b">
        <v>1</v>
      </c>
      <c r="AT12" s="78" t="s">
        <v>769</v>
      </c>
      <c r="AU12" s="78">
        <v>7</v>
      </c>
      <c r="AV12" s="83" t="s">
        <v>1274</v>
      </c>
      <c r="AW12" s="78" t="b">
        <v>0</v>
      </c>
      <c r="AX12" s="78" t="s">
        <v>1312</v>
      </c>
      <c r="AY12" s="83" t="s">
        <v>1322</v>
      </c>
      <c r="AZ12" s="78" t="s">
        <v>66</v>
      </c>
      <c r="BA12" s="78" t="str">
        <f>REPLACE(INDEX(GroupVertices[Group],MATCH(Vertices[[#This Row],[Vertex]],GroupVertices[Vertex],0)),1,1,"")</f>
        <v>2</v>
      </c>
      <c r="BB12" s="48" t="s">
        <v>385</v>
      </c>
      <c r="BC12" s="48" t="s">
        <v>385</v>
      </c>
      <c r="BD12" s="48" t="s">
        <v>397</v>
      </c>
      <c r="BE12" s="48" t="s">
        <v>397</v>
      </c>
      <c r="BF12" s="48" t="s">
        <v>408</v>
      </c>
      <c r="BG12" s="48" t="s">
        <v>408</v>
      </c>
      <c r="BH12" s="121" t="s">
        <v>1969</v>
      </c>
      <c r="BI12" s="121" t="s">
        <v>1969</v>
      </c>
      <c r="BJ12" s="121" t="s">
        <v>2014</v>
      </c>
      <c r="BK12" s="121" t="s">
        <v>2014</v>
      </c>
      <c r="BL12" s="121">
        <v>0</v>
      </c>
      <c r="BM12" s="124">
        <v>0</v>
      </c>
      <c r="BN12" s="121">
        <v>0</v>
      </c>
      <c r="BO12" s="124">
        <v>0</v>
      </c>
      <c r="BP12" s="121">
        <v>0</v>
      </c>
      <c r="BQ12" s="124">
        <v>0</v>
      </c>
      <c r="BR12" s="121">
        <v>5</v>
      </c>
      <c r="BS12" s="124">
        <v>100</v>
      </c>
      <c r="BT12" s="121">
        <v>5</v>
      </c>
      <c r="BU12" s="2"/>
      <c r="BV12" s="3"/>
      <c r="BW12" s="3"/>
      <c r="BX12" s="3"/>
      <c r="BY12" s="3"/>
    </row>
    <row r="13" spans="1:77" ht="41.45" customHeight="1">
      <c r="A13" s="64" t="s">
        <v>218</v>
      </c>
      <c r="C13" s="65"/>
      <c r="D13" s="65" t="s">
        <v>64</v>
      </c>
      <c r="E13" s="66">
        <v>1000</v>
      </c>
      <c r="F13" s="68">
        <v>99.82229307264566</v>
      </c>
      <c r="G13" s="100" t="s">
        <v>446</v>
      </c>
      <c r="H13" s="65"/>
      <c r="I13" s="69" t="s">
        <v>218</v>
      </c>
      <c r="J13" s="70"/>
      <c r="K13" s="70"/>
      <c r="L13" s="69" t="s">
        <v>1443</v>
      </c>
      <c r="M13" s="73">
        <v>60.22379532295314</v>
      </c>
      <c r="N13" s="74">
        <v>7910.18994140625</v>
      </c>
      <c r="O13" s="74">
        <v>3523.177001953125</v>
      </c>
      <c r="P13" s="75"/>
      <c r="Q13" s="76"/>
      <c r="R13" s="76"/>
      <c r="S13" s="86"/>
      <c r="T13" s="48">
        <v>2</v>
      </c>
      <c r="U13" s="48">
        <v>1</v>
      </c>
      <c r="V13" s="49">
        <v>0</v>
      </c>
      <c r="W13" s="49">
        <v>1</v>
      </c>
      <c r="X13" s="49">
        <v>0</v>
      </c>
      <c r="Y13" s="49">
        <v>1.29824</v>
      </c>
      <c r="Z13" s="49">
        <v>0</v>
      </c>
      <c r="AA13" s="49">
        <v>0</v>
      </c>
      <c r="AB13" s="71">
        <v>13</v>
      </c>
      <c r="AC13" s="71"/>
      <c r="AD13" s="72"/>
      <c r="AE13" s="78" t="s">
        <v>833</v>
      </c>
      <c r="AF13" s="78">
        <v>1849</v>
      </c>
      <c r="AG13" s="78">
        <v>106589</v>
      </c>
      <c r="AH13" s="78">
        <v>46065</v>
      </c>
      <c r="AI13" s="78">
        <v>507</v>
      </c>
      <c r="AJ13" s="78"/>
      <c r="AK13" s="78" t="s">
        <v>951</v>
      </c>
      <c r="AL13" s="78" t="s">
        <v>1046</v>
      </c>
      <c r="AM13" s="83" t="s">
        <v>1111</v>
      </c>
      <c r="AN13" s="78"/>
      <c r="AO13" s="80">
        <v>42875.162777777776</v>
      </c>
      <c r="AP13" s="83" t="s">
        <v>1166</v>
      </c>
      <c r="AQ13" s="78" t="b">
        <v>1</v>
      </c>
      <c r="AR13" s="78" t="b">
        <v>0</v>
      </c>
      <c r="AS13" s="78" t="b">
        <v>0</v>
      </c>
      <c r="AT13" s="78" t="s">
        <v>769</v>
      </c>
      <c r="AU13" s="78">
        <v>359</v>
      </c>
      <c r="AV13" s="78"/>
      <c r="AW13" s="78" t="b">
        <v>0</v>
      </c>
      <c r="AX13" s="78" t="s">
        <v>1312</v>
      </c>
      <c r="AY13" s="83" t="s">
        <v>1323</v>
      </c>
      <c r="AZ13" s="78" t="s">
        <v>66</v>
      </c>
      <c r="BA13" s="78" t="str">
        <f>REPLACE(INDEX(GroupVertices[Group],MATCH(Vertices[[#This Row],[Vertex]],GroupVertices[Vertex],0)),1,1,"")</f>
        <v>19</v>
      </c>
      <c r="BB13" s="48"/>
      <c r="BC13" s="48"/>
      <c r="BD13" s="48"/>
      <c r="BE13" s="48"/>
      <c r="BF13" s="48"/>
      <c r="BG13" s="48"/>
      <c r="BH13" s="121" t="s">
        <v>1970</v>
      </c>
      <c r="BI13" s="121" t="s">
        <v>1970</v>
      </c>
      <c r="BJ13" s="121" t="s">
        <v>2015</v>
      </c>
      <c r="BK13" s="121" t="s">
        <v>2015</v>
      </c>
      <c r="BL13" s="121">
        <v>0</v>
      </c>
      <c r="BM13" s="124">
        <v>0</v>
      </c>
      <c r="BN13" s="121">
        <v>0</v>
      </c>
      <c r="BO13" s="124">
        <v>0</v>
      </c>
      <c r="BP13" s="121">
        <v>0</v>
      </c>
      <c r="BQ13" s="124">
        <v>0</v>
      </c>
      <c r="BR13" s="121">
        <v>32</v>
      </c>
      <c r="BS13" s="124">
        <v>100</v>
      </c>
      <c r="BT13" s="121">
        <v>32</v>
      </c>
      <c r="BU13" s="2"/>
      <c r="BV13" s="3"/>
      <c r="BW13" s="3"/>
      <c r="BX13" s="3"/>
      <c r="BY13" s="3"/>
    </row>
    <row r="14" spans="1:77" ht="41.45" customHeight="1">
      <c r="A14" s="64" t="s">
        <v>219</v>
      </c>
      <c r="C14" s="65"/>
      <c r="D14" s="65" t="s">
        <v>64</v>
      </c>
      <c r="E14" s="66">
        <v>170.32669031132127</v>
      </c>
      <c r="F14" s="68">
        <v>99.99823423562022</v>
      </c>
      <c r="G14" s="100" t="s">
        <v>447</v>
      </c>
      <c r="H14" s="65"/>
      <c r="I14" s="69" t="s">
        <v>219</v>
      </c>
      <c r="J14" s="70"/>
      <c r="K14" s="70"/>
      <c r="L14" s="69" t="s">
        <v>1444</v>
      </c>
      <c r="M14" s="73">
        <v>1.5884704089681487</v>
      </c>
      <c r="N14" s="74">
        <v>7910.18994140625</v>
      </c>
      <c r="O14" s="74">
        <v>4076.06298828125</v>
      </c>
      <c r="P14" s="75"/>
      <c r="Q14" s="76"/>
      <c r="R14" s="76"/>
      <c r="S14" s="86"/>
      <c r="T14" s="48">
        <v>0</v>
      </c>
      <c r="U14" s="48">
        <v>1</v>
      </c>
      <c r="V14" s="49">
        <v>0</v>
      </c>
      <c r="W14" s="49">
        <v>1</v>
      </c>
      <c r="X14" s="49">
        <v>0</v>
      </c>
      <c r="Y14" s="49">
        <v>0.701752</v>
      </c>
      <c r="Z14" s="49">
        <v>0</v>
      </c>
      <c r="AA14" s="49">
        <v>0</v>
      </c>
      <c r="AB14" s="71">
        <v>14</v>
      </c>
      <c r="AC14" s="71"/>
      <c r="AD14" s="72"/>
      <c r="AE14" s="78" t="s">
        <v>834</v>
      </c>
      <c r="AF14" s="78">
        <v>2357</v>
      </c>
      <c r="AG14" s="78">
        <v>1070</v>
      </c>
      <c r="AH14" s="78">
        <v>80686</v>
      </c>
      <c r="AI14" s="78">
        <v>9953</v>
      </c>
      <c r="AJ14" s="78"/>
      <c r="AK14" s="78" t="s">
        <v>952</v>
      </c>
      <c r="AL14" s="78" t="s">
        <v>1047</v>
      </c>
      <c r="AM14" s="83" t="s">
        <v>1112</v>
      </c>
      <c r="AN14" s="78"/>
      <c r="AO14" s="80">
        <v>42838.55731481482</v>
      </c>
      <c r="AP14" s="83" t="s">
        <v>1167</v>
      </c>
      <c r="AQ14" s="78" t="b">
        <v>1</v>
      </c>
      <c r="AR14" s="78" t="b">
        <v>0</v>
      </c>
      <c r="AS14" s="78" t="b">
        <v>1</v>
      </c>
      <c r="AT14" s="78" t="s">
        <v>769</v>
      </c>
      <c r="AU14" s="78">
        <v>0</v>
      </c>
      <c r="AV14" s="78"/>
      <c r="AW14" s="78" t="b">
        <v>0</v>
      </c>
      <c r="AX14" s="78" t="s">
        <v>1312</v>
      </c>
      <c r="AY14" s="83" t="s">
        <v>1324</v>
      </c>
      <c r="AZ14" s="78" t="s">
        <v>66</v>
      </c>
      <c r="BA14" s="78" t="str">
        <f>REPLACE(INDEX(GroupVertices[Group],MATCH(Vertices[[#This Row],[Vertex]],GroupVertices[Vertex],0)),1,1,"")</f>
        <v>19</v>
      </c>
      <c r="BB14" s="48"/>
      <c r="BC14" s="48"/>
      <c r="BD14" s="48"/>
      <c r="BE14" s="48"/>
      <c r="BF14" s="48"/>
      <c r="BG14" s="48"/>
      <c r="BH14" s="121" t="s">
        <v>1971</v>
      </c>
      <c r="BI14" s="121" t="s">
        <v>1971</v>
      </c>
      <c r="BJ14" s="121" t="s">
        <v>2016</v>
      </c>
      <c r="BK14" s="121" t="s">
        <v>2016</v>
      </c>
      <c r="BL14" s="121">
        <v>0</v>
      </c>
      <c r="BM14" s="124">
        <v>0</v>
      </c>
      <c r="BN14" s="121">
        <v>0</v>
      </c>
      <c r="BO14" s="124">
        <v>0</v>
      </c>
      <c r="BP14" s="121">
        <v>0</v>
      </c>
      <c r="BQ14" s="124">
        <v>0</v>
      </c>
      <c r="BR14" s="121">
        <v>26</v>
      </c>
      <c r="BS14" s="124">
        <v>100</v>
      </c>
      <c r="BT14" s="121">
        <v>26</v>
      </c>
      <c r="BU14" s="2"/>
      <c r="BV14" s="3"/>
      <c r="BW14" s="3"/>
      <c r="BX14" s="3"/>
      <c r="BY14" s="3"/>
    </row>
    <row r="15" spans="1:77" ht="41.45" customHeight="1">
      <c r="A15" s="64" t="s">
        <v>220</v>
      </c>
      <c r="C15" s="65"/>
      <c r="D15" s="65" t="s">
        <v>64</v>
      </c>
      <c r="E15" s="66">
        <v>162.5268066580345</v>
      </c>
      <c r="F15" s="68">
        <v>99.99988828497314</v>
      </c>
      <c r="G15" s="100" t="s">
        <v>448</v>
      </c>
      <c r="H15" s="65"/>
      <c r="I15" s="69" t="s">
        <v>220</v>
      </c>
      <c r="J15" s="70"/>
      <c r="K15" s="70"/>
      <c r="L15" s="69" t="s">
        <v>1445</v>
      </c>
      <c r="M15" s="73">
        <v>1.0372308946183815</v>
      </c>
      <c r="N15" s="74">
        <v>194.9122772216797</v>
      </c>
      <c r="O15" s="74">
        <v>4804.013671875</v>
      </c>
      <c r="P15" s="75"/>
      <c r="Q15" s="76"/>
      <c r="R15" s="76"/>
      <c r="S15" s="86"/>
      <c r="T15" s="48">
        <v>0</v>
      </c>
      <c r="U15" s="48">
        <v>1</v>
      </c>
      <c r="V15" s="49">
        <v>0</v>
      </c>
      <c r="W15" s="49">
        <v>0.008403</v>
      </c>
      <c r="X15" s="49">
        <v>0.014649</v>
      </c>
      <c r="Y15" s="49">
        <v>0.544641</v>
      </c>
      <c r="Z15" s="49">
        <v>0</v>
      </c>
      <c r="AA15" s="49">
        <v>0</v>
      </c>
      <c r="AB15" s="71">
        <v>15</v>
      </c>
      <c r="AC15" s="71"/>
      <c r="AD15" s="72"/>
      <c r="AE15" s="78" t="s">
        <v>835</v>
      </c>
      <c r="AF15" s="78">
        <v>327</v>
      </c>
      <c r="AG15" s="78">
        <v>78</v>
      </c>
      <c r="AH15" s="78">
        <v>1066</v>
      </c>
      <c r="AI15" s="78">
        <v>1346</v>
      </c>
      <c r="AJ15" s="78"/>
      <c r="AK15" s="78" t="s">
        <v>953</v>
      </c>
      <c r="AL15" s="78"/>
      <c r="AM15" s="78"/>
      <c r="AN15" s="78"/>
      <c r="AO15" s="80">
        <v>42408.182337962964</v>
      </c>
      <c r="AP15" s="83" t="s">
        <v>1168</v>
      </c>
      <c r="AQ15" s="78" t="b">
        <v>0</v>
      </c>
      <c r="AR15" s="78" t="b">
        <v>0</v>
      </c>
      <c r="AS15" s="78" t="b">
        <v>0</v>
      </c>
      <c r="AT15" s="78" t="s">
        <v>769</v>
      </c>
      <c r="AU15" s="78">
        <v>0</v>
      </c>
      <c r="AV15" s="83" t="s">
        <v>1273</v>
      </c>
      <c r="AW15" s="78" t="b">
        <v>0</v>
      </c>
      <c r="AX15" s="78" t="s">
        <v>1312</v>
      </c>
      <c r="AY15" s="83" t="s">
        <v>1325</v>
      </c>
      <c r="AZ15" s="78" t="s">
        <v>66</v>
      </c>
      <c r="BA15" s="78" t="str">
        <f>REPLACE(INDEX(GroupVertices[Group],MATCH(Vertices[[#This Row],[Vertex]],GroupVertices[Vertex],0)),1,1,"")</f>
        <v>1</v>
      </c>
      <c r="BB15" s="48"/>
      <c r="BC15" s="48"/>
      <c r="BD15" s="48"/>
      <c r="BE15" s="48"/>
      <c r="BF15" s="48"/>
      <c r="BG15" s="48"/>
      <c r="BH15" s="121" t="s">
        <v>1966</v>
      </c>
      <c r="BI15" s="121" t="s">
        <v>1966</v>
      </c>
      <c r="BJ15" s="121" t="s">
        <v>2012</v>
      </c>
      <c r="BK15" s="121" t="s">
        <v>2012</v>
      </c>
      <c r="BL15" s="121">
        <v>1</v>
      </c>
      <c r="BM15" s="124">
        <v>4</v>
      </c>
      <c r="BN15" s="121">
        <v>1</v>
      </c>
      <c r="BO15" s="124">
        <v>4</v>
      </c>
      <c r="BP15" s="121">
        <v>0</v>
      </c>
      <c r="BQ15" s="124">
        <v>0</v>
      </c>
      <c r="BR15" s="121">
        <v>23</v>
      </c>
      <c r="BS15" s="124">
        <v>92</v>
      </c>
      <c r="BT15" s="121">
        <v>25</v>
      </c>
      <c r="BU15" s="2"/>
      <c r="BV15" s="3"/>
      <c r="BW15" s="3"/>
      <c r="BX15" s="3"/>
      <c r="BY15" s="3"/>
    </row>
    <row r="16" spans="1:77" ht="41.45" customHeight="1">
      <c r="A16" s="64" t="s">
        <v>221</v>
      </c>
      <c r="C16" s="65"/>
      <c r="D16" s="65" t="s">
        <v>64</v>
      </c>
      <c r="E16" s="66">
        <v>173.50325583140986</v>
      </c>
      <c r="F16" s="68">
        <v>99.99756061068213</v>
      </c>
      <c r="G16" s="100" t="s">
        <v>449</v>
      </c>
      <c r="H16" s="65"/>
      <c r="I16" s="69" t="s">
        <v>221</v>
      </c>
      <c r="J16" s="70"/>
      <c r="K16" s="70"/>
      <c r="L16" s="69" t="s">
        <v>1446</v>
      </c>
      <c r="M16" s="73">
        <v>1.812967146667046</v>
      </c>
      <c r="N16" s="74">
        <v>854.6593627929688</v>
      </c>
      <c r="O16" s="74">
        <v>2035.284423828125</v>
      </c>
      <c r="P16" s="75"/>
      <c r="Q16" s="76"/>
      <c r="R16" s="76"/>
      <c r="S16" s="86"/>
      <c r="T16" s="48">
        <v>0</v>
      </c>
      <c r="U16" s="48">
        <v>1</v>
      </c>
      <c r="V16" s="49">
        <v>0</v>
      </c>
      <c r="W16" s="49">
        <v>0.008403</v>
      </c>
      <c r="X16" s="49">
        <v>0.014649</v>
      </c>
      <c r="Y16" s="49">
        <v>0.544641</v>
      </c>
      <c r="Z16" s="49">
        <v>0</v>
      </c>
      <c r="AA16" s="49">
        <v>0</v>
      </c>
      <c r="AB16" s="71">
        <v>16</v>
      </c>
      <c r="AC16" s="71"/>
      <c r="AD16" s="72"/>
      <c r="AE16" s="78" t="s">
        <v>836</v>
      </c>
      <c r="AF16" s="78">
        <v>1631</v>
      </c>
      <c r="AG16" s="78">
        <v>1474</v>
      </c>
      <c r="AH16" s="78">
        <v>104327</v>
      </c>
      <c r="AI16" s="78">
        <v>19320</v>
      </c>
      <c r="AJ16" s="78"/>
      <c r="AK16" s="78" t="s">
        <v>954</v>
      </c>
      <c r="AL16" s="78" t="s">
        <v>1048</v>
      </c>
      <c r="AM16" s="83" t="s">
        <v>1113</v>
      </c>
      <c r="AN16" s="78"/>
      <c r="AO16" s="80">
        <v>39921.11953703704</v>
      </c>
      <c r="AP16" s="83" t="s">
        <v>1169</v>
      </c>
      <c r="AQ16" s="78" t="b">
        <v>0</v>
      </c>
      <c r="AR16" s="78" t="b">
        <v>0</v>
      </c>
      <c r="AS16" s="78" t="b">
        <v>1</v>
      </c>
      <c r="AT16" s="78" t="s">
        <v>769</v>
      </c>
      <c r="AU16" s="78">
        <v>33</v>
      </c>
      <c r="AV16" s="83" t="s">
        <v>1277</v>
      </c>
      <c r="AW16" s="78" t="b">
        <v>0</v>
      </c>
      <c r="AX16" s="78" t="s">
        <v>1312</v>
      </c>
      <c r="AY16" s="83" t="s">
        <v>1326</v>
      </c>
      <c r="AZ16" s="78" t="s">
        <v>66</v>
      </c>
      <c r="BA16" s="78" t="str">
        <f>REPLACE(INDEX(GroupVertices[Group],MATCH(Vertices[[#This Row],[Vertex]],GroupVertices[Vertex],0)),1,1,"")</f>
        <v>1</v>
      </c>
      <c r="BB16" s="48"/>
      <c r="BC16" s="48"/>
      <c r="BD16" s="48"/>
      <c r="BE16" s="48"/>
      <c r="BF16" s="48"/>
      <c r="BG16" s="48"/>
      <c r="BH16" s="121" t="s">
        <v>1966</v>
      </c>
      <c r="BI16" s="121" t="s">
        <v>1966</v>
      </c>
      <c r="BJ16" s="121" t="s">
        <v>2012</v>
      </c>
      <c r="BK16" s="121" t="s">
        <v>2012</v>
      </c>
      <c r="BL16" s="121">
        <v>1</v>
      </c>
      <c r="BM16" s="124">
        <v>4</v>
      </c>
      <c r="BN16" s="121">
        <v>1</v>
      </c>
      <c r="BO16" s="124">
        <v>4</v>
      </c>
      <c r="BP16" s="121">
        <v>0</v>
      </c>
      <c r="BQ16" s="124">
        <v>0</v>
      </c>
      <c r="BR16" s="121">
        <v>23</v>
      </c>
      <c r="BS16" s="124">
        <v>92</v>
      </c>
      <c r="BT16" s="121">
        <v>25</v>
      </c>
      <c r="BU16" s="2"/>
      <c r="BV16" s="3"/>
      <c r="BW16" s="3"/>
      <c r="BX16" s="3"/>
      <c r="BY16" s="3"/>
    </row>
    <row r="17" spans="1:77" ht="41.45" customHeight="1">
      <c r="A17" s="64" t="s">
        <v>222</v>
      </c>
      <c r="C17" s="65"/>
      <c r="D17" s="65" t="s">
        <v>64</v>
      </c>
      <c r="E17" s="66">
        <v>162</v>
      </c>
      <c r="F17" s="68">
        <v>100</v>
      </c>
      <c r="G17" s="100" t="s">
        <v>450</v>
      </c>
      <c r="H17" s="65"/>
      <c r="I17" s="69" t="s">
        <v>222</v>
      </c>
      <c r="J17" s="70"/>
      <c r="K17" s="70"/>
      <c r="L17" s="69" t="s">
        <v>1447</v>
      </c>
      <c r="M17" s="73">
        <v>1</v>
      </c>
      <c r="N17" s="74">
        <v>2035.5968017578125</v>
      </c>
      <c r="O17" s="74">
        <v>9449.484375</v>
      </c>
      <c r="P17" s="75"/>
      <c r="Q17" s="76"/>
      <c r="R17" s="76"/>
      <c r="S17" s="86"/>
      <c r="T17" s="48">
        <v>0</v>
      </c>
      <c r="U17" s="48">
        <v>1</v>
      </c>
      <c r="V17" s="49">
        <v>0</v>
      </c>
      <c r="W17" s="49">
        <v>0.008403</v>
      </c>
      <c r="X17" s="49">
        <v>0.014649</v>
      </c>
      <c r="Y17" s="49">
        <v>0.544641</v>
      </c>
      <c r="Z17" s="49">
        <v>0</v>
      </c>
      <c r="AA17" s="49">
        <v>0</v>
      </c>
      <c r="AB17" s="71">
        <v>17</v>
      </c>
      <c r="AC17" s="71"/>
      <c r="AD17" s="72"/>
      <c r="AE17" s="78" t="s">
        <v>837</v>
      </c>
      <c r="AF17" s="78">
        <v>121</v>
      </c>
      <c r="AG17" s="78">
        <v>11</v>
      </c>
      <c r="AH17" s="78">
        <v>612</v>
      </c>
      <c r="AI17" s="78">
        <v>1428</v>
      </c>
      <c r="AJ17" s="78"/>
      <c r="AK17" s="78"/>
      <c r="AL17" s="78"/>
      <c r="AM17" s="78"/>
      <c r="AN17" s="78"/>
      <c r="AO17" s="80">
        <v>43190.15005787037</v>
      </c>
      <c r="AP17" s="78"/>
      <c r="AQ17" s="78" t="b">
        <v>1</v>
      </c>
      <c r="AR17" s="78" t="b">
        <v>1</v>
      </c>
      <c r="AS17" s="78" t="b">
        <v>0</v>
      </c>
      <c r="AT17" s="78" t="s">
        <v>769</v>
      </c>
      <c r="AU17" s="78">
        <v>0</v>
      </c>
      <c r="AV17" s="78"/>
      <c r="AW17" s="78" t="b">
        <v>0</v>
      </c>
      <c r="AX17" s="78" t="s">
        <v>1312</v>
      </c>
      <c r="AY17" s="83" t="s">
        <v>1327</v>
      </c>
      <c r="AZ17" s="78" t="s">
        <v>66</v>
      </c>
      <c r="BA17" s="78" t="str">
        <f>REPLACE(INDEX(GroupVertices[Group],MATCH(Vertices[[#This Row],[Vertex]],GroupVertices[Vertex],0)),1,1,"")</f>
        <v>1</v>
      </c>
      <c r="BB17" s="48"/>
      <c r="BC17" s="48"/>
      <c r="BD17" s="48"/>
      <c r="BE17" s="48"/>
      <c r="BF17" s="48"/>
      <c r="BG17" s="48"/>
      <c r="BH17" s="121" t="s">
        <v>1966</v>
      </c>
      <c r="BI17" s="121" t="s">
        <v>1966</v>
      </c>
      <c r="BJ17" s="121" t="s">
        <v>2012</v>
      </c>
      <c r="BK17" s="121" t="s">
        <v>2012</v>
      </c>
      <c r="BL17" s="121">
        <v>1</v>
      </c>
      <c r="BM17" s="124">
        <v>4</v>
      </c>
      <c r="BN17" s="121">
        <v>1</v>
      </c>
      <c r="BO17" s="124">
        <v>4</v>
      </c>
      <c r="BP17" s="121">
        <v>0</v>
      </c>
      <c r="BQ17" s="124">
        <v>0</v>
      </c>
      <c r="BR17" s="121">
        <v>23</v>
      </c>
      <c r="BS17" s="124">
        <v>92</v>
      </c>
      <c r="BT17" s="121">
        <v>25</v>
      </c>
      <c r="BU17" s="2"/>
      <c r="BV17" s="3"/>
      <c r="BW17" s="3"/>
      <c r="BX17" s="3"/>
      <c r="BY17" s="3"/>
    </row>
    <row r="18" spans="1:77" ht="41.45" customHeight="1">
      <c r="A18" s="64" t="s">
        <v>223</v>
      </c>
      <c r="C18" s="65"/>
      <c r="D18" s="65" t="s">
        <v>64</v>
      </c>
      <c r="E18" s="66">
        <v>164.0050104149074</v>
      </c>
      <c r="F18" s="68">
        <v>99.99957481594255</v>
      </c>
      <c r="G18" s="100" t="s">
        <v>451</v>
      </c>
      <c r="H18" s="65"/>
      <c r="I18" s="69" t="s">
        <v>223</v>
      </c>
      <c r="J18" s="70"/>
      <c r="K18" s="70"/>
      <c r="L18" s="69" t="s">
        <v>1448</v>
      </c>
      <c r="M18" s="73">
        <v>1.1416996735475713</v>
      </c>
      <c r="N18" s="74">
        <v>2061.615234375</v>
      </c>
      <c r="O18" s="74">
        <v>7884.46826171875</v>
      </c>
      <c r="P18" s="75"/>
      <c r="Q18" s="76"/>
      <c r="R18" s="76"/>
      <c r="S18" s="86"/>
      <c r="T18" s="48">
        <v>0</v>
      </c>
      <c r="U18" s="48">
        <v>1</v>
      </c>
      <c r="V18" s="49">
        <v>0</v>
      </c>
      <c r="W18" s="49">
        <v>0.008403</v>
      </c>
      <c r="X18" s="49">
        <v>0.014649</v>
      </c>
      <c r="Y18" s="49">
        <v>0.544641</v>
      </c>
      <c r="Z18" s="49">
        <v>0</v>
      </c>
      <c r="AA18" s="49">
        <v>0</v>
      </c>
      <c r="AB18" s="71">
        <v>18</v>
      </c>
      <c r="AC18" s="71"/>
      <c r="AD18" s="72"/>
      <c r="AE18" s="78" t="s">
        <v>838</v>
      </c>
      <c r="AF18" s="78">
        <v>359</v>
      </c>
      <c r="AG18" s="78">
        <v>266</v>
      </c>
      <c r="AH18" s="78">
        <v>1565</v>
      </c>
      <c r="AI18" s="78">
        <v>14471</v>
      </c>
      <c r="AJ18" s="78"/>
      <c r="AK18" s="78" t="s">
        <v>955</v>
      </c>
      <c r="AL18" s="78"/>
      <c r="AM18" s="78"/>
      <c r="AN18" s="78"/>
      <c r="AO18" s="80">
        <v>41894.91663194444</v>
      </c>
      <c r="AP18" s="83" t="s">
        <v>1170</v>
      </c>
      <c r="AQ18" s="78" t="b">
        <v>1</v>
      </c>
      <c r="AR18" s="78" t="b">
        <v>0</v>
      </c>
      <c r="AS18" s="78" t="b">
        <v>1</v>
      </c>
      <c r="AT18" s="78" t="s">
        <v>769</v>
      </c>
      <c r="AU18" s="78">
        <v>2</v>
      </c>
      <c r="AV18" s="83" t="s">
        <v>1273</v>
      </c>
      <c r="AW18" s="78" t="b">
        <v>0</v>
      </c>
      <c r="AX18" s="78" t="s">
        <v>1312</v>
      </c>
      <c r="AY18" s="83" t="s">
        <v>1328</v>
      </c>
      <c r="AZ18" s="78" t="s">
        <v>66</v>
      </c>
      <c r="BA18" s="78" t="str">
        <f>REPLACE(INDEX(GroupVertices[Group],MATCH(Vertices[[#This Row],[Vertex]],GroupVertices[Vertex],0)),1,1,"")</f>
        <v>1</v>
      </c>
      <c r="BB18" s="48"/>
      <c r="BC18" s="48"/>
      <c r="BD18" s="48"/>
      <c r="BE18" s="48"/>
      <c r="BF18" s="48"/>
      <c r="BG18" s="48"/>
      <c r="BH18" s="121" t="s">
        <v>1966</v>
      </c>
      <c r="BI18" s="121" t="s">
        <v>1966</v>
      </c>
      <c r="BJ18" s="121" t="s">
        <v>2012</v>
      </c>
      <c r="BK18" s="121" t="s">
        <v>2012</v>
      </c>
      <c r="BL18" s="121">
        <v>1</v>
      </c>
      <c r="BM18" s="124">
        <v>4</v>
      </c>
      <c r="BN18" s="121">
        <v>1</v>
      </c>
      <c r="BO18" s="124">
        <v>4</v>
      </c>
      <c r="BP18" s="121">
        <v>0</v>
      </c>
      <c r="BQ18" s="124">
        <v>0</v>
      </c>
      <c r="BR18" s="121">
        <v>23</v>
      </c>
      <c r="BS18" s="124">
        <v>92</v>
      </c>
      <c r="BT18" s="121">
        <v>25</v>
      </c>
      <c r="BU18" s="2"/>
      <c r="BV18" s="3"/>
      <c r="BW18" s="3"/>
      <c r="BX18" s="3"/>
      <c r="BY18" s="3"/>
    </row>
    <row r="19" spans="1:77" ht="41.45" customHeight="1">
      <c r="A19" s="64" t="s">
        <v>224</v>
      </c>
      <c r="C19" s="65"/>
      <c r="D19" s="65" t="s">
        <v>64</v>
      </c>
      <c r="E19" s="66">
        <v>164.1937172774869</v>
      </c>
      <c r="F19" s="68">
        <v>99.9995347986195</v>
      </c>
      <c r="G19" s="100" t="s">
        <v>1292</v>
      </c>
      <c r="H19" s="65"/>
      <c r="I19" s="69" t="s">
        <v>224</v>
      </c>
      <c r="J19" s="70"/>
      <c r="K19" s="70"/>
      <c r="L19" s="69" t="s">
        <v>1449</v>
      </c>
      <c r="M19" s="73">
        <v>1.1550361134108722</v>
      </c>
      <c r="N19" s="74">
        <v>6047.1533203125</v>
      </c>
      <c r="O19" s="74">
        <v>8105.07177734375</v>
      </c>
      <c r="P19" s="75"/>
      <c r="Q19" s="76"/>
      <c r="R19" s="76"/>
      <c r="S19" s="86"/>
      <c r="T19" s="48">
        <v>1</v>
      </c>
      <c r="U19" s="48">
        <v>1</v>
      </c>
      <c r="V19" s="49">
        <v>0</v>
      </c>
      <c r="W19" s="49">
        <v>0</v>
      </c>
      <c r="X19" s="49">
        <v>0</v>
      </c>
      <c r="Y19" s="49">
        <v>0.999996</v>
      </c>
      <c r="Z19" s="49">
        <v>0</v>
      </c>
      <c r="AA19" s="49" t="s">
        <v>2201</v>
      </c>
      <c r="AB19" s="71">
        <v>19</v>
      </c>
      <c r="AC19" s="71"/>
      <c r="AD19" s="72"/>
      <c r="AE19" s="78" t="s">
        <v>839</v>
      </c>
      <c r="AF19" s="78">
        <v>229</v>
      </c>
      <c r="AG19" s="78">
        <v>290</v>
      </c>
      <c r="AH19" s="78">
        <v>1495</v>
      </c>
      <c r="AI19" s="78">
        <v>185</v>
      </c>
      <c r="AJ19" s="78"/>
      <c r="AK19" s="78" t="s">
        <v>956</v>
      </c>
      <c r="AL19" s="78" t="s">
        <v>1049</v>
      </c>
      <c r="AM19" s="83" t="s">
        <v>1114</v>
      </c>
      <c r="AN19" s="78"/>
      <c r="AO19" s="80">
        <v>42167.26806712963</v>
      </c>
      <c r="AP19" s="83" t="s">
        <v>1171</v>
      </c>
      <c r="AQ19" s="78" t="b">
        <v>0</v>
      </c>
      <c r="AR19" s="78" t="b">
        <v>0</v>
      </c>
      <c r="AS19" s="78" t="b">
        <v>0</v>
      </c>
      <c r="AT19" s="78" t="s">
        <v>769</v>
      </c>
      <c r="AU19" s="78">
        <v>1</v>
      </c>
      <c r="AV19" s="83" t="s">
        <v>1273</v>
      </c>
      <c r="AW19" s="78" t="b">
        <v>0</v>
      </c>
      <c r="AX19" s="78" t="s">
        <v>1312</v>
      </c>
      <c r="AY19" s="83" t="s">
        <v>1329</v>
      </c>
      <c r="AZ19" s="78" t="s">
        <v>66</v>
      </c>
      <c r="BA19" s="78" t="str">
        <f>REPLACE(INDEX(GroupVertices[Group],MATCH(Vertices[[#This Row],[Vertex]],GroupVertices[Vertex],0)),1,1,"")</f>
        <v>2</v>
      </c>
      <c r="BB19" s="48" t="s">
        <v>386</v>
      </c>
      <c r="BC19" s="48" t="s">
        <v>386</v>
      </c>
      <c r="BD19" s="48" t="s">
        <v>398</v>
      </c>
      <c r="BE19" s="48" t="s">
        <v>398</v>
      </c>
      <c r="BF19" s="48" t="s">
        <v>1958</v>
      </c>
      <c r="BG19" s="48" t="s">
        <v>1958</v>
      </c>
      <c r="BH19" s="121" t="s">
        <v>1972</v>
      </c>
      <c r="BI19" s="121" t="s">
        <v>1972</v>
      </c>
      <c r="BJ19" s="121" t="s">
        <v>2017</v>
      </c>
      <c r="BK19" s="121" t="s">
        <v>2017</v>
      </c>
      <c r="BL19" s="121">
        <v>2</v>
      </c>
      <c r="BM19" s="124">
        <v>9.523809523809524</v>
      </c>
      <c r="BN19" s="121">
        <v>0</v>
      </c>
      <c r="BO19" s="124">
        <v>0</v>
      </c>
      <c r="BP19" s="121">
        <v>0</v>
      </c>
      <c r="BQ19" s="124">
        <v>0</v>
      </c>
      <c r="BR19" s="121">
        <v>19</v>
      </c>
      <c r="BS19" s="124">
        <v>90.47619047619048</v>
      </c>
      <c r="BT19" s="121">
        <v>21</v>
      </c>
      <c r="BU19" s="2"/>
      <c r="BV19" s="3"/>
      <c r="BW19" s="3"/>
      <c r="BX19" s="3"/>
      <c r="BY19" s="3"/>
    </row>
    <row r="20" spans="1:77" ht="41.45" customHeight="1">
      <c r="A20" s="64" t="s">
        <v>225</v>
      </c>
      <c r="C20" s="65"/>
      <c r="D20" s="65" t="s">
        <v>64</v>
      </c>
      <c r="E20" s="66">
        <v>165.1922910919702</v>
      </c>
      <c r="F20" s="68">
        <v>99.99932304028499</v>
      </c>
      <c r="G20" s="100" t="s">
        <v>452</v>
      </c>
      <c r="H20" s="65"/>
      <c r="I20" s="69" t="s">
        <v>225</v>
      </c>
      <c r="J20" s="70"/>
      <c r="K20" s="70"/>
      <c r="L20" s="69" t="s">
        <v>1450</v>
      </c>
      <c r="M20" s="73">
        <v>1.2256081076875056</v>
      </c>
      <c r="N20" s="74">
        <v>3581.742919921875</v>
      </c>
      <c r="O20" s="74">
        <v>716.6296997070312</v>
      </c>
      <c r="P20" s="75"/>
      <c r="Q20" s="76"/>
      <c r="R20" s="76"/>
      <c r="S20" s="86"/>
      <c r="T20" s="48">
        <v>0</v>
      </c>
      <c r="U20" s="48">
        <v>1</v>
      </c>
      <c r="V20" s="49">
        <v>0</v>
      </c>
      <c r="W20" s="49">
        <v>0.008403</v>
      </c>
      <c r="X20" s="49">
        <v>0.014649</v>
      </c>
      <c r="Y20" s="49">
        <v>0.544641</v>
      </c>
      <c r="Z20" s="49">
        <v>0</v>
      </c>
      <c r="AA20" s="49">
        <v>0</v>
      </c>
      <c r="AB20" s="71">
        <v>20</v>
      </c>
      <c r="AC20" s="71"/>
      <c r="AD20" s="72"/>
      <c r="AE20" s="78" t="s">
        <v>840</v>
      </c>
      <c r="AF20" s="78">
        <v>112</v>
      </c>
      <c r="AG20" s="78">
        <v>417</v>
      </c>
      <c r="AH20" s="78">
        <v>10864</v>
      </c>
      <c r="AI20" s="78">
        <v>4677</v>
      </c>
      <c r="AJ20" s="78"/>
      <c r="AK20" s="78"/>
      <c r="AL20" s="78" t="s">
        <v>1050</v>
      </c>
      <c r="AM20" s="78"/>
      <c r="AN20" s="78"/>
      <c r="AO20" s="80">
        <v>40743.68806712963</v>
      </c>
      <c r="AP20" s="83" t="s">
        <v>1172</v>
      </c>
      <c r="AQ20" s="78" t="b">
        <v>0</v>
      </c>
      <c r="AR20" s="78" t="b">
        <v>0</v>
      </c>
      <c r="AS20" s="78" t="b">
        <v>1</v>
      </c>
      <c r="AT20" s="78" t="s">
        <v>769</v>
      </c>
      <c r="AU20" s="78">
        <v>1</v>
      </c>
      <c r="AV20" s="83" t="s">
        <v>1278</v>
      </c>
      <c r="AW20" s="78" t="b">
        <v>0</v>
      </c>
      <c r="AX20" s="78" t="s">
        <v>1312</v>
      </c>
      <c r="AY20" s="83" t="s">
        <v>1330</v>
      </c>
      <c r="AZ20" s="78" t="s">
        <v>66</v>
      </c>
      <c r="BA20" s="78" t="str">
        <f>REPLACE(INDEX(GroupVertices[Group],MATCH(Vertices[[#This Row],[Vertex]],GroupVertices[Vertex],0)),1,1,"")</f>
        <v>1</v>
      </c>
      <c r="BB20" s="48"/>
      <c r="BC20" s="48"/>
      <c r="BD20" s="48"/>
      <c r="BE20" s="48"/>
      <c r="BF20" s="48"/>
      <c r="BG20" s="48"/>
      <c r="BH20" s="121" t="s">
        <v>1966</v>
      </c>
      <c r="BI20" s="121" t="s">
        <v>1966</v>
      </c>
      <c r="BJ20" s="121" t="s">
        <v>2012</v>
      </c>
      <c r="BK20" s="121" t="s">
        <v>2012</v>
      </c>
      <c r="BL20" s="121">
        <v>1</v>
      </c>
      <c r="BM20" s="124">
        <v>4</v>
      </c>
      <c r="BN20" s="121">
        <v>1</v>
      </c>
      <c r="BO20" s="124">
        <v>4</v>
      </c>
      <c r="BP20" s="121">
        <v>0</v>
      </c>
      <c r="BQ20" s="124">
        <v>0</v>
      </c>
      <c r="BR20" s="121">
        <v>23</v>
      </c>
      <c r="BS20" s="124">
        <v>92</v>
      </c>
      <c r="BT20" s="121">
        <v>25</v>
      </c>
      <c r="BU20" s="2"/>
      <c r="BV20" s="3"/>
      <c r="BW20" s="3"/>
      <c r="BX20" s="3"/>
      <c r="BY20" s="3"/>
    </row>
    <row r="21" spans="1:77" ht="41.45" customHeight="1">
      <c r="A21" s="64" t="s">
        <v>226</v>
      </c>
      <c r="C21" s="65"/>
      <c r="D21" s="65" t="s">
        <v>64</v>
      </c>
      <c r="E21" s="66">
        <v>174.3681622848993</v>
      </c>
      <c r="F21" s="68">
        <v>99.99737719795147</v>
      </c>
      <c r="G21" s="100" t="s">
        <v>1293</v>
      </c>
      <c r="H21" s="65"/>
      <c r="I21" s="69" t="s">
        <v>226</v>
      </c>
      <c r="J21" s="70"/>
      <c r="K21" s="70"/>
      <c r="L21" s="69" t="s">
        <v>1451</v>
      </c>
      <c r="M21" s="73">
        <v>1.8740924960405083</v>
      </c>
      <c r="N21" s="74">
        <v>5595.72509765625</v>
      </c>
      <c r="O21" s="74">
        <v>2423.287109375</v>
      </c>
      <c r="P21" s="75"/>
      <c r="Q21" s="76"/>
      <c r="R21" s="76"/>
      <c r="S21" s="86"/>
      <c r="T21" s="48">
        <v>2</v>
      </c>
      <c r="U21" s="48">
        <v>2</v>
      </c>
      <c r="V21" s="49">
        <v>0</v>
      </c>
      <c r="W21" s="49">
        <v>0.5</v>
      </c>
      <c r="X21" s="49">
        <v>0</v>
      </c>
      <c r="Y21" s="49">
        <v>1.24817</v>
      </c>
      <c r="Z21" s="49">
        <v>0.5</v>
      </c>
      <c r="AA21" s="49">
        <v>0</v>
      </c>
      <c r="AB21" s="71">
        <v>21</v>
      </c>
      <c r="AC21" s="71"/>
      <c r="AD21" s="72"/>
      <c r="AE21" s="78" t="s">
        <v>841</v>
      </c>
      <c r="AF21" s="78">
        <v>1981</v>
      </c>
      <c r="AG21" s="78">
        <v>1584</v>
      </c>
      <c r="AH21" s="78">
        <v>4038</v>
      </c>
      <c r="AI21" s="78">
        <v>2704</v>
      </c>
      <c r="AJ21" s="78"/>
      <c r="AK21" s="78" t="s">
        <v>957</v>
      </c>
      <c r="AL21" s="78" t="s">
        <v>1051</v>
      </c>
      <c r="AM21" s="83" t="s">
        <v>1115</v>
      </c>
      <c r="AN21" s="78"/>
      <c r="AO21" s="80">
        <v>42929.71826388889</v>
      </c>
      <c r="AP21" s="83" t="s">
        <v>1173</v>
      </c>
      <c r="AQ21" s="78" t="b">
        <v>0</v>
      </c>
      <c r="AR21" s="78" t="b">
        <v>0</v>
      </c>
      <c r="AS21" s="78" t="b">
        <v>0</v>
      </c>
      <c r="AT21" s="78" t="s">
        <v>769</v>
      </c>
      <c r="AU21" s="78">
        <v>5</v>
      </c>
      <c r="AV21" s="83" t="s">
        <v>1273</v>
      </c>
      <c r="AW21" s="78" t="b">
        <v>0</v>
      </c>
      <c r="AX21" s="78" t="s">
        <v>1312</v>
      </c>
      <c r="AY21" s="83" t="s">
        <v>1331</v>
      </c>
      <c r="AZ21" s="78" t="s">
        <v>66</v>
      </c>
      <c r="BA21" s="78" t="str">
        <f>REPLACE(INDEX(GroupVertices[Group],MATCH(Vertices[[#This Row],[Vertex]],GroupVertices[Vertex],0)),1,1,"")</f>
        <v>8</v>
      </c>
      <c r="BB21" s="48" t="s">
        <v>387</v>
      </c>
      <c r="BC21" s="48" t="s">
        <v>387</v>
      </c>
      <c r="BD21" s="48" t="s">
        <v>399</v>
      </c>
      <c r="BE21" s="48" t="s">
        <v>399</v>
      </c>
      <c r="BF21" s="48" t="s">
        <v>1959</v>
      </c>
      <c r="BG21" s="48" t="s">
        <v>1961</v>
      </c>
      <c r="BH21" s="121" t="s">
        <v>1973</v>
      </c>
      <c r="BI21" s="121" t="s">
        <v>2007</v>
      </c>
      <c r="BJ21" s="121" t="s">
        <v>2018</v>
      </c>
      <c r="BK21" s="121" t="s">
        <v>2049</v>
      </c>
      <c r="BL21" s="121">
        <v>7</v>
      </c>
      <c r="BM21" s="124">
        <v>11.864406779661017</v>
      </c>
      <c r="BN21" s="121">
        <v>0</v>
      </c>
      <c r="BO21" s="124">
        <v>0</v>
      </c>
      <c r="BP21" s="121">
        <v>0</v>
      </c>
      <c r="BQ21" s="124">
        <v>0</v>
      </c>
      <c r="BR21" s="121">
        <v>52</v>
      </c>
      <c r="BS21" s="124">
        <v>88.13559322033899</v>
      </c>
      <c r="BT21" s="121">
        <v>59</v>
      </c>
      <c r="BU21" s="2"/>
      <c r="BV21" s="3"/>
      <c r="BW21" s="3"/>
      <c r="BX21" s="3"/>
      <c r="BY21" s="3"/>
    </row>
    <row r="22" spans="1:77" ht="41.45" customHeight="1">
      <c r="A22" s="64" t="s">
        <v>323</v>
      </c>
      <c r="C22" s="65"/>
      <c r="D22" s="65" t="s">
        <v>64</v>
      </c>
      <c r="E22" s="66">
        <v>164.2015800634277</v>
      </c>
      <c r="F22" s="68">
        <v>99.99953313123103</v>
      </c>
      <c r="G22" s="100" t="s">
        <v>1294</v>
      </c>
      <c r="H22" s="65"/>
      <c r="I22" s="69" t="s">
        <v>323</v>
      </c>
      <c r="J22" s="70"/>
      <c r="K22" s="70"/>
      <c r="L22" s="69" t="s">
        <v>1452</v>
      </c>
      <c r="M22" s="73">
        <v>1.1555917984051762</v>
      </c>
      <c r="N22" s="74">
        <v>6126.74267578125</v>
      </c>
      <c r="O22" s="74">
        <v>4009.0576171875</v>
      </c>
      <c r="P22" s="75"/>
      <c r="Q22" s="76"/>
      <c r="R22" s="76"/>
      <c r="S22" s="86"/>
      <c r="T22" s="48">
        <v>2</v>
      </c>
      <c r="U22" s="48">
        <v>0</v>
      </c>
      <c r="V22" s="49">
        <v>0</v>
      </c>
      <c r="W22" s="49">
        <v>0.5</v>
      </c>
      <c r="X22" s="49">
        <v>0</v>
      </c>
      <c r="Y22" s="49">
        <v>0.875909</v>
      </c>
      <c r="Z22" s="49">
        <v>0.5</v>
      </c>
      <c r="AA22" s="49">
        <v>0</v>
      </c>
      <c r="AB22" s="71">
        <v>22</v>
      </c>
      <c r="AC22" s="71"/>
      <c r="AD22" s="72"/>
      <c r="AE22" s="78" t="s">
        <v>842</v>
      </c>
      <c r="AF22" s="78">
        <v>200</v>
      </c>
      <c r="AG22" s="78">
        <v>291</v>
      </c>
      <c r="AH22" s="78">
        <v>11275</v>
      </c>
      <c r="AI22" s="78">
        <v>1307</v>
      </c>
      <c r="AJ22" s="78"/>
      <c r="AK22" s="78" t="s">
        <v>958</v>
      </c>
      <c r="AL22" s="78"/>
      <c r="AM22" s="78"/>
      <c r="AN22" s="78"/>
      <c r="AO22" s="80">
        <v>40978.82475694444</v>
      </c>
      <c r="AP22" s="78"/>
      <c r="AQ22" s="78" t="b">
        <v>1</v>
      </c>
      <c r="AR22" s="78" t="b">
        <v>0</v>
      </c>
      <c r="AS22" s="78" t="b">
        <v>0</v>
      </c>
      <c r="AT22" s="78" t="s">
        <v>773</v>
      </c>
      <c r="AU22" s="78">
        <v>25</v>
      </c>
      <c r="AV22" s="83" t="s">
        <v>1273</v>
      </c>
      <c r="AW22" s="78" t="b">
        <v>0</v>
      </c>
      <c r="AX22" s="78" t="s">
        <v>1312</v>
      </c>
      <c r="AY22" s="83" t="s">
        <v>1332</v>
      </c>
      <c r="AZ22" s="78" t="s">
        <v>65</v>
      </c>
      <c r="BA22" s="78" t="str">
        <f>REPLACE(INDEX(GroupVertices[Group],MATCH(Vertices[[#This Row],[Vertex]],GroupVertices[Vertex],0)),1,1,"")</f>
        <v>8</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227</v>
      </c>
      <c r="C23" s="65"/>
      <c r="D23" s="65" t="s">
        <v>64</v>
      </c>
      <c r="E23" s="66">
        <v>242.65645818086284</v>
      </c>
      <c r="F23" s="68">
        <v>99.98289592917112</v>
      </c>
      <c r="G23" s="100" t="s">
        <v>453</v>
      </c>
      <c r="H23" s="65"/>
      <c r="I23" s="69" t="s">
        <v>227</v>
      </c>
      <c r="J23" s="70"/>
      <c r="K23" s="70"/>
      <c r="L23" s="69" t="s">
        <v>1453</v>
      </c>
      <c r="M23" s="73">
        <v>6.700216671572494</v>
      </c>
      <c r="N23" s="74">
        <v>5178.16943359375</v>
      </c>
      <c r="O23" s="74">
        <v>4140.76220703125</v>
      </c>
      <c r="P23" s="75"/>
      <c r="Q23" s="76"/>
      <c r="R23" s="76"/>
      <c r="S23" s="86"/>
      <c r="T23" s="48">
        <v>0</v>
      </c>
      <c r="U23" s="48">
        <v>2</v>
      </c>
      <c r="V23" s="49">
        <v>0</v>
      </c>
      <c r="W23" s="49">
        <v>0.5</v>
      </c>
      <c r="X23" s="49">
        <v>0</v>
      </c>
      <c r="Y23" s="49">
        <v>0.875909</v>
      </c>
      <c r="Z23" s="49">
        <v>0.5</v>
      </c>
      <c r="AA23" s="49">
        <v>0</v>
      </c>
      <c r="AB23" s="71">
        <v>23</v>
      </c>
      <c r="AC23" s="71"/>
      <c r="AD23" s="72"/>
      <c r="AE23" s="78" t="s">
        <v>843</v>
      </c>
      <c r="AF23" s="78">
        <v>10230</v>
      </c>
      <c r="AG23" s="78">
        <v>10269</v>
      </c>
      <c r="AH23" s="78">
        <v>245868</v>
      </c>
      <c r="AI23" s="78">
        <v>66439</v>
      </c>
      <c r="AJ23" s="78"/>
      <c r="AK23" s="78" t="s">
        <v>959</v>
      </c>
      <c r="AL23" s="78" t="s">
        <v>1052</v>
      </c>
      <c r="AM23" s="83" t="s">
        <v>1116</v>
      </c>
      <c r="AN23" s="78"/>
      <c r="AO23" s="80">
        <v>42572.87076388889</v>
      </c>
      <c r="AP23" s="83" t="s">
        <v>1174</v>
      </c>
      <c r="AQ23" s="78" t="b">
        <v>0</v>
      </c>
      <c r="AR23" s="78" t="b">
        <v>0</v>
      </c>
      <c r="AS23" s="78" t="b">
        <v>1</v>
      </c>
      <c r="AT23" s="78" t="s">
        <v>769</v>
      </c>
      <c r="AU23" s="78">
        <v>1053</v>
      </c>
      <c r="AV23" s="83" t="s">
        <v>1273</v>
      </c>
      <c r="AW23" s="78" t="b">
        <v>0</v>
      </c>
      <c r="AX23" s="78" t="s">
        <v>1312</v>
      </c>
      <c r="AY23" s="83" t="s">
        <v>1333</v>
      </c>
      <c r="AZ23" s="78" t="s">
        <v>66</v>
      </c>
      <c r="BA23" s="78" t="str">
        <f>REPLACE(INDEX(GroupVertices[Group],MATCH(Vertices[[#This Row],[Vertex]],GroupVertices[Vertex],0)),1,1,"")</f>
        <v>8</v>
      </c>
      <c r="BB23" s="48"/>
      <c r="BC23" s="48"/>
      <c r="BD23" s="48"/>
      <c r="BE23" s="48"/>
      <c r="BF23" s="48" t="s">
        <v>1723</v>
      </c>
      <c r="BG23" s="48" t="s">
        <v>1723</v>
      </c>
      <c r="BH23" s="121" t="s">
        <v>1974</v>
      </c>
      <c r="BI23" s="121" t="s">
        <v>2008</v>
      </c>
      <c r="BJ23" s="121" t="s">
        <v>2019</v>
      </c>
      <c r="BK23" s="121" t="s">
        <v>2019</v>
      </c>
      <c r="BL23" s="121">
        <v>2</v>
      </c>
      <c r="BM23" s="124">
        <v>5.555555555555555</v>
      </c>
      <c r="BN23" s="121">
        <v>0</v>
      </c>
      <c r="BO23" s="124">
        <v>0</v>
      </c>
      <c r="BP23" s="121">
        <v>0</v>
      </c>
      <c r="BQ23" s="124">
        <v>0</v>
      </c>
      <c r="BR23" s="121">
        <v>34</v>
      </c>
      <c r="BS23" s="124">
        <v>94.44444444444444</v>
      </c>
      <c r="BT23" s="121">
        <v>36</v>
      </c>
      <c r="BU23" s="2"/>
      <c r="BV23" s="3"/>
      <c r="BW23" s="3"/>
      <c r="BX23" s="3"/>
      <c r="BY23" s="3"/>
    </row>
    <row r="24" spans="1:77" ht="41.45" customHeight="1">
      <c r="A24" s="64" t="s">
        <v>228</v>
      </c>
      <c r="C24" s="65"/>
      <c r="D24" s="65" t="s">
        <v>64</v>
      </c>
      <c r="E24" s="66">
        <v>163.58828276004428</v>
      </c>
      <c r="F24" s="68">
        <v>99.99966318753096</v>
      </c>
      <c r="G24" s="100" t="s">
        <v>454</v>
      </c>
      <c r="H24" s="65"/>
      <c r="I24" s="69" t="s">
        <v>228</v>
      </c>
      <c r="J24" s="70"/>
      <c r="K24" s="70"/>
      <c r="L24" s="69" t="s">
        <v>1454</v>
      </c>
      <c r="M24" s="73">
        <v>1.1122483688494487</v>
      </c>
      <c r="N24" s="74">
        <v>1240.4669189453125</v>
      </c>
      <c r="O24" s="74">
        <v>8865.2490234375</v>
      </c>
      <c r="P24" s="75"/>
      <c r="Q24" s="76"/>
      <c r="R24" s="76"/>
      <c r="S24" s="86"/>
      <c r="T24" s="48">
        <v>0</v>
      </c>
      <c r="U24" s="48">
        <v>1</v>
      </c>
      <c r="V24" s="49">
        <v>0</v>
      </c>
      <c r="W24" s="49">
        <v>0.008403</v>
      </c>
      <c r="X24" s="49">
        <v>0.014649</v>
      </c>
      <c r="Y24" s="49">
        <v>0.544641</v>
      </c>
      <c r="Z24" s="49">
        <v>0</v>
      </c>
      <c r="AA24" s="49">
        <v>0</v>
      </c>
      <c r="AB24" s="71">
        <v>24</v>
      </c>
      <c r="AC24" s="71"/>
      <c r="AD24" s="72"/>
      <c r="AE24" s="78" t="s">
        <v>844</v>
      </c>
      <c r="AF24" s="78">
        <v>166</v>
      </c>
      <c r="AG24" s="78">
        <v>213</v>
      </c>
      <c r="AH24" s="78">
        <v>10149</v>
      </c>
      <c r="AI24" s="78">
        <v>7042</v>
      </c>
      <c r="AJ24" s="78"/>
      <c r="AK24" s="78" t="s">
        <v>960</v>
      </c>
      <c r="AL24" s="78"/>
      <c r="AM24" s="78"/>
      <c r="AN24" s="78"/>
      <c r="AO24" s="80">
        <v>41385.21564814815</v>
      </c>
      <c r="AP24" s="83" t="s">
        <v>1175</v>
      </c>
      <c r="AQ24" s="78" t="b">
        <v>0</v>
      </c>
      <c r="AR24" s="78" t="b">
        <v>0</v>
      </c>
      <c r="AS24" s="78" t="b">
        <v>1</v>
      </c>
      <c r="AT24" s="78" t="s">
        <v>769</v>
      </c>
      <c r="AU24" s="78">
        <v>1</v>
      </c>
      <c r="AV24" s="83" t="s">
        <v>1273</v>
      </c>
      <c r="AW24" s="78" t="b">
        <v>0</v>
      </c>
      <c r="AX24" s="78" t="s">
        <v>1312</v>
      </c>
      <c r="AY24" s="83" t="s">
        <v>1334</v>
      </c>
      <c r="AZ24" s="78" t="s">
        <v>66</v>
      </c>
      <c r="BA24" s="78" t="str">
        <f>REPLACE(INDEX(GroupVertices[Group],MATCH(Vertices[[#This Row],[Vertex]],GroupVertices[Vertex],0)),1,1,"")</f>
        <v>1</v>
      </c>
      <c r="BB24" s="48"/>
      <c r="BC24" s="48"/>
      <c r="BD24" s="48"/>
      <c r="BE24" s="48"/>
      <c r="BF24" s="48"/>
      <c r="BG24" s="48"/>
      <c r="BH24" s="121" t="s">
        <v>1966</v>
      </c>
      <c r="BI24" s="121" t="s">
        <v>1966</v>
      </c>
      <c r="BJ24" s="121" t="s">
        <v>2012</v>
      </c>
      <c r="BK24" s="121" t="s">
        <v>2012</v>
      </c>
      <c r="BL24" s="121">
        <v>1</v>
      </c>
      <c r="BM24" s="124">
        <v>4</v>
      </c>
      <c r="BN24" s="121">
        <v>1</v>
      </c>
      <c r="BO24" s="124">
        <v>4</v>
      </c>
      <c r="BP24" s="121">
        <v>0</v>
      </c>
      <c r="BQ24" s="124">
        <v>0</v>
      </c>
      <c r="BR24" s="121">
        <v>23</v>
      </c>
      <c r="BS24" s="124">
        <v>92</v>
      </c>
      <c r="BT24" s="121">
        <v>25</v>
      </c>
      <c r="BU24" s="2"/>
      <c r="BV24" s="3"/>
      <c r="BW24" s="3"/>
      <c r="BX24" s="3"/>
      <c r="BY24" s="3"/>
    </row>
    <row r="25" spans="1:77" ht="41.45" customHeight="1">
      <c r="A25" s="64" t="s">
        <v>229</v>
      </c>
      <c r="C25" s="65"/>
      <c r="D25" s="65" t="s">
        <v>64</v>
      </c>
      <c r="E25" s="66">
        <v>162.6997879487324</v>
      </c>
      <c r="F25" s="68">
        <v>99.999851602427</v>
      </c>
      <c r="G25" s="100" t="s">
        <v>455</v>
      </c>
      <c r="H25" s="65"/>
      <c r="I25" s="69" t="s">
        <v>229</v>
      </c>
      <c r="J25" s="70"/>
      <c r="K25" s="70"/>
      <c r="L25" s="69" t="s">
        <v>1455</v>
      </c>
      <c r="M25" s="73">
        <v>1.0494559644930739</v>
      </c>
      <c r="N25" s="74">
        <v>7033.0849609375</v>
      </c>
      <c r="O25" s="74">
        <v>1641.0123291015625</v>
      </c>
      <c r="P25" s="75"/>
      <c r="Q25" s="76"/>
      <c r="R25" s="76"/>
      <c r="S25" s="86"/>
      <c r="T25" s="48">
        <v>0</v>
      </c>
      <c r="U25" s="48">
        <v>1</v>
      </c>
      <c r="V25" s="49">
        <v>0</v>
      </c>
      <c r="W25" s="49">
        <v>0.333333</v>
      </c>
      <c r="X25" s="49">
        <v>0</v>
      </c>
      <c r="Y25" s="49">
        <v>0.638295</v>
      </c>
      <c r="Z25" s="49">
        <v>0</v>
      </c>
      <c r="AA25" s="49">
        <v>0</v>
      </c>
      <c r="AB25" s="71">
        <v>25</v>
      </c>
      <c r="AC25" s="71"/>
      <c r="AD25" s="72"/>
      <c r="AE25" s="78" t="s">
        <v>845</v>
      </c>
      <c r="AF25" s="78">
        <v>1024</v>
      </c>
      <c r="AG25" s="78">
        <v>100</v>
      </c>
      <c r="AH25" s="78">
        <v>65233</v>
      </c>
      <c r="AI25" s="78">
        <v>3622</v>
      </c>
      <c r="AJ25" s="78"/>
      <c r="AK25" s="78"/>
      <c r="AL25" s="78"/>
      <c r="AM25" s="78"/>
      <c r="AN25" s="78"/>
      <c r="AO25" s="80">
        <v>40885.248020833336</v>
      </c>
      <c r="AP25" s="83" t="s">
        <v>1176</v>
      </c>
      <c r="AQ25" s="78" t="b">
        <v>0</v>
      </c>
      <c r="AR25" s="78" t="b">
        <v>0</v>
      </c>
      <c r="AS25" s="78" t="b">
        <v>1</v>
      </c>
      <c r="AT25" s="78" t="s">
        <v>769</v>
      </c>
      <c r="AU25" s="78">
        <v>1</v>
      </c>
      <c r="AV25" s="83" t="s">
        <v>1278</v>
      </c>
      <c r="AW25" s="78" t="b">
        <v>0</v>
      </c>
      <c r="AX25" s="78" t="s">
        <v>1312</v>
      </c>
      <c r="AY25" s="83" t="s">
        <v>1335</v>
      </c>
      <c r="AZ25" s="78" t="s">
        <v>66</v>
      </c>
      <c r="BA25" s="78" t="str">
        <f>REPLACE(INDEX(GroupVertices[Group],MATCH(Vertices[[#This Row],[Vertex]],GroupVertices[Vertex],0)),1,1,"")</f>
        <v>6</v>
      </c>
      <c r="BB25" s="48"/>
      <c r="BC25" s="48"/>
      <c r="BD25" s="48"/>
      <c r="BE25" s="48"/>
      <c r="BF25" s="48" t="s">
        <v>414</v>
      </c>
      <c r="BG25" s="48" t="s">
        <v>414</v>
      </c>
      <c r="BH25" s="121" t="s">
        <v>1975</v>
      </c>
      <c r="BI25" s="121" t="s">
        <v>1975</v>
      </c>
      <c r="BJ25" s="121" t="s">
        <v>2020</v>
      </c>
      <c r="BK25" s="121" t="s">
        <v>2020</v>
      </c>
      <c r="BL25" s="121">
        <v>0</v>
      </c>
      <c r="BM25" s="124">
        <v>0</v>
      </c>
      <c r="BN25" s="121">
        <v>0</v>
      </c>
      <c r="BO25" s="124">
        <v>0</v>
      </c>
      <c r="BP25" s="121">
        <v>0</v>
      </c>
      <c r="BQ25" s="124">
        <v>0</v>
      </c>
      <c r="BR25" s="121">
        <v>32</v>
      </c>
      <c r="BS25" s="124">
        <v>100</v>
      </c>
      <c r="BT25" s="121">
        <v>32</v>
      </c>
      <c r="BU25" s="2"/>
      <c r="BV25" s="3"/>
      <c r="BW25" s="3"/>
      <c r="BX25" s="3"/>
      <c r="BY25" s="3"/>
    </row>
    <row r="26" spans="1:77" ht="41.45" customHeight="1">
      <c r="A26" s="64" t="s">
        <v>278</v>
      </c>
      <c r="C26" s="65"/>
      <c r="D26" s="65" t="s">
        <v>64</v>
      </c>
      <c r="E26" s="66">
        <v>242.11392595094674</v>
      </c>
      <c r="F26" s="68">
        <v>99.9830109789749</v>
      </c>
      <c r="G26" s="100" t="s">
        <v>1295</v>
      </c>
      <c r="H26" s="65"/>
      <c r="I26" s="69" t="s">
        <v>278</v>
      </c>
      <c r="J26" s="70"/>
      <c r="K26" s="70"/>
      <c r="L26" s="69" t="s">
        <v>1456</v>
      </c>
      <c r="M26" s="73">
        <v>6.661874406965504</v>
      </c>
      <c r="N26" s="74">
        <v>6558.7978515625</v>
      </c>
      <c r="O26" s="74">
        <v>782.2747192382812</v>
      </c>
      <c r="P26" s="75"/>
      <c r="Q26" s="76"/>
      <c r="R26" s="76"/>
      <c r="S26" s="86"/>
      <c r="T26" s="48">
        <v>3</v>
      </c>
      <c r="U26" s="48">
        <v>1</v>
      </c>
      <c r="V26" s="49">
        <v>2</v>
      </c>
      <c r="W26" s="49">
        <v>0.5</v>
      </c>
      <c r="X26" s="49">
        <v>0</v>
      </c>
      <c r="Y26" s="49">
        <v>1.723397</v>
      </c>
      <c r="Z26" s="49">
        <v>0</v>
      </c>
      <c r="AA26" s="49">
        <v>0</v>
      </c>
      <c r="AB26" s="71">
        <v>26</v>
      </c>
      <c r="AC26" s="71"/>
      <c r="AD26" s="72"/>
      <c r="AE26" s="78" t="s">
        <v>846</v>
      </c>
      <c r="AF26" s="78">
        <v>1032</v>
      </c>
      <c r="AG26" s="78">
        <v>10200</v>
      </c>
      <c r="AH26" s="78">
        <v>23762</v>
      </c>
      <c r="AI26" s="78">
        <v>25633</v>
      </c>
      <c r="AJ26" s="78"/>
      <c r="AK26" s="78" t="s">
        <v>961</v>
      </c>
      <c r="AL26" s="78" t="s">
        <v>1053</v>
      </c>
      <c r="AM26" s="83" t="s">
        <v>1117</v>
      </c>
      <c r="AN26" s="78"/>
      <c r="AO26" s="80">
        <v>41793.40619212963</v>
      </c>
      <c r="AP26" s="83" t="s">
        <v>1177</v>
      </c>
      <c r="AQ26" s="78" t="b">
        <v>1</v>
      </c>
      <c r="AR26" s="78" t="b">
        <v>0</v>
      </c>
      <c r="AS26" s="78" t="b">
        <v>1</v>
      </c>
      <c r="AT26" s="78" t="s">
        <v>769</v>
      </c>
      <c r="AU26" s="78">
        <v>19</v>
      </c>
      <c r="AV26" s="83" t="s">
        <v>1273</v>
      </c>
      <c r="AW26" s="78" t="b">
        <v>0</v>
      </c>
      <c r="AX26" s="78" t="s">
        <v>1312</v>
      </c>
      <c r="AY26" s="83" t="s">
        <v>1336</v>
      </c>
      <c r="AZ26" s="78" t="s">
        <v>66</v>
      </c>
      <c r="BA26" s="78" t="str">
        <f>REPLACE(INDEX(GroupVertices[Group],MATCH(Vertices[[#This Row],[Vertex]],GroupVertices[Vertex],0)),1,1,"")</f>
        <v>6</v>
      </c>
      <c r="BB26" s="48"/>
      <c r="BC26" s="48"/>
      <c r="BD26" s="48"/>
      <c r="BE26" s="48"/>
      <c r="BF26" s="48" t="s">
        <v>419</v>
      </c>
      <c r="BG26" s="48" t="s">
        <v>419</v>
      </c>
      <c r="BH26" s="121" t="s">
        <v>1976</v>
      </c>
      <c r="BI26" s="121" t="s">
        <v>1976</v>
      </c>
      <c r="BJ26" s="121" t="s">
        <v>1886</v>
      </c>
      <c r="BK26" s="121" t="s">
        <v>1886</v>
      </c>
      <c r="BL26" s="121">
        <v>0</v>
      </c>
      <c r="BM26" s="124">
        <v>0</v>
      </c>
      <c r="BN26" s="121">
        <v>1</v>
      </c>
      <c r="BO26" s="124">
        <v>1.8181818181818181</v>
      </c>
      <c r="BP26" s="121">
        <v>0</v>
      </c>
      <c r="BQ26" s="124">
        <v>0</v>
      </c>
      <c r="BR26" s="121">
        <v>54</v>
      </c>
      <c r="BS26" s="124">
        <v>98.18181818181819</v>
      </c>
      <c r="BT26" s="121">
        <v>55</v>
      </c>
      <c r="BU26" s="2"/>
      <c r="BV26" s="3"/>
      <c r="BW26" s="3"/>
      <c r="BX26" s="3"/>
      <c r="BY26" s="3"/>
    </row>
    <row r="27" spans="1:77" ht="41.45" customHeight="1">
      <c r="A27" s="64" t="s">
        <v>230</v>
      </c>
      <c r="C27" s="65"/>
      <c r="D27" s="65" t="s">
        <v>64</v>
      </c>
      <c r="E27" s="66">
        <v>166.3088066955657</v>
      </c>
      <c r="F27" s="68">
        <v>99.99908627112359</v>
      </c>
      <c r="G27" s="100" t="s">
        <v>456</v>
      </c>
      <c r="H27" s="65"/>
      <c r="I27" s="69" t="s">
        <v>230</v>
      </c>
      <c r="J27" s="70"/>
      <c r="K27" s="70"/>
      <c r="L27" s="69" t="s">
        <v>1457</v>
      </c>
      <c r="M27" s="73">
        <v>1.3045153768787021</v>
      </c>
      <c r="N27" s="74">
        <v>4708.5576171875</v>
      </c>
      <c r="O27" s="74">
        <v>3121.83349609375</v>
      </c>
      <c r="P27" s="75"/>
      <c r="Q27" s="76"/>
      <c r="R27" s="76"/>
      <c r="S27" s="86"/>
      <c r="T27" s="48">
        <v>0</v>
      </c>
      <c r="U27" s="48">
        <v>1</v>
      </c>
      <c r="V27" s="49">
        <v>0</v>
      </c>
      <c r="W27" s="49">
        <v>0.008403</v>
      </c>
      <c r="X27" s="49">
        <v>0.014649</v>
      </c>
      <c r="Y27" s="49">
        <v>0.544641</v>
      </c>
      <c r="Z27" s="49">
        <v>0</v>
      </c>
      <c r="AA27" s="49">
        <v>0</v>
      </c>
      <c r="AB27" s="71">
        <v>27</v>
      </c>
      <c r="AC27" s="71"/>
      <c r="AD27" s="72"/>
      <c r="AE27" s="78" t="s">
        <v>847</v>
      </c>
      <c r="AF27" s="78">
        <v>445</v>
      </c>
      <c r="AG27" s="78">
        <v>559</v>
      </c>
      <c r="AH27" s="78">
        <v>10493</v>
      </c>
      <c r="AI27" s="78">
        <v>5443</v>
      </c>
      <c r="AJ27" s="78"/>
      <c r="AK27" s="78"/>
      <c r="AL27" s="78"/>
      <c r="AM27" s="78"/>
      <c r="AN27" s="78"/>
      <c r="AO27" s="80">
        <v>42433.12359953704</v>
      </c>
      <c r="AP27" s="83" t="s">
        <v>1178</v>
      </c>
      <c r="AQ27" s="78" t="b">
        <v>0</v>
      </c>
      <c r="AR27" s="78" t="b">
        <v>0</v>
      </c>
      <c r="AS27" s="78" t="b">
        <v>0</v>
      </c>
      <c r="AT27" s="78" t="s">
        <v>769</v>
      </c>
      <c r="AU27" s="78">
        <v>1</v>
      </c>
      <c r="AV27" s="83" t="s">
        <v>1273</v>
      </c>
      <c r="AW27" s="78" t="b">
        <v>0</v>
      </c>
      <c r="AX27" s="78" t="s">
        <v>1312</v>
      </c>
      <c r="AY27" s="83" t="s">
        <v>1337</v>
      </c>
      <c r="AZ27" s="78" t="s">
        <v>66</v>
      </c>
      <c r="BA27" s="78" t="str">
        <f>REPLACE(INDEX(GroupVertices[Group],MATCH(Vertices[[#This Row],[Vertex]],GroupVertices[Vertex],0)),1,1,"")</f>
        <v>1</v>
      </c>
      <c r="BB27" s="48"/>
      <c r="BC27" s="48"/>
      <c r="BD27" s="48"/>
      <c r="BE27" s="48"/>
      <c r="BF27" s="48"/>
      <c r="BG27" s="48"/>
      <c r="BH27" s="121" t="s">
        <v>1966</v>
      </c>
      <c r="BI27" s="121" t="s">
        <v>1966</v>
      </c>
      <c r="BJ27" s="121" t="s">
        <v>2012</v>
      </c>
      <c r="BK27" s="121" t="s">
        <v>2012</v>
      </c>
      <c r="BL27" s="121">
        <v>1</v>
      </c>
      <c r="BM27" s="124">
        <v>4</v>
      </c>
      <c r="BN27" s="121">
        <v>1</v>
      </c>
      <c r="BO27" s="124">
        <v>4</v>
      </c>
      <c r="BP27" s="121">
        <v>0</v>
      </c>
      <c r="BQ27" s="124">
        <v>0</v>
      </c>
      <c r="BR27" s="121">
        <v>23</v>
      </c>
      <c r="BS27" s="124">
        <v>92</v>
      </c>
      <c r="BT27" s="121">
        <v>25</v>
      </c>
      <c r="BU27" s="2"/>
      <c r="BV27" s="3"/>
      <c r="BW27" s="3"/>
      <c r="BX27" s="3"/>
      <c r="BY27" s="3"/>
    </row>
    <row r="28" spans="1:77" ht="41.45" customHeight="1">
      <c r="A28" s="64" t="s">
        <v>231</v>
      </c>
      <c r="C28" s="65"/>
      <c r="D28" s="65" t="s">
        <v>64</v>
      </c>
      <c r="E28" s="66">
        <v>164.67334721987652</v>
      </c>
      <c r="F28" s="68">
        <v>99.99943308792339</v>
      </c>
      <c r="G28" s="100" t="s">
        <v>457</v>
      </c>
      <c r="H28" s="65"/>
      <c r="I28" s="69" t="s">
        <v>231</v>
      </c>
      <c r="J28" s="70"/>
      <c r="K28" s="70"/>
      <c r="L28" s="69" t="s">
        <v>1458</v>
      </c>
      <c r="M28" s="73">
        <v>1.1889328980634284</v>
      </c>
      <c r="N28" s="74">
        <v>474.47540283203125</v>
      </c>
      <c r="O28" s="74">
        <v>3300.322021484375</v>
      </c>
      <c r="P28" s="75"/>
      <c r="Q28" s="76"/>
      <c r="R28" s="76"/>
      <c r="S28" s="86"/>
      <c r="T28" s="48">
        <v>0</v>
      </c>
      <c r="U28" s="48">
        <v>1</v>
      </c>
      <c r="V28" s="49">
        <v>0</v>
      </c>
      <c r="W28" s="49">
        <v>0.008403</v>
      </c>
      <c r="X28" s="49">
        <v>0.014649</v>
      </c>
      <c r="Y28" s="49">
        <v>0.544641</v>
      </c>
      <c r="Z28" s="49">
        <v>0</v>
      </c>
      <c r="AA28" s="49">
        <v>0</v>
      </c>
      <c r="AB28" s="71">
        <v>28</v>
      </c>
      <c r="AC28" s="71"/>
      <c r="AD28" s="72"/>
      <c r="AE28" s="78" t="s">
        <v>848</v>
      </c>
      <c r="AF28" s="78">
        <v>327</v>
      </c>
      <c r="AG28" s="78">
        <v>351</v>
      </c>
      <c r="AH28" s="78">
        <v>14453</v>
      </c>
      <c r="AI28" s="78">
        <v>37932</v>
      </c>
      <c r="AJ28" s="78"/>
      <c r="AK28" s="78" t="s">
        <v>962</v>
      </c>
      <c r="AL28" s="78" t="s">
        <v>1054</v>
      </c>
      <c r="AM28" s="78"/>
      <c r="AN28" s="78"/>
      <c r="AO28" s="80">
        <v>41457.81935185185</v>
      </c>
      <c r="AP28" s="83" t="s">
        <v>1179</v>
      </c>
      <c r="AQ28" s="78" t="b">
        <v>1</v>
      </c>
      <c r="AR28" s="78" t="b">
        <v>0</v>
      </c>
      <c r="AS28" s="78" t="b">
        <v>1</v>
      </c>
      <c r="AT28" s="78" t="s">
        <v>769</v>
      </c>
      <c r="AU28" s="78">
        <v>5</v>
      </c>
      <c r="AV28" s="83" t="s">
        <v>1273</v>
      </c>
      <c r="AW28" s="78" t="b">
        <v>0</v>
      </c>
      <c r="AX28" s="78" t="s">
        <v>1312</v>
      </c>
      <c r="AY28" s="83" t="s">
        <v>1338</v>
      </c>
      <c r="AZ28" s="78" t="s">
        <v>66</v>
      </c>
      <c r="BA28" s="78" t="str">
        <f>REPLACE(INDEX(GroupVertices[Group],MATCH(Vertices[[#This Row],[Vertex]],GroupVertices[Vertex],0)),1,1,"")</f>
        <v>1</v>
      </c>
      <c r="BB28" s="48"/>
      <c r="BC28" s="48"/>
      <c r="BD28" s="48"/>
      <c r="BE28" s="48"/>
      <c r="BF28" s="48"/>
      <c r="BG28" s="48"/>
      <c r="BH28" s="121" t="s">
        <v>1966</v>
      </c>
      <c r="BI28" s="121" t="s">
        <v>1966</v>
      </c>
      <c r="BJ28" s="121" t="s">
        <v>2012</v>
      </c>
      <c r="BK28" s="121" t="s">
        <v>2012</v>
      </c>
      <c r="BL28" s="121">
        <v>1</v>
      </c>
      <c r="BM28" s="124">
        <v>4</v>
      </c>
      <c r="BN28" s="121">
        <v>1</v>
      </c>
      <c r="BO28" s="124">
        <v>4</v>
      </c>
      <c r="BP28" s="121">
        <v>0</v>
      </c>
      <c r="BQ28" s="124">
        <v>0</v>
      </c>
      <c r="BR28" s="121">
        <v>23</v>
      </c>
      <c r="BS28" s="124">
        <v>92</v>
      </c>
      <c r="BT28" s="121">
        <v>25</v>
      </c>
      <c r="BU28" s="2"/>
      <c r="BV28" s="3"/>
      <c r="BW28" s="3"/>
      <c r="BX28" s="3"/>
      <c r="BY28" s="3"/>
    </row>
    <row r="29" spans="1:77" ht="41.45" customHeight="1">
      <c r="A29" s="64" t="s">
        <v>232</v>
      </c>
      <c r="C29" s="65"/>
      <c r="D29" s="65" t="s">
        <v>64</v>
      </c>
      <c r="E29" s="66">
        <v>162.40100208298148</v>
      </c>
      <c r="F29" s="68">
        <v>99.99991496318852</v>
      </c>
      <c r="G29" s="100" t="s">
        <v>458</v>
      </c>
      <c r="H29" s="65"/>
      <c r="I29" s="69" t="s">
        <v>232</v>
      </c>
      <c r="J29" s="70"/>
      <c r="K29" s="70"/>
      <c r="L29" s="69" t="s">
        <v>1459</v>
      </c>
      <c r="M29" s="73">
        <v>1.0283399347095143</v>
      </c>
      <c r="N29" s="74">
        <v>2286.362548828125</v>
      </c>
      <c r="O29" s="74">
        <v>455.05633544921875</v>
      </c>
      <c r="P29" s="75"/>
      <c r="Q29" s="76"/>
      <c r="R29" s="76"/>
      <c r="S29" s="86"/>
      <c r="T29" s="48">
        <v>0</v>
      </c>
      <c r="U29" s="48">
        <v>1</v>
      </c>
      <c r="V29" s="49">
        <v>0</v>
      </c>
      <c r="W29" s="49">
        <v>0.008403</v>
      </c>
      <c r="X29" s="49">
        <v>0.014649</v>
      </c>
      <c r="Y29" s="49">
        <v>0.544641</v>
      </c>
      <c r="Z29" s="49">
        <v>0</v>
      </c>
      <c r="AA29" s="49">
        <v>0</v>
      </c>
      <c r="AB29" s="71">
        <v>29</v>
      </c>
      <c r="AC29" s="71"/>
      <c r="AD29" s="72"/>
      <c r="AE29" s="78" t="s">
        <v>849</v>
      </c>
      <c r="AF29" s="78">
        <v>100</v>
      </c>
      <c r="AG29" s="78">
        <v>62</v>
      </c>
      <c r="AH29" s="78">
        <v>1213</v>
      </c>
      <c r="AI29" s="78">
        <v>5267</v>
      </c>
      <c r="AJ29" s="78"/>
      <c r="AK29" s="78" t="s">
        <v>963</v>
      </c>
      <c r="AL29" s="78" t="s">
        <v>1055</v>
      </c>
      <c r="AM29" s="78"/>
      <c r="AN29" s="78"/>
      <c r="AO29" s="80">
        <v>43415.158796296295</v>
      </c>
      <c r="AP29" s="78"/>
      <c r="AQ29" s="78" t="b">
        <v>1</v>
      </c>
      <c r="AR29" s="78" t="b">
        <v>0</v>
      </c>
      <c r="AS29" s="78" t="b">
        <v>0</v>
      </c>
      <c r="AT29" s="78" t="s">
        <v>769</v>
      </c>
      <c r="AU29" s="78">
        <v>0</v>
      </c>
      <c r="AV29" s="78"/>
      <c r="AW29" s="78" t="b">
        <v>0</v>
      </c>
      <c r="AX29" s="78" t="s">
        <v>1312</v>
      </c>
      <c r="AY29" s="83" t="s">
        <v>1339</v>
      </c>
      <c r="AZ29" s="78" t="s">
        <v>66</v>
      </c>
      <c r="BA29" s="78" t="str">
        <f>REPLACE(INDEX(GroupVertices[Group],MATCH(Vertices[[#This Row],[Vertex]],GroupVertices[Vertex],0)),1,1,"")</f>
        <v>1</v>
      </c>
      <c r="BB29" s="48"/>
      <c r="BC29" s="48"/>
      <c r="BD29" s="48"/>
      <c r="BE29" s="48"/>
      <c r="BF29" s="48"/>
      <c r="BG29" s="48"/>
      <c r="BH29" s="121" t="s">
        <v>1966</v>
      </c>
      <c r="BI29" s="121" t="s">
        <v>1966</v>
      </c>
      <c r="BJ29" s="121" t="s">
        <v>2012</v>
      </c>
      <c r="BK29" s="121" t="s">
        <v>2012</v>
      </c>
      <c r="BL29" s="121">
        <v>1</v>
      </c>
      <c r="BM29" s="124">
        <v>4</v>
      </c>
      <c r="BN29" s="121">
        <v>1</v>
      </c>
      <c r="BO29" s="124">
        <v>4</v>
      </c>
      <c r="BP29" s="121">
        <v>0</v>
      </c>
      <c r="BQ29" s="124">
        <v>0</v>
      </c>
      <c r="BR29" s="121">
        <v>23</v>
      </c>
      <c r="BS29" s="124">
        <v>92</v>
      </c>
      <c r="BT29" s="121">
        <v>25</v>
      </c>
      <c r="BU29" s="2"/>
      <c r="BV29" s="3"/>
      <c r="BW29" s="3"/>
      <c r="BX29" s="3"/>
      <c r="BY29" s="3"/>
    </row>
    <row r="30" spans="1:77" ht="41.45" customHeight="1">
      <c r="A30" s="64" t="s">
        <v>233</v>
      </c>
      <c r="C30" s="65"/>
      <c r="D30" s="65" t="s">
        <v>64</v>
      </c>
      <c r="E30" s="66">
        <v>167.73197095085288</v>
      </c>
      <c r="F30" s="68">
        <v>99.99878447381222</v>
      </c>
      <c r="G30" s="100" t="s">
        <v>459</v>
      </c>
      <c r="H30" s="65"/>
      <c r="I30" s="69" t="s">
        <v>233</v>
      </c>
      <c r="J30" s="70"/>
      <c r="K30" s="70"/>
      <c r="L30" s="69" t="s">
        <v>1460</v>
      </c>
      <c r="M30" s="73">
        <v>1.4050943608477626</v>
      </c>
      <c r="N30" s="74">
        <v>3378.412841796875</v>
      </c>
      <c r="O30" s="74">
        <v>4847.24658203125</v>
      </c>
      <c r="P30" s="75"/>
      <c r="Q30" s="76"/>
      <c r="R30" s="76"/>
      <c r="S30" s="86"/>
      <c r="T30" s="48">
        <v>0</v>
      </c>
      <c r="U30" s="48">
        <v>1</v>
      </c>
      <c r="V30" s="49">
        <v>0</v>
      </c>
      <c r="W30" s="49">
        <v>0.008403</v>
      </c>
      <c r="X30" s="49">
        <v>0.014649</v>
      </c>
      <c r="Y30" s="49">
        <v>0.544641</v>
      </c>
      <c r="Z30" s="49">
        <v>0</v>
      </c>
      <c r="AA30" s="49">
        <v>0</v>
      </c>
      <c r="AB30" s="71">
        <v>30</v>
      </c>
      <c r="AC30" s="71"/>
      <c r="AD30" s="72"/>
      <c r="AE30" s="78" t="s">
        <v>850</v>
      </c>
      <c r="AF30" s="78">
        <v>469</v>
      </c>
      <c r="AG30" s="78">
        <v>740</v>
      </c>
      <c r="AH30" s="78">
        <v>24894</v>
      </c>
      <c r="AI30" s="78">
        <v>58125</v>
      </c>
      <c r="AJ30" s="78"/>
      <c r="AK30" s="78"/>
      <c r="AL30" s="78" t="s">
        <v>1056</v>
      </c>
      <c r="AM30" s="78"/>
      <c r="AN30" s="78"/>
      <c r="AO30" s="80">
        <v>40872.146157407406</v>
      </c>
      <c r="AP30" s="83" t="s">
        <v>1180</v>
      </c>
      <c r="AQ30" s="78" t="b">
        <v>0</v>
      </c>
      <c r="AR30" s="78" t="b">
        <v>0</v>
      </c>
      <c r="AS30" s="78" t="b">
        <v>1</v>
      </c>
      <c r="AT30" s="78" t="s">
        <v>769</v>
      </c>
      <c r="AU30" s="78">
        <v>4</v>
      </c>
      <c r="AV30" s="83" t="s">
        <v>1273</v>
      </c>
      <c r="AW30" s="78" t="b">
        <v>0</v>
      </c>
      <c r="AX30" s="78" t="s">
        <v>1312</v>
      </c>
      <c r="AY30" s="83" t="s">
        <v>1340</v>
      </c>
      <c r="AZ30" s="78" t="s">
        <v>66</v>
      </c>
      <c r="BA30" s="78" t="str">
        <f>REPLACE(INDEX(GroupVertices[Group],MATCH(Vertices[[#This Row],[Vertex]],GroupVertices[Vertex],0)),1,1,"")</f>
        <v>1</v>
      </c>
      <c r="BB30" s="48"/>
      <c r="BC30" s="48"/>
      <c r="BD30" s="48"/>
      <c r="BE30" s="48"/>
      <c r="BF30" s="48"/>
      <c r="BG30" s="48"/>
      <c r="BH30" s="121" t="s">
        <v>1966</v>
      </c>
      <c r="BI30" s="121" t="s">
        <v>1966</v>
      </c>
      <c r="BJ30" s="121" t="s">
        <v>2012</v>
      </c>
      <c r="BK30" s="121" t="s">
        <v>2012</v>
      </c>
      <c r="BL30" s="121">
        <v>1</v>
      </c>
      <c r="BM30" s="124">
        <v>4</v>
      </c>
      <c r="BN30" s="121">
        <v>1</v>
      </c>
      <c r="BO30" s="124">
        <v>4</v>
      </c>
      <c r="BP30" s="121">
        <v>0</v>
      </c>
      <c r="BQ30" s="124">
        <v>0</v>
      </c>
      <c r="BR30" s="121">
        <v>23</v>
      </c>
      <c r="BS30" s="124">
        <v>92</v>
      </c>
      <c r="BT30" s="121">
        <v>25</v>
      </c>
      <c r="BU30" s="2"/>
      <c r="BV30" s="3"/>
      <c r="BW30" s="3"/>
      <c r="BX30" s="3"/>
      <c r="BY30" s="3"/>
    </row>
    <row r="31" spans="1:77" ht="41.45" customHeight="1">
      <c r="A31" s="64" t="s">
        <v>234</v>
      </c>
      <c r="C31" s="65"/>
      <c r="D31" s="65" t="s">
        <v>64</v>
      </c>
      <c r="E31" s="66">
        <v>186.20951791176415</v>
      </c>
      <c r="F31" s="68">
        <v>99.99486611092979</v>
      </c>
      <c r="G31" s="100" t="s">
        <v>1296</v>
      </c>
      <c r="H31" s="65"/>
      <c r="I31" s="69" t="s">
        <v>234</v>
      </c>
      <c r="J31" s="70"/>
      <c r="K31" s="70"/>
      <c r="L31" s="69" t="s">
        <v>1461</v>
      </c>
      <c r="M31" s="73">
        <v>2.710954097462635</v>
      </c>
      <c r="N31" s="74">
        <v>7910.18994140625</v>
      </c>
      <c r="O31" s="74">
        <v>2073.322021484375</v>
      </c>
      <c r="P31" s="75"/>
      <c r="Q31" s="76"/>
      <c r="R31" s="76"/>
      <c r="S31" s="86"/>
      <c r="T31" s="48">
        <v>2</v>
      </c>
      <c r="U31" s="48">
        <v>1</v>
      </c>
      <c r="V31" s="49">
        <v>0</v>
      </c>
      <c r="W31" s="49">
        <v>1</v>
      </c>
      <c r="X31" s="49">
        <v>0</v>
      </c>
      <c r="Y31" s="49">
        <v>1.29824</v>
      </c>
      <c r="Z31" s="49">
        <v>0</v>
      </c>
      <c r="AA31" s="49">
        <v>0</v>
      </c>
      <c r="AB31" s="71">
        <v>31</v>
      </c>
      <c r="AC31" s="71"/>
      <c r="AD31" s="72"/>
      <c r="AE31" s="78" t="s">
        <v>234</v>
      </c>
      <c r="AF31" s="78">
        <v>56</v>
      </c>
      <c r="AG31" s="78">
        <v>3090</v>
      </c>
      <c r="AH31" s="78">
        <v>2497</v>
      </c>
      <c r="AI31" s="78">
        <v>62</v>
      </c>
      <c r="AJ31" s="78"/>
      <c r="AK31" s="78"/>
      <c r="AL31" s="78"/>
      <c r="AM31" s="83" t="s">
        <v>1118</v>
      </c>
      <c r="AN31" s="78"/>
      <c r="AO31" s="80">
        <v>40235.866631944446</v>
      </c>
      <c r="AP31" s="78"/>
      <c r="AQ31" s="78" t="b">
        <v>1</v>
      </c>
      <c r="AR31" s="78" t="b">
        <v>0</v>
      </c>
      <c r="AS31" s="78" t="b">
        <v>1</v>
      </c>
      <c r="AT31" s="78" t="s">
        <v>769</v>
      </c>
      <c r="AU31" s="78">
        <v>4</v>
      </c>
      <c r="AV31" s="83" t="s">
        <v>1273</v>
      </c>
      <c r="AW31" s="78" t="b">
        <v>0</v>
      </c>
      <c r="AX31" s="78" t="s">
        <v>1312</v>
      </c>
      <c r="AY31" s="83" t="s">
        <v>1341</v>
      </c>
      <c r="AZ31" s="78" t="s">
        <v>66</v>
      </c>
      <c r="BA31" s="78" t="str">
        <f>REPLACE(INDEX(GroupVertices[Group],MATCH(Vertices[[#This Row],[Vertex]],GroupVertices[Vertex],0)),1,1,"")</f>
        <v>18</v>
      </c>
      <c r="BB31" s="48"/>
      <c r="BC31" s="48"/>
      <c r="BD31" s="48"/>
      <c r="BE31" s="48"/>
      <c r="BF31" s="48"/>
      <c r="BG31" s="48"/>
      <c r="BH31" s="121" t="s">
        <v>1977</v>
      </c>
      <c r="BI31" s="121" t="s">
        <v>1977</v>
      </c>
      <c r="BJ31" s="121" t="s">
        <v>1893</v>
      </c>
      <c r="BK31" s="121" t="s">
        <v>1893</v>
      </c>
      <c r="BL31" s="121">
        <v>0</v>
      </c>
      <c r="BM31" s="124">
        <v>0</v>
      </c>
      <c r="BN31" s="121">
        <v>0</v>
      </c>
      <c r="BO31" s="124">
        <v>0</v>
      </c>
      <c r="BP31" s="121">
        <v>0</v>
      </c>
      <c r="BQ31" s="124">
        <v>0</v>
      </c>
      <c r="BR31" s="121">
        <v>46</v>
      </c>
      <c r="BS31" s="124">
        <v>100</v>
      </c>
      <c r="BT31" s="121">
        <v>46</v>
      </c>
      <c r="BU31" s="2"/>
      <c r="BV31" s="3"/>
      <c r="BW31" s="3"/>
      <c r="BX31" s="3"/>
      <c r="BY31" s="3"/>
    </row>
    <row r="32" spans="1:77" ht="41.45" customHeight="1">
      <c r="A32" s="64" t="s">
        <v>235</v>
      </c>
      <c r="C32" s="65"/>
      <c r="D32" s="65" t="s">
        <v>64</v>
      </c>
      <c r="E32" s="66">
        <v>164.46891478541536</v>
      </c>
      <c r="F32" s="68">
        <v>99.99947644002337</v>
      </c>
      <c r="G32" s="100" t="s">
        <v>460</v>
      </c>
      <c r="H32" s="65"/>
      <c r="I32" s="69" t="s">
        <v>235</v>
      </c>
      <c r="J32" s="70"/>
      <c r="K32" s="70"/>
      <c r="L32" s="69" t="s">
        <v>1462</v>
      </c>
      <c r="M32" s="73">
        <v>1.1744850882115192</v>
      </c>
      <c r="N32" s="74">
        <v>7910.18994140625</v>
      </c>
      <c r="O32" s="74">
        <v>2620.326171875</v>
      </c>
      <c r="P32" s="75"/>
      <c r="Q32" s="76"/>
      <c r="R32" s="76"/>
      <c r="S32" s="86"/>
      <c r="T32" s="48">
        <v>0</v>
      </c>
      <c r="U32" s="48">
        <v>1</v>
      </c>
      <c r="V32" s="49">
        <v>0</v>
      </c>
      <c r="W32" s="49">
        <v>1</v>
      </c>
      <c r="X32" s="49">
        <v>0</v>
      </c>
      <c r="Y32" s="49">
        <v>0.701752</v>
      </c>
      <c r="Z32" s="49">
        <v>0</v>
      </c>
      <c r="AA32" s="49">
        <v>0</v>
      </c>
      <c r="AB32" s="71">
        <v>32</v>
      </c>
      <c r="AC32" s="71"/>
      <c r="AD32" s="72"/>
      <c r="AE32" s="78" t="s">
        <v>851</v>
      </c>
      <c r="AF32" s="78">
        <v>744</v>
      </c>
      <c r="AG32" s="78">
        <v>325</v>
      </c>
      <c r="AH32" s="78">
        <v>8929</v>
      </c>
      <c r="AI32" s="78">
        <v>5150</v>
      </c>
      <c r="AJ32" s="78"/>
      <c r="AK32" s="78" t="s">
        <v>964</v>
      </c>
      <c r="AL32" s="78" t="s">
        <v>1057</v>
      </c>
      <c r="AM32" s="83" t="s">
        <v>1119</v>
      </c>
      <c r="AN32" s="78"/>
      <c r="AO32" s="80">
        <v>41321.53326388889</v>
      </c>
      <c r="AP32" s="83" t="s">
        <v>1181</v>
      </c>
      <c r="AQ32" s="78" t="b">
        <v>0</v>
      </c>
      <c r="AR32" s="78" t="b">
        <v>0</v>
      </c>
      <c r="AS32" s="78" t="b">
        <v>1</v>
      </c>
      <c r="AT32" s="78" t="s">
        <v>769</v>
      </c>
      <c r="AU32" s="78">
        <v>1</v>
      </c>
      <c r="AV32" s="83" t="s">
        <v>1279</v>
      </c>
      <c r="AW32" s="78" t="b">
        <v>0</v>
      </c>
      <c r="AX32" s="78" t="s">
        <v>1312</v>
      </c>
      <c r="AY32" s="83" t="s">
        <v>1342</v>
      </c>
      <c r="AZ32" s="78" t="s">
        <v>66</v>
      </c>
      <c r="BA32" s="78" t="str">
        <f>REPLACE(INDEX(GroupVertices[Group],MATCH(Vertices[[#This Row],[Vertex]],GroupVertices[Vertex],0)),1,1,"")</f>
        <v>18</v>
      </c>
      <c r="BB32" s="48"/>
      <c r="BC32" s="48"/>
      <c r="BD32" s="48"/>
      <c r="BE32" s="48"/>
      <c r="BF32" s="48"/>
      <c r="BG32" s="48"/>
      <c r="BH32" s="121" t="s">
        <v>1978</v>
      </c>
      <c r="BI32" s="121" t="s">
        <v>1978</v>
      </c>
      <c r="BJ32" s="121" t="s">
        <v>2021</v>
      </c>
      <c r="BK32" s="121" t="s">
        <v>2021</v>
      </c>
      <c r="BL32" s="121">
        <v>0</v>
      </c>
      <c r="BM32" s="124">
        <v>0</v>
      </c>
      <c r="BN32" s="121">
        <v>0</v>
      </c>
      <c r="BO32" s="124">
        <v>0</v>
      </c>
      <c r="BP32" s="121">
        <v>0</v>
      </c>
      <c r="BQ32" s="124">
        <v>0</v>
      </c>
      <c r="BR32" s="121">
        <v>21</v>
      </c>
      <c r="BS32" s="124">
        <v>100</v>
      </c>
      <c r="BT32" s="121">
        <v>21</v>
      </c>
      <c r="BU32" s="2"/>
      <c r="BV32" s="3"/>
      <c r="BW32" s="3"/>
      <c r="BX32" s="3"/>
      <c r="BY32" s="3"/>
    </row>
    <row r="33" spans="1:77" ht="41.45" customHeight="1">
      <c r="A33" s="64" t="s">
        <v>236</v>
      </c>
      <c r="C33" s="65"/>
      <c r="D33" s="65" t="s">
        <v>64</v>
      </c>
      <c r="E33" s="66">
        <v>180.97290247518248</v>
      </c>
      <c r="F33" s="68">
        <v>99.99597659164456</v>
      </c>
      <c r="G33" s="100" t="s">
        <v>461</v>
      </c>
      <c r="H33" s="65"/>
      <c r="I33" s="69" t="s">
        <v>236</v>
      </c>
      <c r="J33" s="70"/>
      <c r="K33" s="70"/>
      <c r="L33" s="69" t="s">
        <v>1463</v>
      </c>
      <c r="M33" s="73">
        <v>2.3408678912560372</v>
      </c>
      <c r="N33" s="74">
        <v>9479.234375</v>
      </c>
      <c r="O33" s="74">
        <v>5834.71044921875</v>
      </c>
      <c r="P33" s="75"/>
      <c r="Q33" s="76"/>
      <c r="R33" s="76"/>
      <c r="S33" s="86"/>
      <c r="T33" s="48">
        <v>2</v>
      </c>
      <c r="U33" s="48">
        <v>1</v>
      </c>
      <c r="V33" s="49">
        <v>0</v>
      </c>
      <c r="W33" s="49">
        <v>1</v>
      </c>
      <c r="X33" s="49">
        <v>0</v>
      </c>
      <c r="Y33" s="49">
        <v>1.29824</v>
      </c>
      <c r="Z33" s="49">
        <v>0</v>
      </c>
      <c r="AA33" s="49">
        <v>0</v>
      </c>
      <c r="AB33" s="71">
        <v>33</v>
      </c>
      <c r="AC33" s="71"/>
      <c r="AD33" s="72"/>
      <c r="AE33" s="78" t="s">
        <v>852</v>
      </c>
      <c r="AF33" s="78">
        <v>4990</v>
      </c>
      <c r="AG33" s="78">
        <v>2424</v>
      </c>
      <c r="AH33" s="78">
        <v>42788</v>
      </c>
      <c r="AI33" s="78">
        <v>1074</v>
      </c>
      <c r="AJ33" s="78"/>
      <c r="AK33" s="78" t="s">
        <v>965</v>
      </c>
      <c r="AL33" s="78" t="s">
        <v>1058</v>
      </c>
      <c r="AM33" s="78"/>
      <c r="AN33" s="78"/>
      <c r="AO33" s="80">
        <v>39956.185752314814</v>
      </c>
      <c r="AP33" s="83" t="s">
        <v>1182</v>
      </c>
      <c r="AQ33" s="78" t="b">
        <v>0</v>
      </c>
      <c r="AR33" s="78" t="b">
        <v>0</v>
      </c>
      <c r="AS33" s="78" t="b">
        <v>0</v>
      </c>
      <c r="AT33" s="78" t="s">
        <v>769</v>
      </c>
      <c r="AU33" s="78">
        <v>231</v>
      </c>
      <c r="AV33" s="83" t="s">
        <v>1274</v>
      </c>
      <c r="AW33" s="78" t="b">
        <v>0</v>
      </c>
      <c r="AX33" s="78" t="s">
        <v>1312</v>
      </c>
      <c r="AY33" s="83" t="s">
        <v>1343</v>
      </c>
      <c r="AZ33" s="78" t="s">
        <v>66</v>
      </c>
      <c r="BA33" s="78" t="str">
        <f>REPLACE(INDEX(GroupVertices[Group],MATCH(Vertices[[#This Row],[Vertex]],GroupVertices[Vertex],0)),1,1,"")</f>
        <v>17</v>
      </c>
      <c r="BB33" s="48" t="s">
        <v>388</v>
      </c>
      <c r="BC33" s="48" t="s">
        <v>388</v>
      </c>
      <c r="BD33" s="48" t="s">
        <v>396</v>
      </c>
      <c r="BE33" s="48" t="s">
        <v>396</v>
      </c>
      <c r="BF33" s="48" t="s">
        <v>407</v>
      </c>
      <c r="BG33" s="48" t="s">
        <v>407</v>
      </c>
      <c r="BH33" s="121" t="s">
        <v>1964</v>
      </c>
      <c r="BI33" s="121" t="s">
        <v>1964</v>
      </c>
      <c r="BJ33" s="121" t="s">
        <v>1892</v>
      </c>
      <c r="BK33" s="121" t="s">
        <v>1892</v>
      </c>
      <c r="BL33" s="121">
        <v>2</v>
      </c>
      <c r="BM33" s="124">
        <v>14.285714285714286</v>
      </c>
      <c r="BN33" s="121">
        <v>0</v>
      </c>
      <c r="BO33" s="124">
        <v>0</v>
      </c>
      <c r="BP33" s="121">
        <v>0</v>
      </c>
      <c r="BQ33" s="124">
        <v>0</v>
      </c>
      <c r="BR33" s="121">
        <v>12</v>
      </c>
      <c r="BS33" s="124">
        <v>85.71428571428571</v>
      </c>
      <c r="BT33" s="121">
        <v>14</v>
      </c>
      <c r="BU33" s="2"/>
      <c r="BV33" s="3"/>
      <c r="BW33" s="3"/>
      <c r="BX33" s="3"/>
      <c r="BY33" s="3"/>
    </row>
    <row r="34" spans="1:77" ht="41.45" customHeight="1">
      <c r="A34" s="64" t="s">
        <v>237</v>
      </c>
      <c r="C34" s="65"/>
      <c r="D34" s="65" t="s">
        <v>64</v>
      </c>
      <c r="E34" s="66">
        <v>291.83818424065004</v>
      </c>
      <c r="F34" s="68">
        <v>99.97246641435004</v>
      </c>
      <c r="G34" s="100" t="s">
        <v>462</v>
      </c>
      <c r="H34" s="65"/>
      <c r="I34" s="69" t="s">
        <v>237</v>
      </c>
      <c r="J34" s="70"/>
      <c r="K34" s="70"/>
      <c r="L34" s="69" t="s">
        <v>1464</v>
      </c>
      <c r="M34" s="73">
        <v>10.176026310945272</v>
      </c>
      <c r="N34" s="74">
        <v>9479.234375</v>
      </c>
      <c r="O34" s="74">
        <v>5081.8447265625</v>
      </c>
      <c r="P34" s="75"/>
      <c r="Q34" s="76"/>
      <c r="R34" s="76"/>
      <c r="S34" s="86"/>
      <c r="T34" s="48">
        <v>0</v>
      </c>
      <c r="U34" s="48">
        <v>1</v>
      </c>
      <c r="V34" s="49">
        <v>0</v>
      </c>
      <c r="W34" s="49">
        <v>1</v>
      </c>
      <c r="X34" s="49">
        <v>0</v>
      </c>
      <c r="Y34" s="49">
        <v>0.701752</v>
      </c>
      <c r="Z34" s="49">
        <v>0</v>
      </c>
      <c r="AA34" s="49">
        <v>0</v>
      </c>
      <c r="AB34" s="71">
        <v>34</v>
      </c>
      <c r="AC34" s="71"/>
      <c r="AD34" s="72"/>
      <c r="AE34" s="78" t="s">
        <v>853</v>
      </c>
      <c r="AF34" s="78">
        <v>10522</v>
      </c>
      <c r="AG34" s="78">
        <v>16524</v>
      </c>
      <c r="AH34" s="78">
        <v>429196</v>
      </c>
      <c r="AI34" s="78">
        <v>34</v>
      </c>
      <c r="AJ34" s="78"/>
      <c r="AK34" s="78" t="s">
        <v>966</v>
      </c>
      <c r="AL34" s="78" t="s">
        <v>1059</v>
      </c>
      <c r="AM34" s="83" t="s">
        <v>1120</v>
      </c>
      <c r="AN34" s="78"/>
      <c r="AO34" s="80">
        <v>40114.940150462964</v>
      </c>
      <c r="AP34" s="83" t="s">
        <v>1183</v>
      </c>
      <c r="AQ34" s="78" t="b">
        <v>0</v>
      </c>
      <c r="AR34" s="78" t="b">
        <v>0</v>
      </c>
      <c r="AS34" s="78" t="b">
        <v>0</v>
      </c>
      <c r="AT34" s="78" t="s">
        <v>769</v>
      </c>
      <c r="AU34" s="78">
        <v>723</v>
      </c>
      <c r="AV34" s="83" t="s">
        <v>1276</v>
      </c>
      <c r="AW34" s="78" t="b">
        <v>0</v>
      </c>
      <c r="AX34" s="78" t="s">
        <v>1312</v>
      </c>
      <c r="AY34" s="83" t="s">
        <v>1344</v>
      </c>
      <c r="AZ34" s="78" t="s">
        <v>66</v>
      </c>
      <c r="BA34" s="78" t="str">
        <f>REPLACE(INDEX(GroupVertices[Group],MATCH(Vertices[[#This Row],[Vertex]],GroupVertices[Vertex],0)),1,1,"")</f>
        <v>17</v>
      </c>
      <c r="BB34" s="48"/>
      <c r="BC34" s="48"/>
      <c r="BD34" s="48"/>
      <c r="BE34" s="48"/>
      <c r="BF34" s="48" t="s">
        <v>407</v>
      </c>
      <c r="BG34" s="48" t="s">
        <v>407</v>
      </c>
      <c r="BH34" s="121" t="s">
        <v>1979</v>
      </c>
      <c r="BI34" s="121" t="s">
        <v>1979</v>
      </c>
      <c r="BJ34" s="121" t="s">
        <v>2022</v>
      </c>
      <c r="BK34" s="121" t="s">
        <v>2022</v>
      </c>
      <c r="BL34" s="121">
        <v>2</v>
      </c>
      <c r="BM34" s="124">
        <v>12.5</v>
      </c>
      <c r="BN34" s="121">
        <v>0</v>
      </c>
      <c r="BO34" s="124">
        <v>0</v>
      </c>
      <c r="BP34" s="121">
        <v>0</v>
      </c>
      <c r="BQ34" s="124">
        <v>0</v>
      </c>
      <c r="BR34" s="121">
        <v>14</v>
      </c>
      <c r="BS34" s="124">
        <v>87.5</v>
      </c>
      <c r="BT34" s="121">
        <v>16</v>
      </c>
      <c r="BU34" s="2"/>
      <c r="BV34" s="3"/>
      <c r="BW34" s="3"/>
      <c r="BX34" s="3"/>
      <c r="BY34" s="3"/>
    </row>
    <row r="35" spans="1:77" ht="41.45" customHeight="1">
      <c r="A35" s="64" t="s">
        <v>238</v>
      </c>
      <c r="C35" s="65"/>
      <c r="D35" s="65" t="s">
        <v>64</v>
      </c>
      <c r="E35" s="66">
        <v>165.7820000375312</v>
      </c>
      <c r="F35" s="68">
        <v>99.99919798615045</v>
      </c>
      <c r="G35" s="100" t="s">
        <v>463</v>
      </c>
      <c r="H35" s="65"/>
      <c r="I35" s="69" t="s">
        <v>238</v>
      </c>
      <c r="J35" s="70"/>
      <c r="K35" s="70"/>
      <c r="L35" s="69" t="s">
        <v>1465</v>
      </c>
      <c r="M35" s="73">
        <v>1.2672844822603206</v>
      </c>
      <c r="N35" s="74">
        <v>4091.36572265625</v>
      </c>
      <c r="O35" s="74">
        <v>8480.7822265625</v>
      </c>
      <c r="P35" s="75"/>
      <c r="Q35" s="76"/>
      <c r="R35" s="76"/>
      <c r="S35" s="86"/>
      <c r="T35" s="48">
        <v>0</v>
      </c>
      <c r="U35" s="48">
        <v>1</v>
      </c>
      <c r="V35" s="49">
        <v>0</v>
      </c>
      <c r="W35" s="49">
        <v>0.008403</v>
      </c>
      <c r="X35" s="49">
        <v>0.014649</v>
      </c>
      <c r="Y35" s="49">
        <v>0.544641</v>
      </c>
      <c r="Z35" s="49">
        <v>0</v>
      </c>
      <c r="AA35" s="49">
        <v>0</v>
      </c>
      <c r="AB35" s="71">
        <v>35</v>
      </c>
      <c r="AC35" s="71"/>
      <c r="AD35" s="72"/>
      <c r="AE35" s="78" t="s">
        <v>854</v>
      </c>
      <c r="AF35" s="78">
        <v>396</v>
      </c>
      <c r="AG35" s="78">
        <v>492</v>
      </c>
      <c r="AH35" s="78">
        <v>32705</v>
      </c>
      <c r="AI35" s="78">
        <v>95944</v>
      </c>
      <c r="AJ35" s="78"/>
      <c r="AK35" s="78"/>
      <c r="AL35" s="78"/>
      <c r="AM35" s="78"/>
      <c r="AN35" s="78"/>
      <c r="AO35" s="80">
        <v>40125.208287037036</v>
      </c>
      <c r="AP35" s="83" t="s">
        <v>1184</v>
      </c>
      <c r="AQ35" s="78" t="b">
        <v>0</v>
      </c>
      <c r="AR35" s="78" t="b">
        <v>0</v>
      </c>
      <c r="AS35" s="78" t="b">
        <v>1</v>
      </c>
      <c r="AT35" s="78" t="s">
        <v>769</v>
      </c>
      <c r="AU35" s="78">
        <v>2</v>
      </c>
      <c r="AV35" s="83" t="s">
        <v>1273</v>
      </c>
      <c r="AW35" s="78" t="b">
        <v>0</v>
      </c>
      <c r="AX35" s="78" t="s">
        <v>1312</v>
      </c>
      <c r="AY35" s="83" t="s">
        <v>1345</v>
      </c>
      <c r="AZ35" s="78" t="s">
        <v>66</v>
      </c>
      <c r="BA35" s="78" t="str">
        <f>REPLACE(INDEX(GroupVertices[Group],MATCH(Vertices[[#This Row],[Vertex]],GroupVertices[Vertex],0)),1,1,"")</f>
        <v>1</v>
      </c>
      <c r="BB35" s="48"/>
      <c r="BC35" s="48"/>
      <c r="BD35" s="48"/>
      <c r="BE35" s="48"/>
      <c r="BF35" s="48"/>
      <c r="BG35" s="48"/>
      <c r="BH35" s="121" t="s">
        <v>1966</v>
      </c>
      <c r="BI35" s="121" t="s">
        <v>1966</v>
      </c>
      <c r="BJ35" s="121" t="s">
        <v>2012</v>
      </c>
      <c r="BK35" s="121" t="s">
        <v>2012</v>
      </c>
      <c r="BL35" s="121">
        <v>1</v>
      </c>
      <c r="BM35" s="124">
        <v>4</v>
      </c>
      <c r="BN35" s="121">
        <v>1</v>
      </c>
      <c r="BO35" s="124">
        <v>4</v>
      </c>
      <c r="BP35" s="121">
        <v>0</v>
      </c>
      <c r="BQ35" s="124">
        <v>0</v>
      </c>
      <c r="BR35" s="121">
        <v>23</v>
      </c>
      <c r="BS35" s="124">
        <v>92</v>
      </c>
      <c r="BT35" s="121">
        <v>25</v>
      </c>
      <c r="BU35" s="2"/>
      <c r="BV35" s="3"/>
      <c r="BW35" s="3"/>
      <c r="BX35" s="3"/>
      <c r="BY35" s="3"/>
    </row>
    <row r="36" spans="1:77" ht="41.45" customHeight="1">
      <c r="A36" s="64" t="s">
        <v>239</v>
      </c>
      <c r="C36" s="65"/>
      <c r="D36" s="65" t="s">
        <v>64</v>
      </c>
      <c r="E36" s="66">
        <v>163.7769896226238</v>
      </c>
      <c r="F36" s="68">
        <v>99.9996231702079</v>
      </c>
      <c r="G36" s="100" t="s">
        <v>464</v>
      </c>
      <c r="H36" s="65"/>
      <c r="I36" s="69" t="s">
        <v>239</v>
      </c>
      <c r="J36" s="70"/>
      <c r="K36" s="70"/>
      <c r="L36" s="69" t="s">
        <v>1466</v>
      </c>
      <c r="M36" s="73">
        <v>1.1255848087127494</v>
      </c>
      <c r="N36" s="74">
        <v>5889.599609375</v>
      </c>
      <c r="O36" s="74">
        <v>5781.77490234375</v>
      </c>
      <c r="P36" s="75"/>
      <c r="Q36" s="76"/>
      <c r="R36" s="76"/>
      <c r="S36" s="86"/>
      <c r="T36" s="48">
        <v>0</v>
      </c>
      <c r="U36" s="48">
        <v>1</v>
      </c>
      <c r="V36" s="49">
        <v>0</v>
      </c>
      <c r="W36" s="49">
        <v>0.333333</v>
      </c>
      <c r="X36" s="49">
        <v>0</v>
      </c>
      <c r="Y36" s="49">
        <v>0.638295</v>
      </c>
      <c r="Z36" s="49">
        <v>0</v>
      </c>
      <c r="AA36" s="49">
        <v>0</v>
      </c>
      <c r="AB36" s="71">
        <v>36</v>
      </c>
      <c r="AC36" s="71"/>
      <c r="AD36" s="72"/>
      <c r="AE36" s="78" t="s">
        <v>855</v>
      </c>
      <c r="AF36" s="78">
        <v>220</v>
      </c>
      <c r="AG36" s="78">
        <v>237</v>
      </c>
      <c r="AH36" s="78">
        <v>10305</v>
      </c>
      <c r="AI36" s="78">
        <v>367</v>
      </c>
      <c r="AJ36" s="78"/>
      <c r="AK36" s="78" t="s">
        <v>967</v>
      </c>
      <c r="AL36" s="78" t="s">
        <v>1060</v>
      </c>
      <c r="AM36" s="78"/>
      <c r="AN36" s="78"/>
      <c r="AO36" s="80">
        <v>42372.53502314815</v>
      </c>
      <c r="AP36" s="83" t="s">
        <v>1185</v>
      </c>
      <c r="AQ36" s="78" t="b">
        <v>0</v>
      </c>
      <c r="AR36" s="78" t="b">
        <v>0</v>
      </c>
      <c r="AS36" s="78" t="b">
        <v>0</v>
      </c>
      <c r="AT36" s="78" t="s">
        <v>769</v>
      </c>
      <c r="AU36" s="78">
        <v>0</v>
      </c>
      <c r="AV36" s="83" t="s">
        <v>1273</v>
      </c>
      <c r="AW36" s="78" t="b">
        <v>0</v>
      </c>
      <c r="AX36" s="78" t="s">
        <v>1312</v>
      </c>
      <c r="AY36" s="83" t="s">
        <v>1346</v>
      </c>
      <c r="AZ36" s="78" t="s">
        <v>66</v>
      </c>
      <c r="BA36" s="78" t="str">
        <f>REPLACE(INDEX(GroupVertices[Group],MATCH(Vertices[[#This Row],[Vertex]],GroupVertices[Vertex],0)),1,1,"")</f>
        <v>7</v>
      </c>
      <c r="BB36" s="48"/>
      <c r="BC36" s="48"/>
      <c r="BD36" s="48"/>
      <c r="BE36" s="48"/>
      <c r="BF36" s="48"/>
      <c r="BG36" s="48"/>
      <c r="BH36" s="121" t="s">
        <v>1980</v>
      </c>
      <c r="BI36" s="121" t="s">
        <v>1980</v>
      </c>
      <c r="BJ36" s="121" t="s">
        <v>2023</v>
      </c>
      <c r="BK36" s="121" t="s">
        <v>2023</v>
      </c>
      <c r="BL36" s="121">
        <v>0</v>
      </c>
      <c r="BM36" s="124">
        <v>0</v>
      </c>
      <c r="BN36" s="121">
        <v>0</v>
      </c>
      <c r="BO36" s="124">
        <v>0</v>
      </c>
      <c r="BP36" s="121">
        <v>0</v>
      </c>
      <c r="BQ36" s="124">
        <v>0</v>
      </c>
      <c r="BR36" s="121">
        <v>25</v>
      </c>
      <c r="BS36" s="124">
        <v>100</v>
      </c>
      <c r="BT36" s="121">
        <v>25</v>
      </c>
      <c r="BU36" s="2"/>
      <c r="BV36" s="3"/>
      <c r="BW36" s="3"/>
      <c r="BX36" s="3"/>
      <c r="BY36" s="3"/>
    </row>
    <row r="37" spans="1:77" ht="41.45" customHeight="1">
      <c r="A37" s="64" t="s">
        <v>258</v>
      </c>
      <c r="C37" s="65"/>
      <c r="D37" s="65" t="s">
        <v>64</v>
      </c>
      <c r="E37" s="66">
        <v>189.03225806451613</v>
      </c>
      <c r="F37" s="68">
        <v>99.99426751847244</v>
      </c>
      <c r="G37" s="100" t="s">
        <v>483</v>
      </c>
      <c r="H37" s="65"/>
      <c r="I37" s="69" t="s">
        <v>258</v>
      </c>
      <c r="J37" s="70"/>
      <c r="K37" s="70"/>
      <c r="L37" s="69" t="s">
        <v>1467</v>
      </c>
      <c r="M37" s="73">
        <v>2.910445010417843</v>
      </c>
      <c r="N37" s="74">
        <v>5415.31298828125</v>
      </c>
      <c r="O37" s="74">
        <v>4923.037109375</v>
      </c>
      <c r="P37" s="75"/>
      <c r="Q37" s="76"/>
      <c r="R37" s="76"/>
      <c r="S37" s="86"/>
      <c r="T37" s="48">
        <v>3</v>
      </c>
      <c r="U37" s="48">
        <v>1</v>
      </c>
      <c r="V37" s="49">
        <v>2</v>
      </c>
      <c r="W37" s="49">
        <v>0.5</v>
      </c>
      <c r="X37" s="49">
        <v>0</v>
      </c>
      <c r="Y37" s="49">
        <v>1.723397</v>
      </c>
      <c r="Z37" s="49">
        <v>0</v>
      </c>
      <c r="AA37" s="49">
        <v>0</v>
      </c>
      <c r="AB37" s="71">
        <v>37</v>
      </c>
      <c r="AC37" s="71"/>
      <c r="AD37" s="72"/>
      <c r="AE37" s="78" t="s">
        <v>856</v>
      </c>
      <c r="AF37" s="78">
        <v>1365</v>
      </c>
      <c r="AG37" s="78">
        <v>3449</v>
      </c>
      <c r="AH37" s="78">
        <v>105494</v>
      </c>
      <c r="AI37" s="78">
        <v>10550</v>
      </c>
      <c r="AJ37" s="78"/>
      <c r="AK37" s="78" t="s">
        <v>968</v>
      </c>
      <c r="AL37" s="78" t="s">
        <v>1061</v>
      </c>
      <c r="AM37" s="78"/>
      <c r="AN37" s="78"/>
      <c r="AO37" s="80">
        <v>39921.32601851852</v>
      </c>
      <c r="AP37" s="78"/>
      <c r="AQ37" s="78" t="b">
        <v>0</v>
      </c>
      <c r="AR37" s="78" t="b">
        <v>0</v>
      </c>
      <c r="AS37" s="78" t="b">
        <v>1</v>
      </c>
      <c r="AT37" s="78" t="s">
        <v>769</v>
      </c>
      <c r="AU37" s="78">
        <v>40</v>
      </c>
      <c r="AV37" s="83" t="s">
        <v>1274</v>
      </c>
      <c r="AW37" s="78" t="b">
        <v>0</v>
      </c>
      <c r="AX37" s="78" t="s">
        <v>1312</v>
      </c>
      <c r="AY37" s="83" t="s">
        <v>1347</v>
      </c>
      <c r="AZ37" s="78" t="s">
        <v>66</v>
      </c>
      <c r="BA37" s="78" t="str">
        <f>REPLACE(INDEX(GroupVertices[Group],MATCH(Vertices[[#This Row],[Vertex]],GroupVertices[Vertex],0)),1,1,"")</f>
        <v>7</v>
      </c>
      <c r="BB37" s="48"/>
      <c r="BC37" s="48"/>
      <c r="BD37" s="48"/>
      <c r="BE37" s="48"/>
      <c r="BF37" s="48"/>
      <c r="BG37" s="48"/>
      <c r="BH37" s="121" t="s">
        <v>1981</v>
      </c>
      <c r="BI37" s="121" t="s">
        <v>1981</v>
      </c>
      <c r="BJ37" s="121" t="s">
        <v>2024</v>
      </c>
      <c r="BK37" s="121" t="s">
        <v>2024</v>
      </c>
      <c r="BL37" s="121">
        <v>0</v>
      </c>
      <c r="BM37" s="124">
        <v>0</v>
      </c>
      <c r="BN37" s="121">
        <v>0</v>
      </c>
      <c r="BO37" s="124">
        <v>0</v>
      </c>
      <c r="BP37" s="121">
        <v>0</v>
      </c>
      <c r="BQ37" s="124">
        <v>0</v>
      </c>
      <c r="BR37" s="121">
        <v>44</v>
      </c>
      <c r="BS37" s="124">
        <v>100</v>
      </c>
      <c r="BT37" s="121">
        <v>44</v>
      </c>
      <c r="BU37" s="2"/>
      <c r="BV37" s="3"/>
      <c r="BW37" s="3"/>
      <c r="BX37" s="3"/>
      <c r="BY37" s="3"/>
    </row>
    <row r="38" spans="1:77" ht="41.45" customHeight="1">
      <c r="A38" s="64" t="s">
        <v>240</v>
      </c>
      <c r="C38" s="65"/>
      <c r="D38" s="65" t="s">
        <v>64</v>
      </c>
      <c r="E38" s="66">
        <v>168.25877760888739</v>
      </c>
      <c r="F38" s="68">
        <v>99.99867275878536</v>
      </c>
      <c r="G38" s="100" t="s">
        <v>465</v>
      </c>
      <c r="H38" s="65"/>
      <c r="I38" s="69" t="s">
        <v>240</v>
      </c>
      <c r="J38" s="70"/>
      <c r="K38" s="70"/>
      <c r="L38" s="69" t="s">
        <v>1468</v>
      </c>
      <c r="M38" s="73">
        <v>1.442325255466144</v>
      </c>
      <c r="N38" s="74">
        <v>866.87353515625</v>
      </c>
      <c r="O38" s="74">
        <v>6651.5205078125</v>
      </c>
      <c r="P38" s="75"/>
      <c r="Q38" s="76"/>
      <c r="R38" s="76"/>
      <c r="S38" s="86"/>
      <c r="T38" s="48">
        <v>0</v>
      </c>
      <c r="U38" s="48">
        <v>1</v>
      </c>
      <c r="V38" s="49">
        <v>0</v>
      </c>
      <c r="W38" s="49">
        <v>0.008403</v>
      </c>
      <c r="X38" s="49">
        <v>0.014649</v>
      </c>
      <c r="Y38" s="49">
        <v>0.544641</v>
      </c>
      <c r="Z38" s="49">
        <v>0</v>
      </c>
      <c r="AA38" s="49">
        <v>0</v>
      </c>
      <c r="AB38" s="71">
        <v>38</v>
      </c>
      <c r="AC38" s="71"/>
      <c r="AD38" s="72"/>
      <c r="AE38" s="78" t="s">
        <v>857</v>
      </c>
      <c r="AF38" s="78">
        <v>904</v>
      </c>
      <c r="AG38" s="78">
        <v>807</v>
      </c>
      <c r="AH38" s="78">
        <v>3808</v>
      </c>
      <c r="AI38" s="78">
        <v>19994</v>
      </c>
      <c r="AJ38" s="78"/>
      <c r="AK38" s="78" t="s">
        <v>969</v>
      </c>
      <c r="AL38" s="78" t="s">
        <v>1062</v>
      </c>
      <c r="AM38" s="78"/>
      <c r="AN38" s="78"/>
      <c r="AO38" s="80">
        <v>40539.772881944446</v>
      </c>
      <c r="AP38" s="83" t="s">
        <v>1186</v>
      </c>
      <c r="AQ38" s="78" t="b">
        <v>1</v>
      </c>
      <c r="AR38" s="78" t="b">
        <v>0</v>
      </c>
      <c r="AS38" s="78" t="b">
        <v>0</v>
      </c>
      <c r="AT38" s="78" t="s">
        <v>769</v>
      </c>
      <c r="AU38" s="78">
        <v>1</v>
      </c>
      <c r="AV38" s="83" t="s">
        <v>1273</v>
      </c>
      <c r="AW38" s="78" t="b">
        <v>0</v>
      </c>
      <c r="AX38" s="78" t="s">
        <v>1312</v>
      </c>
      <c r="AY38" s="83" t="s">
        <v>1348</v>
      </c>
      <c r="AZ38" s="78" t="s">
        <v>66</v>
      </c>
      <c r="BA38" s="78" t="str">
        <f>REPLACE(INDEX(GroupVertices[Group],MATCH(Vertices[[#This Row],[Vertex]],GroupVertices[Vertex],0)),1,1,"")</f>
        <v>1</v>
      </c>
      <c r="BB38" s="48"/>
      <c r="BC38" s="48"/>
      <c r="BD38" s="48"/>
      <c r="BE38" s="48"/>
      <c r="BF38" s="48"/>
      <c r="BG38" s="48"/>
      <c r="BH38" s="121" t="s">
        <v>1966</v>
      </c>
      <c r="BI38" s="121" t="s">
        <v>1966</v>
      </c>
      <c r="BJ38" s="121" t="s">
        <v>2012</v>
      </c>
      <c r="BK38" s="121" t="s">
        <v>2012</v>
      </c>
      <c r="BL38" s="121">
        <v>1</v>
      </c>
      <c r="BM38" s="124">
        <v>4</v>
      </c>
      <c r="BN38" s="121">
        <v>1</v>
      </c>
      <c r="BO38" s="124">
        <v>4</v>
      </c>
      <c r="BP38" s="121">
        <v>0</v>
      </c>
      <c r="BQ38" s="124">
        <v>0</v>
      </c>
      <c r="BR38" s="121">
        <v>23</v>
      </c>
      <c r="BS38" s="124">
        <v>92</v>
      </c>
      <c r="BT38" s="121">
        <v>25</v>
      </c>
      <c r="BU38" s="2"/>
      <c r="BV38" s="3"/>
      <c r="BW38" s="3"/>
      <c r="BX38" s="3"/>
      <c r="BY38" s="3"/>
    </row>
    <row r="39" spans="1:77" ht="41.45" customHeight="1">
      <c r="A39" s="64" t="s">
        <v>241</v>
      </c>
      <c r="C39" s="65"/>
      <c r="D39" s="65" t="s">
        <v>64</v>
      </c>
      <c r="E39" s="66">
        <v>168.96642834356058</v>
      </c>
      <c r="F39" s="68">
        <v>99.9985226938239</v>
      </c>
      <c r="G39" s="100" t="s">
        <v>466</v>
      </c>
      <c r="H39" s="65"/>
      <c r="I39" s="69" t="s">
        <v>241</v>
      </c>
      <c r="J39" s="70"/>
      <c r="K39" s="70"/>
      <c r="L39" s="69" t="s">
        <v>1469</v>
      </c>
      <c r="M39" s="73">
        <v>1.4923369049535222</v>
      </c>
      <c r="N39" s="74">
        <v>3003.499755859375</v>
      </c>
      <c r="O39" s="74">
        <v>9544.228515625</v>
      </c>
      <c r="P39" s="75"/>
      <c r="Q39" s="76"/>
      <c r="R39" s="76"/>
      <c r="S39" s="86"/>
      <c r="T39" s="48">
        <v>0</v>
      </c>
      <c r="U39" s="48">
        <v>1</v>
      </c>
      <c r="V39" s="49">
        <v>0</v>
      </c>
      <c r="W39" s="49">
        <v>0.008403</v>
      </c>
      <c r="X39" s="49">
        <v>0.014649</v>
      </c>
      <c r="Y39" s="49">
        <v>0.544641</v>
      </c>
      <c r="Z39" s="49">
        <v>0</v>
      </c>
      <c r="AA39" s="49">
        <v>0</v>
      </c>
      <c r="AB39" s="71">
        <v>39</v>
      </c>
      <c r="AC39" s="71"/>
      <c r="AD39" s="72"/>
      <c r="AE39" s="78" t="s">
        <v>858</v>
      </c>
      <c r="AF39" s="78">
        <v>360</v>
      </c>
      <c r="AG39" s="78">
        <v>897</v>
      </c>
      <c r="AH39" s="78">
        <v>40260</v>
      </c>
      <c r="AI39" s="78">
        <v>6913</v>
      </c>
      <c r="AJ39" s="78"/>
      <c r="AK39" s="78" t="s">
        <v>970</v>
      </c>
      <c r="AL39" s="78" t="s">
        <v>1063</v>
      </c>
      <c r="AM39" s="83" t="s">
        <v>1121</v>
      </c>
      <c r="AN39" s="78"/>
      <c r="AO39" s="80">
        <v>41333.716527777775</v>
      </c>
      <c r="AP39" s="83" t="s">
        <v>1187</v>
      </c>
      <c r="AQ39" s="78" t="b">
        <v>0</v>
      </c>
      <c r="AR39" s="78" t="b">
        <v>0</v>
      </c>
      <c r="AS39" s="78" t="b">
        <v>1</v>
      </c>
      <c r="AT39" s="78" t="s">
        <v>769</v>
      </c>
      <c r="AU39" s="78">
        <v>2</v>
      </c>
      <c r="AV39" s="83" t="s">
        <v>1273</v>
      </c>
      <c r="AW39" s="78" t="b">
        <v>0</v>
      </c>
      <c r="AX39" s="78" t="s">
        <v>1312</v>
      </c>
      <c r="AY39" s="83" t="s">
        <v>1349</v>
      </c>
      <c r="AZ39" s="78" t="s">
        <v>66</v>
      </c>
      <c r="BA39" s="78" t="str">
        <f>REPLACE(INDEX(GroupVertices[Group],MATCH(Vertices[[#This Row],[Vertex]],GroupVertices[Vertex],0)),1,1,"")</f>
        <v>1</v>
      </c>
      <c r="BB39" s="48"/>
      <c r="BC39" s="48"/>
      <c r="BD39" s="48"/>
      <c r="BE39" s="48"/>
      <c r="BF39" s="48"/>
      <c r="BG39" s="48"/>
      <c r="BH39" s="121" t="s">
        <v>1966</v>
      </c>
      <c r="BI39" s="121" t="s">
        <v>1966</v>
      </c>
      <c r="BJ39" s="121" t="s">
        <v>2012</v>
      </c>
      <c r="BK39" s="121" t="s">
        <v>2012</v>
      </c>
      <c r="BL39" s="121">
        <v>1</v>
      </c>
      <c r="BM39" s="124">
        <v>4</v>
      </c>
      <c r="BN39" s="121">
        <v>1</v>
      </c>
      <c r="BO39" s="124">
        <v>4</v>
      </c>
      <c r="BP39" s="121">
        <v>0</v>
      </c>
      <c r="BQ39" s="124">
        <v>0</v>
      </c>
      <c r="BR39" s="121">
        <v>23</v>
      </c>
      <c r="BS39" s="124">
        <v>92</v>
      </c>
      <c r="BT39" s="121">
        <v>25</v>
      </c>
      <c r="BU39" s="2"/>
      <c r="BV39" s="3"/>
      <c r="BW39" s="3"/>
      <c r="BX39" s="3"/>
      <c r="BY39" s="3"/>
    </row>
    <row r="40" spans="1:77" ht="41.45" customHeight="1">
      <c r="A40" s="64" t="s">
        <v>242</v>
      </c>
      <c r="C40" s="65"/>
      <c r="D40" s="65" t="s">
        <v>64</v>
      </c>
      <c r="E40" s="66">
        <v>162.77841580814052</v>
      </c>
      <c r="F40" s="68">
        <v>99.9998349285424</v>
      </c>
      <c r="G40" s="100" t="s">
        <v>467</v>
      </c>
      <c r="H40" s="65"/>
      <c r="I40" s="69" t="s">
        <v>242</v>
      </c>
      <c r="J40" s="70"/>
      <c r="K40" s="70"/>
      <c r="L40" s="69" t="s">
        <v>1470</v>
      </c>
      <c r="M40" s="73">
        <v>1.055012814436116</v>
      </c>
      <c r="N40" s="74">
        <v>6047.1533203125</v>
      </c>
      <c r="O40" s="74">
        <v>9132.419921875</v>
      </c>
      <c r="P40" s="75"/>
      <c r="Q40" s="76"/>
      <c r="R40" s="76"/>
      <c r="S40" s="86"/>
      <c r="T40" s="48">
        <v>1</v>
      </c>
      <c r="U40" s="48">
        <v>1</v>
      </c>
      <c r="V40" s="49">
        <v>0</v>
      </c>
      <c r="W40" s="49">
        <v>0</v>
      </c>
      <c r="X40" s="49">
        <v>0</v>
      </c>
      <c r="Y40" s="49">
        <v>0.999996</v>
      </c>
      <c r="Z40" s="49">
        <v>0</v>
      </c>
      <c r="AA40" s="49" t="s">
        <v>2201</v>
      </c>
      <c r="AB40" s="71">
        <v>40</v>
      </c>
      <c r="AC40" s="71"/>
      <c r="AD40" s="72"/>
      <c r="AE40" s="78" t="s">
        <v>859</v>
      </c>
      <c r="AF40" s="78">
        <v>152</v>
      </c>
      <c r="AG40" s="78">
        <v>110</v>
      </c>
      <c r="AH40" s="78">
        <v>5262</v>
      </c>
      <c r="AI40" s="78">
        <v>13</v>
      </c>
      <c r="AJ40" s="78"/>
      <c r="AK40" s="78"/>
      <c r="AL40" s="78"/>
      <c r="AM40" s="78"/>
      <c r="AN40" s="78"/>
      <c r="AO40" s="80">
        <v>40323.573912037034</v>
      </c>
      <c r="AP40" s="83" t="s">
        <v>1188</v>
      </c>
      <c r="AQ40" s="78" t="b">
        <v>0</v>
      </c>
      <c r="AR40" s="78" t="b">
        <v>0</v>
      </c>
      <c r="AS40" s="78" t="b">
        <v>0</v>
      </c>
      <c r="AT40" s="78" t="s">
        <v>769</v>
      </c>
      <c r="AU40" s="78">
        <v>1</v>
      </c>
      <c r="AV40" s="83" t="s">
        <v>1280</v>
      </c>
      <c r="AW40" s="78" t="b">
        <v>0</v>
      </c>
      <c r="AX40" s="78" t="s">
        <v>1312</v>
      </c>
      <c r="AY40" s="83" t="s">
        <v>1350</v>
      </c>
      <c r="AZ40" s="78" t="s">
        <v>66</v>
      </c>
      <c r="BA40" s="78" t="str">
        <f>REPLACE(INDEX(GroupVertices[Group],MATCH(Vertices[[#This Row],[Vertex]],GroupVertices[Vertex],0)),1,1,"")</f>
        <v>2</v>
      </c>
      <c r="BB40" s="48" t="s">
        <v>389</v>
      </c>
      <c r="BC40" s="48" t="s">
        <v>389</v>
      </c>
      <c r="BD40" s="48" t="s">
        <v>400</v>
      </c>
      <c r="BE40" s="48" t="s">
        <v>400</v>
      </c>
      <c r="BF40" s="48"/>
      <c r="BG40" s="48"/>
      <c r="BH40" s="121" t="s">
        <v>1982</v>
      </c>
      <c r="BI40" s="121" t="s">
        <v>1982</v>
      </c>
      <c r="BJ40" s="121" t="s">
        <v>2025</v>
      </c>
      <c r="BK40" s="121" t="s">
        <v>2025</v>
      </c>
      <c r="BL40" s="121">
        <v>1</v>
      </c>
      <c r="BM40" s="124">
        <v>2.9411764705882355</v>
      </c>
      <c r="BN40" s="121">
        <v>0</v>
      </c>
      <c r="BO40" s="124">
        <v>0</v>
      </c>
      <c r="BP40" s="121">
        <v>0</v>
      </c>
      <c r="BQ40" s="124">
        <v>0</v>
      </c>
      <c r="BR40" s="121">
        <v>33</v>
      </c>
      <c r="BS40" s="124">
        <v>97.05882352941177</v>
      </c>
      <c r="BT40" s="121">
        <v>34</v>
      </c>
      <c r="BU40" s="2"/>
      <c r="BV40" s="3"/>
      <c r="BW40" s="3"/>
      <c r="BX40" s="3"/>
      <c r="BY40" s="3"/>
    </row>
    <row r="41" spans="1:77" ht="41.45" customHeight="1">
      <c r="A41" s="64" t="s">
        <v>243</v>
      </c>
      <c r="C41" s="65"/>
      <c r="D41" s="65" t="s">
        <v>64</v>
      </c>
      <c r="E41" s="66">
        <v>164.22516842125017</v>
      </c>
      <c r="F41" s="68">
        <v>99.99952812906565</v>
      </c>
      <c r="G41" s="100" t="s">
        <v>468</v>
      </c>
      <c r="H41" s="65"/>
      <c r="I41" s="69" t="s">
        <v>243</v>
      </c>
      <c r="J41" s="70"/>
      <c r="K41" s="70"/>
      <c r="L41" s="69" t="s">
        <v>1471</v>
      </c>
      <c r="M41" s="73">
        <v>1.157258853388089</v>
      </c>
      <c r="N41" s="74">
        <v>2972.210205078125</v>
      </c>
      <c r="O41" s="74">
        <v>1519.4569091796875</v>
      </c>
      <c r="P41" s="75"/>
      <c r="Q41" s="76"/>
      <c r="R41" s="76"/>
      <c r="S41" s="86"/>
      <c r="T41" s="48">
        <v>0</v>
      </c>
      <c r="U41" s="48">
        <v>1</v>
      </c>
      <c r="V41" s="49">
        <v>0</v>
      </c>
      <c r="W41" s="49">
        <v>0.008403</v>
      </c>
      <c r="X41" s="49">
        <v>0.014649</v>
      </c>
      <c r="Y41" s="49">
        <v>0.544641</v>
      </c>
      <c r="Z41" s="49">
        <v>0</v>
      </c>
      <c r="AA41" s="49">
        <v>0</v>
      </c>
      <c r="AB41" s="71">
        <v>41</v>
      </c>
      <c r="AC41" s="71"/>
      <c r="AD41" s="72"/>
      <c r="AE41" s="78" t="s">
        <v>860</v>
      </c>
      <c r="AF41" s="78">
        <v>430</v>
      </c>
      <c r="AG41" s="78">
        <v>294</v>
      </c>
      <c r="AH41" s="78">
        <v>1042</v>
      </c>
      <c r="AI41" s="78">
        <v>3180</v>
      </c>
      <c r="AJ41" s="78"/>
      <c r="AK41" s="78" t="s">
        <v>971</v>
      </c>
      <c r="AL41" s="78"/>
      <c r="AM41" s="78"/>
      <c r="AN41" s="78"/>
      <c r="AO41" s="80">
        <v>41734.612442129626</v>
      </c>
      <c r="AP41" s="83" t="s">
        <v>1189</v>
      </c>
      <c r="AQ41" s="78" t="b">
        <v>1</v>
      </c>
      <c r="AR41" s="78" t="b">
        <v>0</v>
      </c>
      <c r="AS41" s="78" t="b">
        <v>0</v>
      </c>
      <c r="AT41" s="78" t="s">
        <v>769</v>
      </c>
      <c r="AU41" s="78">
        <v>2</v>
      </c>
      <c r="AV41" s="83" t="s">
        <v>1273</v>
      </c>
      <c r="AW41" s="78" t="b">
        <v>0</v>
      </c>
      <c r="AX41" s="78" t="s">
        <v>1312</v>
      </c>
      <c r="AY41" s="83" t="s">
        <v>1351</v>
      </c>
      <c r="AZ41" s="78" t="s">
        <v>66</v>
      </c>
      <c r="BA41" s="78" t="str">
        <f>REPLACE(INDEX(GroupVertices[Group],MATCH(Vertices[[#This Row],[Vertex]],GroupVertices[Vertex],0)),1,1,"")</f>
        <v>1</v>
      </c>
      <c r="BB41" s="48"/>
      <c r="BC41" s="48"/>
      <c r="BD41" s="48"/>
      <c r="BE41" s="48"/>
      <c r="BF41" s="48"/>
      <c r="BG41" s="48"/>
      <c r="BH41" s="121" t="s">
        <v>1966</v>
      </c>
      <c r="BI41" s="121" t="s">
        <v>1966</v>
      </c>
      <c r="BJ41" s="121" t="s">
        <v>2012</v>
      </c>
      <c r="BK41" s="121" t="s">
        <v>2012</v>
      </c>
      <c r="BL41" s="121">
        <v>1</v>
      </c>
      <c r="BM41" s="124">
        <v>4</v>
      </c>
      <c r="BN41" s="121">
        <v>1</v>
      </c>
      <c r="BO41" s="124">
        <v>4</v>
      </c>
      <c r="BP41" s="121">
        <v>0</v>
      </c>
      <c r="BQ41" s="124">
        <v>0</v>
      </c>
      <c r="BR41" s="121">
        <v>23</v>
      </c>
      <c r="BS41" s="124">
        <v>92</v>
      </c>
      <c r="BT41" s="121">
        <v>25</v>
      </c>
      <c r="BU41" s="2"/>
      <c r="BV41" s="3"/>
      <c r="BW41" s="3"/>
      <c r="BX41" s="3"/>
      <c r="BY41" s="3"/>
    </row>
    <row r="42" spans="1:77" ht="41.45" customHeight="1">
      <c r="A42" s="64" t="s">
        <v>244</v>
      </c>
      <c r="C42" s="65"/>
      <c r="D42" s="65" t="s">
        <v>64</v>
      </c>
      <c r="E42" s="66">
        <v>233.92876578656006</v>
      </c>
      <c r="F42" s="68">
        <v>99.98474673036239</v>
      </c>
      <c r="G42" s="100" t="s">
        <v>469</v>
      </c>
      <c r="H42" s="65"/>
      <c r="I42" s="69" t="s">
        <v>244</v>
      </c>
      <c r="J42" s="70"/>
      <c r="K42" s="70"/>
      <c r="L42" s="69" t="s">
        <v>1472</v>
      </c>
      <c r="M42" s="73">
        <v>6.0834063278948305</v>
      </c>
      <c r="N42" s="74">
        <v>6558.7978515625</v>
      </c>
      <c r="O42" s="74">
        <v>3711.3935546875</v>
      </c>
      <c r="P42" s="75"/>
      <c r="Q42" s="76"/>
      <c r="R42" s="76"/>
      <c r="S42" s="86"/>
      <c r="T42" s="48">
        <v>0</v>
      </c>
      <c r="U42" s="48">
        <v>1</v>
      </c>
      <c r="V42" s="49">
        <v>0</v>
      </c>
      <c r="W42" s="49">
        <v>0.333333</v>
      </c>
      <c r="X42" s="49">
        <v>0</v>
      </c>
      <c r="Y42" s="49">
        <v>0.563033</v>
      </c>
      <c r="Z42" s="49">
        <v>0</v>
      </c>
      <c r="AA42" s="49">
        <v>0</v>
      </c>
      <c r="AB42" s="71">
        <v>42</v>
      </c>
      <c r="AC42" s="71"/>
      <c r="AD42" s="72"/>
      <c r="AE42" s="78" t="s">
        <v>861</v>
      </c>
      <c r="AF42" s="78">
        <v>3688</v>
      </c>
      <c r="AG42" s="78">
        <v>9159</v>
      </c>
      <c r="AH42" s="78">
        <v>67800</v>
      </c>
      <c r="AI42" s="78">
        <v>6250</v>
      </c>
      <c r="AJ42" s="78"/>
      <c r="AK42" s="78" t="s">
        <v>972</v>
      </c>
      <c r="AL42" s="78" t="s">
        <v>1064</v>
      </c>
      <c r="AM42" s="83" t="s">
        <v>1122</v>
      </c>
      <c r="AN42" s="78"/>
      <c r="AO42" s="80">
        <v>39826.91304398148</v>
      </c>
      <c r="AP42" s="83" t="s">
        <v>1190</v>
      </c>
      <c r="AQ42" s="78" t="b">
        <v>0</v>
      </c>
      <c r="AR42" s="78" t="b">
        <v>0</v>
      </c>
      <c r="AS42" s="78" t="b">
        <v>1</v>
      </c>
      <c r="AT42" s="78" t="s">
        <v>769</v>
      </c>
      <c r="AU42" s="78">
        <v>438</v>
      </c>
      <c r="AV42" s="83" t="s">
        <v>1281</v>
      </c>
      <c r="AW42" s="78" t="b">
        <v>1</v>
      </c>
      <c r="AX42" s="78" t="s">
        <v>1312</v>
      </c>
      <c r="AY42" s="83" t="s">
        <v>1352</v>
      </c>
      <c r="AZ42" s="78" t="s">
        <v>66</v>
      </c>
      <c r="BA42" s="78" t="str">
        <f>REPLACE(INDEX(GroupVertices[Group],MATCH(Vertices[[#This Row],[Vertex]],GroupVertices[Vertex],0)),1,1,"")</f>
        <v>5</v>
      </c>
      <c r="BB42" s="48"/>
      <c r="BC42" s="48"/>
      <c r="BD42" s="48"/>
      <c r="BE42" s="48"/>
      <c r="BF42" s="48" t="s">
        <v>415</v>
      </c>
      <c r="BG42" s="48" t="s">
        <v>415</v>
      </c>
      <c r="BH42" s="121" t="s">
        <v>1983</v>
      </c>
      <c r="BI42" s="121" t="s">
        <v>1983</v>
      </c>
      <c r="BJ42" s="121" t="s">
        <v>2026</v>
      </c>
      <c r="BK42" s="121" t="s">
        <v>2026</v>
      </c>
      <c r="BL42" s="121">
        <v>3</v>
      </c>
      <c r="BM42" s="124">
        <v>12</v>
      </c>
      <c r="BN42" s="121">
        <v>0</v>
      </c>
      <c r="BO42" s="124">
        <v>0</v>
      </c>
      <c r="BP42" s="121">
        <v>0</v>
      </c>
      <c r="BQ42" s="124">
        <v>0</v>
      </c>
      <c r="BR42" s="121">
        <v>22</v>
      </c>
      <c r="BS42" s="124">
        <v>88</v>
      </c>
      <c r="BT42" s="121">
        <v>25</v>
      </c>
      <c r="BU42" s="2"/>
      <c r="BV42" s="3"/>
      <c r="BW42" s="3"/>
      <c r="BX42" s="3"/>
      <c r="BY42" s="3"/>
    </row>
    <row r="43" spans="1:77" ht="41.45" customHeight="1">
      <c r="A43" s="64" t="s">
        <v>291</v>
      </c>
      <c r="C43" s="65"/>
      <c r="D43" s="65" t="s">
        <v>64</v>
      </c>
      <c r="E43" s="66">
        <v>273.8402672221284</v>
      </c>
      <c r="F43" s="68">
        <v>99.97628306653635</v>
      </c>
      <c r="G43" s="100" t="s">
        <v>1297</v>
      </c>
      <c r="H43" s="65"/>
      <c r="I43" s="69" t="s">
        <v>291</v>
      </c>
      <c r="J43" s="70"/>
      <c r="K43" s="70"/>
      <c r="L43" s="69" t="s">
        <v>1473</v>
      </c>
      <c r="M43" s="73">
        <v>8.904063358982956</v>
      </c>
      <c r="N43" s="74">
        <v>7033.0849609375</v>
      </c>
      <c r="O43" s="74">
        <v>3711.3935546875</v>
      </c>
      <c r="P43" s="75"/>
      <c r="Q43" s="76"/>
      <c r="R43" s="76"/>
      <c r="S43" s="86"/>
      <c r="T43" s="48">
        <v>3</v>
      </c>
      <c r="U43" s="48">
        <v>1</v>
      </c>
      <c r="V43" s="49">
        <v>2</v>
      </c>
      <c r="W43" s="49">
        <v>0.5</v>
      </c>
      <c r="X43" s="49">
        <v>0</v>
      </c>
      <c r="Y43" s="49">
        <v>1.457766</v>
      </c>
      <c r="Z43" s="49">
        <v>0</v>
      </c>
      <c r="AA43" s="49">
        <v>0</v>
      </c>
      <c r="AB43" s="71">
        <v>43</v>
      </c>
      <c r="AC43" s="71"/>
      <c r="AD43" s="72"/>
      <c r="AE43" s="78" t="s">
        <v>862</v>
      </c>
      <c r="AF43" s="78">
        <v>5738</v>
      </c>
      <c r="AG43" s="78">
        <v>14235</v>
      </c>
      <c r="AH43" s="78">
        <v>47342</v>
      </c>
      <c r="AI43" s="78">
        <v>8270</v>
      </c>
      <c r="AJ43" s="78"/>
      <c r="AK43" s="78" t="s">
        <v>973</v>
      </c>
      <c r="AL43" s="78" t="s">
        <v>1065</v>
      </c>
      <c r="AM43" s="83" t="s">
        <v>1123</v>
      </c>
      <c r="AN43" s="78"/>
      <c r="AO43" s="80">
        <v>39616.05226851852</v>
      </c>
      <c r="AP43" s="83" t="s">
        <v>1191</v>
      </c>
      <c r="AQ43" s="78" t="b">
        <v>0</v>
      </c>
      <c r="AR43" s="78" t="b">
        <v>0</v>
      </c>
      <c r="AS43" s="78" t="b">
        <v>1</v>
      </c>
      <c r="AT43" s="78" t="s">
        <v>769</v>
      </c>
      <c r="AU43" s="78">
        <v>569</v>
      </c>
      <c r="AV43" s="83" t="s">
        <v>1274</v>
      </c>
      <c r="AW43" s="78" t="b">
        <v>0</v>
      </c>
      <c r="AX43" s="78" t="s">
        <v>1312</v>
      </c>
      <c r="AY43" s="83" t="s">
        <v>1353</v>
      </c>
      <c r="AZ43" s="78" t="s">
        <v>66</v>
      </c>
      <c r="BA43" s="78" t="str">
        <f>REPLACE(INDEX(GroupVertices[Group],MATCH(Vertices[[#This Row],[Vertex]],GroupVertices[Vertex],0)),1,1,"")</f>
        <v>5</v>
      </c>
      <c r="BB43" s="48" t="s">
        <v>393</v>
      </c>
      <c r="BC43" s="48" t="s">
        <v>393</v>
      </c>
      <c r="BD43" s="48" t="s">
        <v>403</v>
      </c>
      <c r="BE43" s="48" t="s">
        <v>403</v>
      </c>
      <c r="BF43" s="48" t="s">
        <v>422</v>
      </c>
      <c r="BG43" s="48" t="s">
        <v>422</v>
      </c>
      <c r="BH43" s="121" t="s">
        <v>1798</v>
      </c>
      <c r="BI43" s="121" t="s">
        <v>1798</v>
      </c>
      <c r="BJ43" s="121" t="s">
        <v>1885</v>
      </c>
      <c r="BK43" s="121" t="s">
        <v>1885</v>
      </c>
      <c r="BL43" s="121">
        <v>3</v>
      </c>
      <c r="BM43" s="124">
        <v>9.375</v>
      </c>
      <c r="BN43" s="121">
        <v>0</v>
      </c>
      <c r="BO43" s="124">
        <v>0</v>
      </c>
      <c r="BP43" s="121">
        <v>0</v>
      </c>
      <c r="BQ43" s="124">
        <v>0</v>
      </c>
      <c r="BR43" s="121">
        <v>29</v>
      </c>
      <c r="BS43" s="124">
        <v>90.625</v>
      </c>
      <c r="BT43" s="121">
        <v>32</v>
      </c>
      <c r="BU43" s="2"/>
      <c r="BV43" s="3"/>
      <c r="BW43" s="3"/>
      <c r="BX43" s="3"/>
      <c r="BY43" s="3"/>
    </row>
    <row r="44" spans="1:77" ht="41.45" customHeight="1">
      <c r="A44" s="64" t="s">
        <v>245</v>
      </c>
      <c r="C44" s="65"/>
      <c r="D44" s="65" t="s">
        <v>64</v>
      </c>
      <c r="E44" s="66">
        <v>163.45461539905045</v>
      </c>
      <c r="F44" s="68">
        <v>99.9996915331348</v>
      </c>
      <c r="G44" s="100" t="s">
        <v>470</v>
      </c>
      <c r="H44" s="65"/>
      <c r="I44" s="69" t="s">
        <v>245</v>
      </c>
      <c r="J44" s="70"/>
      <c r="K44" s="70"/>
      <c r="L44" s="69" t="s">
        <v>1474</v>
      </c>
      <c r="M44" s="73">
        <v>1.1028017239462773</v>
      </c>
      <c r="N44" s="74">
        <v>2471.990966796875</v>
      </c>
      <c r="O44" s="74">
        <v>2104.1748046875</v>
      </c>
      <c r="P44" s="75"/>
      <c r="Q44" s="76"/>
      <c r="R44" s="76"/>
      <c r="S44" s="86"/>
      <c r="T44" s="48">
        <v>0</v>
      </c>
      <c r="U44" s="48">
        <v>1</v>
      </c>
      <c r="V44" s="49">
        <v>0</v>
      </c>
      <c r="W44" s="49">
        <v>0.008403</v>
      </c>
      <c r="X44" s="49">
        <v>0.014649</v>
      </c>
      <c r="Y44" s="49">
        <v>0.544641</v>
      </c>
      <c r="Z44" s="49">
        <v>0</v>
      </c>
      <c r="AA44" s="49">
        <v>0</v>
      </c>
      <c r="AB44" s="71">
        <v>44</v>
      </c>
      <c r="AC44" s="71"/>
      <c r="AD44" s="72"/>
      <c r="AE44" s="78" t="s">
        <v>863</v>
      </c>
      <c r="AF44" s="78">
        <v>362</v>
      </c>
      <c r="AG44" s="78">
        <v>196</v>
      </c>
      <c r="AH44" s="78">
        <v>7578</v>
      </c>
      <c r="AI44" s="78">
        <v>916</v>
      </c>
      <c r="AJ44" s="78"/>
      <c r="AK44" s="78" t="s">
        <v>974</v>
      </c>
      <c r="AL44" s="78" t="s">
        <v>1066</v>
      </c>
      <c r="AM44" s="78"/>
      <c r="AN44" s="78"/>
      <c r="AO44" s="80">
        <v>42973.28457175926</v>
      </c>
      <c r="AP44" s="83" t="s">
        <v>1192</v>
      </c>
      <c r="AQ44" s="78" t="b">
        <v>1</v>
      </c>
      <c r="AR44" s="78" t="b">
        <v>0</v>
      </c>
      <c r="AS44" s="78" t="b">
        <v>1</v>
      </c>
      <c r="AT44" s="78" t="s">
        <v>769</v>
      </c>
      <c r="AU44" s="78">
        <v>0</v>
      </c>
      <c r="AV44" s="78"/>
      <c r="AW44" s="78" t="b">
        <v>0</v>
      </c>
      <c r="AX44" s="78" t="s">
        <v>1312</v>
      </c>
      <c r="AY44" s="83" t="s">
        <v>1354</v>
      </c>
      <c r="AZ44" s="78" t="s">
        <v>66</v>
      </c>
      <c r="BA44" s="78" t="str">
        <f>REPLACE(INDEX(GroupVertices[Group],MATCH(Vertices[[#This Row],[Vertex]],GroupVertices[Vertex],0)),1,1,"")</f>
        <v>1</v>
      </c>
      <c r="BB44" s="48"/>
      <c r="BC44" s="48"/>
      <c r="BD44" s="48"/>
      <c r="BE44" s="48"/>
      <c r="BF44" s="48"/>
      <c r="BG44" s="48"/>
      <c r="BH44" s="121" t="s">
        <v>1966</v>
      </c>
      <c r="BI44" s="121" t="s">
        <v>1966</v>
      </c>
      <c r="BJ44" s="121" t="s">
        <v>2012</v>
      </c>
      <c r="BK44" s="121" t="s">
        <v>2012</v>
      </c>
      <c r="BL44" s="121">
        <v>1</v>
      </c>
      <c r="BM44" s="124">
        <v>4</v>
      </c>
      <c r="BN44" s="121">
        <v>1</v>
      </c>
      <c r="BO44" s="124">
        <v>4</v>
      </c>
      <c r="BP44" s="121">
        <v>0</v>
      </c>
      <c r="BQ44" s="124">
        <v>0</v>
      </c>
      <c r="BR44" s="121">
        <v>23</v>
      </c>
      <c r="BS44" s="124">
        <v>92</v>
      </c>
      <c r="BT44" s="121">
        <v>25</v>
      </c>
      <c r="BU44" s="2"/>
      <c r="BV44" s="3"/>
      <c r="BW44" s="3"/>
      <c r="BX44" s="3"/>
      <c r="BY44" s="3"/>
    </row>
    <row r="45" spans="1:77" ht="41.45" customHeight="1">
      <c r="A45" s="64" t="s">
        <v>246</v>
      </c>
      <c r="C45" s="65"/>
      <c r="D45" s="65" t="s">
        <v>64</v>
      </c>
      <c r="E45" s="66">
        <v>166.9063784270675</v>
      </c>
      <c r="F45" s="68">
        <v>99.99895954960058</v>
      </c>
      <c r="G45" s="100" t="s">
        <v>471</v>
      </c>
      <c r="H45" s="65"/>
      <c r="I45" s="69" t="s">
        <v>246</v>
      </c>
      <c r="J45" s="70"/>
      <c r="K45" s="70"/>
      <c r="L45" s="69" t="s">
        <v>1475</v>
      </c>
      <c r="M45" s="73">
        <v>1.3467474364458214</v>
      </c>
      <c r="N45" s="74">
        <v>7789.994140625</v>
      </c>
      <c r="O45" s="74">
        <v>5081.8447265625</v>
      </c>
      <c r="P45" s="75"/>
      <c r="Q45" s="76"/>
      <c r="R45" s="76"/>
      <c r="S45" s="86"/>
      <c r="T45" s="48">
        <v>0</v>
      </c>
      <c r="U45" s="48">
        <v>1</v>
      </c>
      <c r="V45" s="49">
        <v>0</v>
      </c>
      <c r="W45" s="49">
        <v>1</v>
      </c>
      <c r="X45" s="49">
        <v>0</v>
      </c>
      <c r="Y45" s="49">
        <v>0.999996</v>
      </c>
      <c r="Z45" s="49">
        <v>0</v>
      </c>
      <c r="AA45" s="49">
        <v>0</v>
      </c>
      <c r="AB45" s="71">
        <v>45</v>
      </c>
      <c r="AC45" s="71"/>
      <c r="AD45" s="72"/>
      <c r="AE45" s="78" t="s">
        <v>864</v>
      </c>
      <c r="AF45" s="78">
        <v>605</v>
      </c>
      <c r="AG45" s="78">
        <v>635</v>
      </c>
      <c r="AH45" s="78">
        <v>40029</v>
      </c>
      <c r="AI45" s="78">
        <v>46298</v>
      </c>
      <c r="AJ45" s="78"/>
      <c r="AK45" s="78" t="s">
        <v>975</v>
      </c>
      <c r="AL45" s="78"/>
      <c r="AM45" s="78"/>
      <c r="AN45" s="78"/>
      <c r="AO45" s="80">
        <v>41212.01546296296</v>
      </c>
      <c r="AP45" s="83" t="s">
        <v>1193</v>
      </c>
      <c r="AQ45" s="78" t="b">
        <v>0</v>
      </c>
      <c r="AR45" s="78" t="b">
        <v>0</v>
      </c>
      <c r="AS45" s="78" t="b">
        <v>1</v>
      </c>
      <c r="AT45" s="78" t="s">
        <v>769</v>
      </c>
      <c r="AU45" s="78">
        <v>1</v>
      </c>
      <c r="AV45" s="83" t="s">
        <v>1273</v>
      </c>
      <c r="AW45" s="78" t="b">
        <v>0</v>
      </c>
      <c r="AX45" s="78" t="s">
        <v>1312</v>
      </c>
      <c r="AY45" s="83" t="s">
        <v>1355</v>
      </c>
      <c r="AZ45" s="78" t="s">
        <v>66</v>
      </c>
      <c r="BA45" s="78" t="str">
        <f>REPLACE(INDEX(GroupVertices[Group],MATCH(Vertices[[#This Row],[Vertex]],GroupVertices[Vertex],0)),1,1,"")</f>
        <v>16</v>
      </c>
      <c r="BB45" s="48"/>
      <c r="BC45" s="48"/>
      <c r="BD45" s="48"/>
      <c r="BE45" s="48"/>
      <c r="BF45" s="48"/>
      <c r="BG45" s="48"/>
      <c r="BH45" s="121" t="s">
        <v>1984</v>
      </c>
      <c r="BI45" s="121" t="s">
        <v>1984</v>
      </c>
      <c r="BJ45" s="121" t="s">
        <v>2027</v>
      </c>
      <c r="BK45" s="121" t="s">
        <v>2027</v>
      </c>
      <c r="BL45" s="121">
        <v>0</v>
      </c>
      <c r="BM45" s="124">
        <v>0</v>
      </c>
      <c r="BN45" s="121">
        <v>0</v>
      </c>
      <c r="BO45" s="124">
        <v>0</v>
      </c>
      <c r="BP45" s="121">
        <v>0</v>
      </c>
      <c r="BQ45" s="124">
        <v>0</v>
      </c>
      <c r="BR45" s="121">
        <v>5</v>
      </c>
      <c r="BS45" s="124">
        <v>100</v>
      </c>
      <c r="BT45" s="121">
        <v>5</v>
      </c>
      <c r="BU45" s="2"/>
      <c r="BV45" s="3"/>
      <c r="BW45" s="3"/>
      <c r="BX45" s="3"/>
      <c r="BY45" s="3"/>
    </row>
    <row r="46" spans="1:77" ht="41.45" customHeight="1">
      <c r="A46" s="64" t="s">
        <v>324</v>
      </c>
      <c r="C46" s="65"/>
      <c r="D46" s="65" t="s">
        <v>64</v>
      </c>
      <c r="E46" s="66">
        <v>163.67477340539324</v>
      </c>
      <c r="F46" s="68">
        <v>99.9996448462579</v>
      </c>
      <c r="G46" s="100" t="s">
        <v>1298</v>
      </c>
      <c r="H46" s="65"/>
      <c r="I46" s="69" t="s">
        <v>324</v>
      </c>
      <c r="J46" s="70"/>
      <c r="K46" s="70"/>
      <c r="L46" s="69" t="s">
        <v>1476</v>
      </c>
      <c r="M46" s="73">
        <v>1.1183609037867948</v>
      </c>
      <c r="N46" s="74">
        <v>7789.994140625</v>
      </c>
      <c r="O46" s="74">
        <v>5834.71044921875</v>
      </c>
      <c r="P46" s="75"/>
      <c r="Q46" s="76"/>
      <c r="R46" s="76"/>
      <c r="S46" s="86"/>
      <c r="T46" s="48">
        <v>1</v>
      </c>
      <c r="U46" s="48">
        <v>0</v>
      </c>
      <c r="V46" s="49">
        <v>0</v>
      </c>
      <c r="W46" s="49">
        <v>1</v>
      </c>
      <c r="X46" s="49">
        <v>0</v>
      </c>
      <c r="Y46" s="49">
        <v>0.999996</v>
      </c>
      <c r="Z46" s="49">
        <v>0</v>
      </c>
      <c r="AA46" s="49">
        <v>0</v>
      </c>
      <c r="AB46" s="71">
        <v>46</v>
      </c>
      <c r="AC46" s="71"/>
      <c r="AD46" s="72"/>
      <c r="AE46" s="78" t="s">
        <v>865</v>
      </c>
      <c r="AF46" s="78">
        <v>146</v>
      </c>
      <c r="AG46" s="78">
        <v>224</v>
      </c>
      <c r="AH46" s="78">
        <v>9351</v>
      </c>
      <c r="AI46" s="78">
        <v>16062</v>
      </c>
      <c r="AJ46" s="78"/>
      <c r="AK46" s="78" t="s">
        <v>976</v>
      </c>
      <c r="AL46" s="78"/>
      <c r="AM46" s="78"/>
      <c r="AN46" s="78"/>
      <c r="AO46" s="80">
        <v>40649.18041666667</v>
      </c>
      <c r="AP46" s="83" t="s">
        <v>1194</v>
      </c>
      <c r="AQ46" s="78" t="b">
        <v>0</v>
      </c>
      <c r="AR46" s="78" t="b">
        <v>0</v>
      </c>
      <c r="AS46" s="78" t="b">
        <v>1</v>
      </c>
      <c r="AT46" s="78" t="s">
        <v>769</v>
      </c>
      <c r="AU46" s="78">
        <v>0</v>
      </c>
      <c r="AV46" s="83" t="s">
        <v>1282</v>
      </c>
      <c r="AW46" s="78" t="b">
        <v>0</v>
      </c>
      <c r="AX46" s="78" t="s">
        <v>1312</v>
      </c>
      <c r="AY46" s="83" t="s">
        <v>1356</v>
      </c>
      <c r="AZ46" s="78" t="s">
        <v>65</v>
      </c>
      <c r="BA46" s="78" t="str">
        <f>REPLACE(INDEX(GroupVertices[Group],MATCH(Vertices[[#This Row],[Vertex]],GroupVertices[Vertex],0)),1,1,"")</f>
        <v>16</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247</v>
      </c>
      <c r="C47" s="65"/>
      <c r="D47" s="65" t="s">
        <v>64</v>
      </c>
      <c r="E47" s="66">
        <v>173.59760926269962</v>
      </c>
      <c r="F47" s="68">
        <v>99.9975406020206</v>
      </c>
      <c r="G47" s="100" t="s">
        <v>472</v>
      </c>
      <c r="H47" s="65"/>
      <c r="I47" s="69" t="s">
        <v>247</v>
      </c>
      <c r="J47" s="70"/>
      <c r="K47" s="70"/>
      <c r="L47" s="69" t="s">
        <v>1477</v>
      </c>
      <c r="M47" s="73">
        <v>1.8196353665986966</v>
      </c>
      <c r="N47" s="74">
        <v>8634.6142578125</v>
      </c>
      <c r="O47" s="74">
        <v>5834.71044921875</v>
      </c>
      <c r="P47" s="75"/>
      <c r="Q47" s="76"/>
      <c r="R47" s="76"/>
      <c r="S47" s="86"/>
      <c r="T47" s="48">
        <v>0</v>
      </c>
      <c r="U47" s="48">
        <v>1</v>
      </c>
      <c r="V47" s="49">
        <v>0</v>
      </c>
      <c r="W47" s="49">
        <v>1</v>
      </c>
      <c r="X47" s="49">
        <v>0</v>
      </c>
      <c r="Y47" s="49">
        <v>0.999996</v>
      </c>
      <c r="Z47" s="49">
        <v>0</v>
      </c>
      <c r="AA47" s="49">
        <v>0</v>
      </c>
      <c r="AB47" s="71">
        <v>47</v>
      </c>
      <c r="AC47" s="71"/>
      <c r="AD47" s="72"/>
      <c r="AE47" s="78" t="s">
        <v>866</v>
      </c>
      <c r="AF47" s="78">
        <v>559</v>
      </c>
      <c r="AG47" s="78">
        <v>1486</v>
      </c>
      <c r="AH47" s="78">
        <v>69207</v>
      </c>
      <c r="AI47" s="78">
        <v>5705</v>
      </c>
      <c r="AJ47" s="78"/>
      <c r="AK47" s="78" t="s">
        <v>977</v>
      </c>
      <c r="AL47" s="78" t="s">
        <v>1067</v>
      </c>
      <c r="AM47" s="83" t="s">
        <v>1124</v>
      </c>
      <c r="AN47" s="78"/>
      <c r="AO47" s="80">
        <v>42477.122511574074</v>
      </c>
      <c r="AP47" s="83" t="s">
        <v>1195</v>
      </c>
      <c r="AQ47" s="78" t="b">
        <v>1</v>
      </c>
      <c r="AR47" s="78" t="b">
        <v>0</v>
      </c>
      <c r="AS47" s="78" t="b">
        <v>1</v>
      </c>
      <c r="AT47" s="78" t="s">
        <v>769</v>
      </c>
      <c r="AU47" s="78">
        <v>15</v>
      </c>
      <c r="AV47" s="78"/>
      <c r="AW47" s="78" t="b">
        <v>0</v>
      </c>
      <c r="AX47" s="78" t="s">
        <v>1312</v>
      </c>
      <c r="AY47" s="83" t="s">
        <v>1357</v>
      </c>
      <c r="AZ47" s="78" t="s">
        <v>66</v>
      </c>
      <c r="BA47" s="78" t="str">
        <f>REPLACE(INDEX(GroupVertices[Group],MATCH(Vertices[[#This Row],[Vertex]],GroupVertices[Vertex],0)),1,1,"")</f>
        <v>15</v>
      </c>
      <c r="BB47" s="48"/>
      <c r="BC47" s="48"/>
      <c r="BD47" s="48"/>
      <c r="BE47" s="48"/>
      <c r="BF47" s="48" t="s">
        <v>416</v>
      </c>
      <c r="BG47" s="48" t="s">
        <v>416</v>
      </c>
      <c r="BH47" s="121" t="s">
        <v>1985</v>
      </c>
      <c r="BI47" s="121" t="s">
        <v>1985</v>
      </c>
      <c r="BJ47" s="121" t="s">
        <v>2028</v>
      </c>
      <c r="BK47" s="121" t="s">
        <v>2028</v>
      </c>
      <c r="BL47" s="121">
        <v>1</v>
      </c>
      <c r="BM47" s="124">
        <v>5.555555555555555</v>
      </c>
      <c r="BN47" s="121">
        <v>3</v>
      </c>
      <c r="BO47" s="124">
        <v>16.666666666666668</v>
      </c>
      <c r="BP47" s="121">
        <v>0</v>
      </c>
      <c r="BQ47" s="124">
        <v>0</v>
      </c>
      <c r="BR47" s="121">
        <v>14</v>
      </c>
      <c r="BS47" s="124">
        <v>77.77777777777777</v>
      </c>
      <c r="BT47" s="121">
        <v>18</v>
      </c>
      <c r="BU47" s="2"/>
      <c r="BV47" s="3"/>
      <c r="BW47" s="3"/>
      <c r="BX47" s="3"/>
      <c r="BY47" s="3"/>
    </row>
    <row r="48" spans="1:77" ht="41.45" customHeight="1">
      <c r="A48" s="64" t="s">
        <v>325</v>
      </c>
      <c r="C48" s="65"/>
      <c r="D48" s="65" t="s">
        <v>64</v>
      </c>
      <c r="E48" s="66">
        <v>675.2748034303514</v>
      </c>
      <c r="F48" s="68">
        <v>99.89115454868019</v>
      </c>
      <c r="G48" s="100" t="s">
        <v>1299</v>
      </c>
      <c r="H48" s="65"/>
      <c r="I48" s="69" t="s">
        <v>325</v>
      </c>
      <c r="J48" s="70"/>
      <c r="K48" s="70"/>
      <c r="L48" s="69" t="s">
        <v>1478</v>
      </c>
      <c r="M48" s="73">
        <v>37.27456074318394</v>
      </c>
      <c r="N48" s="74">
        <v>8634.6142578125</v>
      </c>
      <c r="O48" s="74">
        <v>5081.8447265625</v>
      </c>
      <c r="P48" s="75"/>
      <c r="Q48" s="76"/>
      <c r="R48" s="76"/>
      <c r="S48" s="86"/>
      <c r="T48" s="48">
        <v>1</v>
      </c>
      <c r="U48" s="48">
        <v>0</v>
      </c>
      <c r="V48" s="49">
        <v>0</v>
      </c>
      <c r="W48" s="49">
        <v>1</v>
      </c>
      <c r="X48" s="49">
        <v>0</v>
      </c>
      <c r="Y48" s="49">
        <v>0.999996</v>
      </c>
      <c r="Z48" s="49">
        <v>0</v>
      </c>
      <c r="AA48" s="49">
        <v>0</v>
      </c>
      <c r="AB48" s="71">
        <v>48</v>
      </c>
      <c r="AC48" s="71"/>
      <c r="AD48" s="72"/>
      <c r="AE48" s="78" t="s">
        <v>867</v>
      </c>
      <c r="AF48" s="78">
        <v>2</v>
      </c>
      <c r="AG48" s="78">
        <v>65290</v>
      </c>
      <c r="AH48" s="78">
        <v>13496</v>
      </c>
      <c r="AI48" s="78">
        <v>14</v>
      </c>
      <c r="AJ48" s="78"/>
      <c r="AK48" s="78" t="s">
        <v>978</v>
      </c>
      <c r="AL48" s="78" t="s">
        <v>1068</v>
      </c>
      <c r="AM48" s="78"/>
      <c r="AN48" s="78"/>
      <c r="AO48" s="80">
        <v>42447.634351851855</v>
      </c>
      <c r="AP48" s="83" t="s">
        <v>1196</v>
      </c>
      <c r="AQ48" s="78" t="b">
        <v>1</v>
      </c>
      <c r="AR48" s="78" t="b">
        <v>0</v>
      </c>
      <c r="AS48" s="78" t="b">
        <v>0</v>
      </c>
      <c r="AT48" s="78" t="s">
        <v>769</v>
      </c>
      <c r="AU48" s="78">
        <v>48</v>
      </c>
      <c r="AV48" s="78"/>
      <c r="AW48" s="78" t="b">
        <v>0</v>
      </c>
      <c r="AX48" s="78" t="s">
        <v>1312</v>
      </c>
      <c r="AY48" s="83" t="s">
        <v>1358</v>
      </c>
      <c r="AZ48" s="78" t="s">
        <v>65</v>
      </c>
      <c r="BA48" s="78" t="str">
        <f>REPLACE(INDEX(GroupVertices[Group],MATCH(Vertices[[#This Row],[Vertex]],GroupVertices[Vertex],0)),1,1,"")</f>
        <v>15</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248</v>
      </c>
      <c r="C49" s="65"/>
      <c r="D49" s="65" t="s">
        <v>64</v>
      </c>
      <c r="E49" s="66">
        <v>164.68121000581735</v>
      </c>
      <c r="F49" s="68">
        <v>99.99943142053493</v>
      </c>
      <c r="G49" s="100" t="s">
        <v>473</v>
      </c>
      <c r="H49" s="65"/>
      <c r="I49" s="69" t="s">
        <v>248</v>
      </c>
      <c r="J49" s="70"/>
      <c r="K49" s="70"/>
      <c r="L49" s="69" t="s">
        <v>1479</v>
      </c>
      <c r="M49" s="73">
        <v>1.1894885830577326</v>
      </c>
      <c r="N49" s="74">
        <v>245.81459045410156</v>
      </c>
      <c r="O49" s="74">
        <v>5717.59423828125</v>
      </c>
      <c r="P49" s="75"/>
      <c r="Q49" s="76"/>
      <c r="R49" s="76"/>
      <c r="S49" s="86"/>
      <c r="T49" s="48">
        <v>0</v>
      </c>
      <c r="U49" s="48">
        <v>1</v>
      </c>
      <c r="V49" s="49">
        <v>0</v>
      </c>
      <c r="W49" s="49">
        <v>0.008403</v>
      </c>
      <c r="X49" s="49">
        <v>0.014649</v>
      </c>
      <c r="Y49" s="49">
        <v>0.544641</v>
      </c>
      <c r="Z49" s="49">
        <v>0</v>
      </c>
      <c r="AA49" s="49">
        <v>0</v>
      </c>
      <c r="AB49" s="71">
        <v>49</v>
      </c>
      <c r="AC49" s="71"/>
      <c r="AD49" s="72"/>
      <c r="AE49" s="78" t="s">
        <v>868</v>
      </c>
      <c r="AF49" s="78">
        <v>308</v>
      </c>
      <c r="AG49" s="78">
        <v>352</v>
      </c>
      <c r="AH49" s="78">
        <v>1768</v>
      </c>
      <c r="AI49" s="78">
        <v>7253</v>
      </c>
      <c r="AJ49" s="78"/>
      <c r="AK49" s="78" t="s">
        <v>979</v>
      </c>
      <c r="AL49" s="78" t="s">
        <v>1069</v>
      </c>
      <c r="AM49" s="78"/>
      <c r="AN49" s="78"/>
      <c r="AO49" s="80">
        <v>42145.021261574075</v>
      </c>
      <c r="AP49" s="83" t="s">
        <v>1197</v>
      </c>
      <c r="AQ49" s="78" t="b">
        <v>1</v>
      </c>
      <c r="AR49" s="78" t="b">
        <v>0</v>
      </c>
      <c r="AS49" s="78" t="b">
        <v>0</v>
      </c>
      <c r="AT49" s="78" t="s">
        <v>769</v>
      </c>
      <c r="AU49" s="78">
        <v>0</v>
      </c>
      <c r="AV49" s="83" t="s">
        <v>1273</v>
      </c>
      <c r="AW49" s="78" t="b">
        <v>0</v>
      </c>
      <c r="AX49" s="78" t="s">
        <v>1312</v>
      </c>
      <c r="AY49" s="83" t="s">
        <v>1359</v>
      </c>
      <c r="AZ49" s="78" t="s">
        <v>66</v>
      </c>
      <c r="BA49" s="78" t="str">
        <f>REPLACE(INDEX(GroupVertices[Group],MATCH(Vertices[[#This Row],[Vertex]],GroupVertices[Vertex],0)),1,1,"")</f>
        <v>1</v>
      </c>
      <c r="BB49" s="48"/>
      <c r="BC49" s="48"/>
      <c r="BD49" s="48"/>
      <c r="BE49" s="48"/>
      <c r="BF49" s="48"/>
      <c r="BG49" s="48"/>
      <c r="BH49" s="121" t="s">
        <v>1966</v>
      </c>
      <c r="BI49" s="121" t="s">
        <v>1966</v>
      </c>
      <c r="BJ49" s="121" t="s">
        <v>2012</v>
      </c>
      <c r="BK49" s="121" t="s">
        <v>2012</v>
      </c>
      <c r="BL49" s="121">
        <v>1</v>
      </c>
      <c r="BM49" s="124">
        <v>4</v>
      </c>
      <c r="BN49" s="121">
        <v>1</v>
      </c>
      <c r="BO49" s="124">
        <v>4</v>
      </c>
      <c r="BP49" s="121">
        <v>0</v>
      </c>
      <c r="BQ49" s="124">
        <v>0</v>
      </c>
      <c r="BR49" s="121">
        <v>23</v>
      </c>
      <c r="BS49" s="124">
        <v>92</v>
      </c>
      <c r="BT49" s="121">
        <v>25</v>
      </c>
      <c r="BU49" s="2"/>
      <c r="BV49" s="3"/>
      <c r="BW49" s="3"/>
      <c r="BX49" s="3"/>
      <c r="BY49" s="3"/>
    </row>
    <row r="50" spans="1:77" ht="41.45" customHeight="1">
      <c r="A50" s="64" t="s">
        <v>249</v>
      </c>
      <c r="C50" s="65"/>
      <c r="D50" s="65" t="s">
        <v>64</v>
      </c>
      <c r="E50" s="66">
        <v>162.51108108615287</v>
      </c>
      <c r="F50" s="68">
        <v>99.99989161975006</v>
      </c>
      <c r="G50" s="100" t="s">
        <v>474</v>
      </c>
      <c r="H50" s="65"/>
      <c r="I50" s="69" t="s">
        <v>249</v>
      </c>
      <c r="J50" s="70"/>
      <c r="K50" s="70"/>
      <c r="L50" s="69" t="s">
        <v>1480</v>
      </c>
      <c r="M50" s="73">
        <v>1.036119524629773</v>
      </c>
      <c r="N50" s="74">
        <v>2933.263916015625</v>
      </c>
      <c r="O50" s="74">
        <v>3471.881103515625</v>
      </c>
      <c r="P50" s="75"/>
      <c r="Q50" s="76"/>
      <c r="R50" s="76"/>
      <c r="S50" s="86"/>
      <c r="T50" s="48">
        <v>0</v>
      </c>
      <c r="U50" s="48">
        <v>1</v>
      </c>
      <c r="V50" s="49">
        <v>0</v>
      </c>
      <c r="W50" s="49">
        <v>0.008403</v>
      </c>
      <c r="X50" s="49">
        <v>0.014649</v>
      </c>
      <c r="Y50" s="49">
        <v>0.544641</v>
      </c>
      <c r="Z50" s="49">
        <v>0</v>
      </c>
      <c r="AA50" s="49">
        <v>0</v>
      </c>
      <c r="AB50" s="71">
        <v>50</v>
      </c>
      <c r="AC50" s="71"/>
      <c r="AD50" s="72"/>
      <c r="AE50" s="78" t="s">
        <v>858</v>
      </c>
      <c r="AF50" s="78">
        <v>60</v>
      </c>
      <c r="AG50" s="78">
        <v>76</v>
      </c>
      <c r="AH50" s="78">
        <v>16013</v>
      </c>
      <c r="AI50" s="78">
        <v>8972</v>
      </c>
      <c r="AJ50" s="78"/>
      <c r="AK50" s="78" t="s">
        <v>980</v>
      </c>
      <c r="AL50" s="78"/>
      <c r="AM50" s="78"/>
      <c r="AN50" s="78"/>
      <c r="AO50" s="80">
        <v>42897.782546296294</v>
      </c>
      <c r="AP50" s="83" t="s">
        <v>1198</v>
      </c>
      <c r="AQ50" s="78" t="b">
        <v>1</v>
      </c>
      <c r="AR50" s="78" t="b">
        <v>0</v>
      </c>
      <c r="AS50" s="78" t="b">
        <v>0</v>
      </c>
      <c r="AT50" s="78" t="s">
        <v>769</v>
      </c>
      <c r="AU50" s="78">
        <v>0</v>
      </c>
      <c r="AV50" s="78"/>
      <c r="AW50" s="78" t="b">
        <v>0</v>
      </c>
      <c r="AX50" s="78" t="s">
        <v>1312</v>
      </c>
      <c r="AY50" s="83" t="s">
        <v>1360</v>
      </c>
      <c r="AZ50" s="78" t="s">
        <v>66</v>
      </c>
      <c r="BA50" s="78" t="str">
        <f>REPLACE(INDEX(GroupVertices[Group],MATCH(Vertices[[#This Row],[Vertex]],GroupVertices[Vertex],0)),1,1,"")</f>
        <v>1</v>
      </c>
      <c r="BB50" s="48"/>
      <c r="BC50" s="48"/>
      <c r="BD50" s="48"/>
      <c r="BE50" s="48"/>
      <c r="BF50" s="48"/>
      <c r="BG50" s="48"/>
      <c r="BH50" s="121" t="s">
        <v>1966</v>
      </c>
      <c r="BI50" s="121" t="s">
        <v>1966</v>
      </c>
      <c r="BJ50" s="121" t="s">
        <v>2012</v>
      </c>
      <c r="BK50" s="121" t="s">
        <v>2012</v>
      </c>
      <c r="BL50" s="121">
        <v>1</v>
      </c>
      <c r="BM50" s="124">
        <v>4</v>
      </c>
      <c r="BN50" s="121">
        <v>1</v>
      </c>
      <c r="BO50" s="124">
        <v>4</v>
      </c>
      <c r="BP50" s="121">
        <v>0</v>
      </c>
      <c r="BQ50" s="124">
        <v>0</v>
      </c>
      <c r="BR50" s="121">
        <v>23</v>
      </c>
      <c r="BS50" s="124">
        <v>92</v>
      </c>
      <c r="BT50" s="121">
        <v>25</v>
      </c>
      <c r="BU50" s="2"/>
      <c r="BV50" s="3"/>
      <c r="BW50" s="3"/>
      <c r="BX50" s="3"/>
      <c r="BY50" s="3"/>
    </row>
    <row r="51" spans="1:77" ht="41.45" customHeight="1">
      <c r="A51" s="64" t="s">
        <v>250</v>
      </c>
      <c r="C51" s="65"/>
      <c r="D51" s="65" t="s">
        <v>64</v>
      </c>
      <c r="E51" s="66">
        <v>164.22516842125017</v>
      </c>
      <c r="F51" s="68">
        <v>99.99952812906565</v>
      </c>
      <c r="G51" s="100" t="s">
        <v>475</v>
      </c>
      <c r="H51" s="65"/>
      <c r="I51" s="69" t="s">
        <v>250</v>
      </c>
      <c r="J51" s="70"/>
      <c r="K51" s="70"/>
      <c r="L51" s="69" t="s">
        <v>1481</v>
      </c>
      <c r="M51" s="73">
        <v>1.157258853388089</v>
      </c>
      <c r="N51" s="74">
        <v>4001.757080078125</v>
      </c>
      <c r="O51" s="74">
        <v>5278.97607421875</v>
      </c>
      <c r="P51" s="75"/>
      <c r="Q51" s="76"/>
      <c r="R51" s="76"/>
      <c r="S51" s="86"/>
      <c r="T51" s="48">
        <v>0</v>
      </c>
      <c r="U51" s="48">
        <v>1</v>
      </c>
      <c r="V51" s="49">
        <v>0</v>
      </c>
      <c r="W51" s="49">
        <v>0.008403</v>
      </c>
      <c r="X51" s="49">
        <v>0.014649</v>
      </c>
      <c r="Y51" s="49">
        <v>0.544641</v>
      </c>
      <c r="Z51" s="49">
        <v>0</v>
      </c>
      <c r="AA51" s="49">
        <v>0</v>
      </c>
      <c r="AB51" s="71">
        <v>51</v>
      </c>
      <c r="AC51" s="71"/>
      <c r="AD51" s="72"/>
      <c r="AE51" s="78" t="s">
        <v>869</v>
      </c>
      <c r="AF51" s="78">
        <v>555</v>
      </c>
      <c r="AG51" s="78">
        <v>294</v>
      </c>
      <c r="AH51" s="78">
        <v>4220</v>
      </c>
      <c r="AI51" s="78">
        <v>3913</v>
      </c>
      <c r="AJ51" s="78"/>
      <c r="AK51" s="78" t="s">
        <v>981</v>
      </c>
      <c r="AL51" s="78"/>
      <c r="AM51" s="78"/>
      <c r="AN51" s="78"/>
      <c r="AO51" s="80">
        <v>40136.82596064815</v>
      </c>
      <c r="AP51" s="83" t="s">
        <v>1199</v>
      </c>
      <c r="AQ51" s="78" t="b">
        <v>0</v>
      </c>
      <c r="AR51" s="78" t="b">
        <v>0</v>
      </c>
      <c r="AS51" s="78" t="b">
        <v>1</v>
      </c>
      <c r="AT51" s="78" t="s">
        <v>769</v>
      </c>
      <c r="AU51" s="78">
        <v>3</v>
      </c>
      <c r="AV51" s="83" t="s">
        <v>1273</v>
      </c>
      <c r="AW51" s="78" t="b">
        <v>0</v>
      </c>
      <c r="AX51" s="78" t="s">
        <v>1312</v>
      </c>
      <c r="AY51" s="83" t="s">
        <v>1361</v>
      </c>
      <c r="AZ51" s="78" t="s">
        <v>66</v>
      </c>
      <c r="BA51" s="78" t="str">
        <f>REPLACE(INDEX(GroupVertices[Group],MATCH(Vertices[[#This Row],[Vertex]],GroupVertices[Vertex],0)),1,1,"")</f>
        <v>1</v>
      </c>
      <c r="BB51" s="48"/>
      <c r="BC51" s="48"/>
      <c r="BD51" s="48"/>
      <c r="BE51" s="48"/>
      <c r="BF51" s="48"/>
      <c r="BG51" s="48"/>
      <c r="BH51" s="121" t="s">
        <v>1966</v>
      </c>
      <c r="BI51" s="121" t="s">
        <v>1966</v>
      </c>
      <c r="BJ51" s="121" t="s">
        <v>2012</v>
      </c>
      <c r="BK51" s="121" t="s">
        <v>2012</v>
      </c>
      <c r="BL51" s="121">
        <v>1</v>
      </c>
      <c r="BM51" s="124">
        <v>4</v>
      </c>
      <c r="BN51" s="121">
        <v>1</v>
      </c>
      <c r="BO51" s="124">
        <v>4</v>
      </c>
      <c r="BP51" s="121">
        <v>0</v>
      </c>
      <c r="BQ51" s="124">
        <v>0</v>
      </c>
      <c r="BR51" s="121">
        <v>23</v>
      </c>
      <c r="BS51" s="124">
        <v>92</v>
      </c>
      <c r="BT51" s="121">
        <v>25</v>
      </c>
      <c r="BU51" s="2"/>
      <c r="BV51" s="3"/>
      <c r="BW51" s="3"/>
      <c r="BX51" s="3"/>
      <c r="BY51" s="3"/>
    </row>
    <row r="52" spans="1:77" ht="41.45" customHeight="1">
      <c r="A52" s="64" t="s">
        <v>251</v>
      </c>
      <c r="C52" s="65"/>
      <c r="D52" s="65" t="s">
        <v>64</v>
      </c>
      <c r="E52" s="66">
        <v>165.4910769577211</v>
      </c>
      <c r="F52" s="68">
        <v>99.99925967952349</v>
      </c>
      <c r="G52" s="100" t="s">
        <v>476</v>
      </c>
      <c r="H52" s="65"/>
      <c r="I52" s="69" t="s">
        <v>251</v>
      </c>
      <c r="J52" s="70"/>
      <c r="K52" s="70"/>
      <c r="L52" s="69" t="s">
        <v>1482</v>
      </c>
      <c r="M52" s="73">
        <v>1.2467241374710651</v>
      </c>
      <c r="N52" s="74">
        <v>1611.5489501953125</v>
      </c>
      <c r="O52" s="74">
        <v>6686.19287109375</v>
      </c>
      <c r="P52" s="75"/>
      <c r="Q52" s="76"/>
      <c r="R52" s="76"/>
      <c r="S52" s="86"/>
      <c r="T52" s="48">
        <v>0</v>
      </c>
      <c r="U52" s="48">
        <v>1</v>
      </c>
      <c r="V52" s="49">
        <v>0</v>
      </c>
      <c r="W52" s="49">
        <v>0.008403</v>
      </c>
      <c r="X52" s="49">
        <v>0.014649</v>
      </c>
      <c r="Y52" s="49">
        <v>0.544641</v>
      </c>
      <c r="Z52" s="49">
        <v>0</v>
      </c>
      <c r="AA52" s="49">
        <v>0</v>
      </c>
      <c r="AB52" s="71">
        <v>52</v>
      </c>
      <c r="AC52" s="71"/>
      <c r="AD52" s="72"/>
      <c r="AE52" s="78" t="s">
        <v>870</v>
      </c>
      <c r="AF52" s="78">
        <v>100</v>
      </c>
      <c r="AG52" s="78">
        <v>455</v>
      </c>
      <c r="AH52" s="78">
        <v>19647</v>
      </c>
      <c r="AI52" s="78">
        <v>13418</v>
      </c>
      <c r="AJ52" s="78"/>
      <c r="AK52" s="78" t="s">
        <v>982</v>
      </c>
      <c r="AL52" s="78" t="s">
        <v>1070</v>
      </c>
      <c r="AM52" s="83" t="s">
        <v>1125</v>
      </c>
      <c r="AN52" s="78"/>
      <c r="AO52" s="80">
        <v>41995.999814814815</v>
      </c>
      <c r="AP52" s="83" t="s">
        <v>1200</v>
      </c>
      <c r="AQ52" s="78" t="b">
        <v>1</v>
      </c>
      <c r="AR52" s="78" t="b">
        <v>0</v>
      </c>
      <c r="AS52" s="78" t="b">
        <v>0</v>
      </c>
      <c r="AT52" s="78" t="s">
        <v>769</v>
      </c>
      <c r="AU52" s="78">
        <v>9</v>
      </c>
      <c r="AV52" s="83" t="s">
        <v>1273</v>
      </c>
      <c r="AW52" s="78" t="b">
        <v>0</v>
      </c>
      <c r="AX52" s="78" t="s">
        <v>1312</v>
      </c>
      <c r="AY52" s="83" t="s">
        <v>1362</v>
      </c>
      <c r="AZ52" s="78" t="s">
        <v>66</v>
      </c>
      <c r="BA52" s="78" t="str">
        <f>REPLACE(INDEX(GroupVertices[Group],MATCH(Vertices[[#This Row],[Vertex]],GroupVertices[Vertex],0)),1,1,"")</f>
        <v>1</v>
      </c>
      <c r="BB52" s="48"/>
      <c r="BC52" s="48"/>
      <c r="BD52" s="48"/>
      <c r="BE52" s="48"/>
      <c r="BF52" s="48"/>
      <c r="BG52" s="48"/>
      <c r="BH52" s="121" t="s">
        <v>1966</v>
      </c>
      <c r="BI52" s="121" t="s">
        <v>1966</v>
      </c>
      <c r="BJ52" s="121" t="s">
        <v>2012</v>
      </c>
      <c r="BK52" s="121" t="s">
        <v>2012</v>
      </c>
      <c r="BL52" s="121">
        <v>1</v>
      </c>
      <c r="BM52" s="124">
        <v>4</v>
      </c>
      <c r="BN52" s="121">
        <v>1</v>
      </c>
      <c r="BO52" s="124">
        <v>4</v>
      </c>
      <c r="BP52" s="121">
        <v>0</v>
      </c>
      <c r="BQ52" s="124">
        <v>0</v>
      </c>
      <c r="BR52" s="121">
        <v>23</v>
      </c>
      <c r="BS52" s="124">
        <v>92</v>
      </c>
      <c r="BT52" s="121">
        <v>25</v>
      </c>
      <c r="BU52" s="2"/>
      <c r="BV52" s="3"/>
      <c r="BW52" s="3"/>
      <c r="BX52" s="3"/>
      <c r="BY52" s="3"/>
    </row>
    <row r="53" spans="1:77" ht="41.45" customHeight="1">
      <c r="A53" s="64" t="s">
        <v>252</v>
      </c>
      <c r="C53" s="65"/>
      <c r="D53" s="65" t="s">
        <v>64</v>
      </c>
      <c r="E53" s="66">
        <v>164.61044493235002</v>
      </c>
      <c r="F53" s="68">
        <v>99.99944642703107</v>
      </c>
      <c r="G53" s="100" t="s">
        <v>477</v>
      </c>
      <c r="H53" s="65"/>
      <c r="I53" s="69" t="s">
        <v>252</v>
      </c>
      <c r="J53" s="70"/>
      <c r="K53" s="70"/>
      <c r="L53" s="69" t="s">
        <v>1483</v>
      </c>
      <c r="M53" s="73">
        <v>1.1844874181089948</v>
      </c>
      <c r="N53" s="74">
        <v>257.9467468261719</v>
      </c>
      <c r="O53" s="74">
        <v>3956.349609375</v>
      </c>
      <c r="P53" s="75"/>
      <c r="Q53" s="76"/>
      <c r="R53" s="76"/>
      <c r="S53" s="86"/>
      <c r="T53" s="48">
        <v>0</v>
      </c>
      <c r="U53" s="48">
        <v>1</v>
      </c>
      <c r="V53" s="49">
        <v>0</v>
      </c>
      <c r="W53" s="49">
        <v>0.008403</v>
      </c>
      <c r="X53" s="49">
        <v>0.014649</v>
      </c>
      <c r="Y53" s="49">
        <v>0.544641</v>
      </c>
      <c r="Z53" s="49">
        <v>0</v>
      </c>
      <c r="AA53" s="49">
        <v>0</v>
      </c>
      <c r="AB53" s="71">
        <v>53</v>
      </c>
      <c r="AC53" s="71"/>
      <c r="AD53" s="72"/>
      <c r="AE53" s="78" t="s">
        <v>871</v>
      </c>
      <c r="AF53" s="78">
        <v>180</v>
      </c>
      <c r="AG53" s="78">
        <v>343</v>
      </c>
      <c r="AH53" s="78">
        <v>12110</v>
      </c>
      <c r="AI53" s="78">
        <v>76289</v>
      </c>
      <c r="AJ53" s="78"/>
      <c r="AK53" s="78" t="s">
        <v>983</v>
      </c>
      <c r="AL53" s="78" t="s">
        <v>1071</v>
      </c>
      <c r="AM53" s="83" t="s">
        <v>1126</v>
      </c>
      <c r="AN53" s="78"/>
      <c r="AO53" s="80">
        <v>41799.05541666667</v>
      </c>
      <c r="AP53" s="83" t="s">
        <v>1201</v>
      </c>
      <c r="AQ53" s="78" t="b">
        <v>0</v>
      </c>
      <c r="AR53" s="78" t="b">
        <v>0</v>
      </c>
      <c r="AS53" s="78" t="b">
        <v>1</v>
      </c>
      <c r="AT53" s="78" t="s">
        <v>769</v>
      </c>
      <c r="AU53" s="78">
        <v>4</v>
      </c>
      <c r="AV53" s="83" t="s">
        <v>1273</v>
      </c>
      <c r="AW53" s="78" t="b">
        <v>0</v>
      </c>
      <c r="AX53" s="78" t="s">
        <v>1312</v>
      </c>
      <c r="AY53" s="83" t="s">
        <v>1363</v>
      </c>
      <c r="AZ53" s="78" t="s">
        <v>66</v>
      </c>
      <c r="BA53" s="78" t="str">
        <f>REPLACE(INDEX(GroupVertices[Group],MATCH(Vertices[[#This Row],[Vertex]],GroupVertices[Vertex],0)),1,1,"")</f>
        <v>1</v>
      </c>
      <c r="BB53" s="48"/>
      <c r="BC53" s="48"/>
      <c r="BD53" s="48"/>
      <c r="BE53" s="48"/>
      <c r="BF53" s="48"/>
      <c r="BG53" s="48"/>
      <c r="BH53" s="121" t="s">
        <v>1966</v>
      </c>
      <c r="BI53" s="121" t="s">
        <v>1966</v>
      </c>
      <c r="BJ53" s="121" t="s">
        <v>2012</v>
      </c>
      <c r="BK53" s="121" t="s">
        <v>2012</v>
      </c>
      <c r="BL53" s="121">
        <v>1</v>
      </c>
      <c r="BM53" s="124">
        <v>4</v>
      </c>
      <c r="BN53" s="121">
        <v>1</v>
      </c>
      <c r="BO53" s="124">
        <v>4</v>
      </c>
      <c r="BP53" s="121">
        <v>0</v>
      </c>
      <c r="BQ53" s="124">
        <v>0</v>
      </c>
      <c r="BR53" s="121">
        <v>23</v>
      </c>
      <c r="BS53" s="124">
        <v>92</v>
      </c>
      <c r="BT53" s="121">
        <v>25</v>
      </c>
      <c r="BU53" s="2"/>
      <c r="BV53" s="3"/>
      <c r="BW53" s="3"/>
      <c r="BX53" s="3"/>
      <c r="BY53" s="3"/>
    </row>
    <row r="54" spans="1:77" ht="41.45" customHeight="1">
      <c r="A54" s="64" t="s">
        <v>253</v>
      </c>
      <c r="C54" s="65"/>
      <c r="D54" s="65" t="s">
        <v>64</v>
      </c>
      <c r="E54" s="66">
        <v>162.6997879487324</v>
      </c>
      <c r="F54" s="68">
        <v>99.999851602427</v>
      </c>
      <c r="G54" s="100" t="s">
        <v>478</v>
      </c>
      <c r="H54" s="65"/>
      <c r="I54" s="69" t="s">
        <v>253</v>
      </c>
      <c r="J54" s="70"/>
      <c r="K54" s="70"/>
      <c r="L54" s="69" t="s">
        <v>1484</v>
      </c>
      <c r="M54" s="73">
        <v>1.0494559644930739</v>
      </c>
      <c r="N54" s="74">
        <v>1403.8775634765625</v>
      </c>
      <c r="O54" s="74">
        <v>2657.59423828125</v>
      </c>
      <c r="P54" s="75"/>
      <c r="Q54" s="76"/>
      <c r="R54" s="76"/>
      <c r="S54" s="86"/>
      <c r="T54" s="48">
        <v>0</v>
      </c>
      <c r="U54" s="48">
        <v>1</v>
      </c>
      <c r="V54" s="49">
        <v>0</v>
      </c>
      <c r="W54" s="49">
        <v>0.008403</v>
      </c>
      <c r="X54" s="49">
        <v>0.014649</v>
      </c>
      <c r="Y54" s="49">
        <v>0.544641</v>
      </c>
      <c r="Z54" s="49">
        <v>0</v>
      </c>
      <c r="AA54" s="49">
        <v>0</v>
      </c>
      <c r="AB54" s="71">
        <v>54</v>
      </c>
      <c r="AC54" s="71"/>
      <c r="AD54" s="72"/>
      <c r="AE54" s="78" t="s">
        <v>872</v>
      </c>
      <c r="AF54" s="78">
        <v>156</v>
      </c>
      <c r="AG54" s="78">
        <v>100</v>
      </c>
      <c r="AH54" s="78">
        <v>3134</v>
      </c>
      <c r="AI54" s="78">
        <v>21379</v>
      </c>
      <c r="AJ54" s="78"/>
      <c r="AK54" s="78" t="s">
        <v>984</v>
      </c>
      <c r="AL54" s="78" t="s">
        <v>1072</v>
      </c>
      <c r="AM54" s="78"/>
      <c r="AN54" s="78"/>
      <c r="AO54" s="80">
        <v>42533.760613425926</v>
      </c>
      <c r="AP54" s="83" t="s">
        <v>1202</v>
      </c>
      <c r="AQ54" s="78" t="b">
        <v>0</v>
      </c>
      <c r="AR54" s="78" t="b">
        <v>0</v>
      </c>
      <c r="AS54" s="78" t="b">
        <v>0</v>
      </c>
      <c r="AT54" s="78" t="s">
        <v>769</v>
      </c>
      <c r="AU54" s="78">
        <v>1</v>
      </c>
      <c r="AV54" s="83" t="s">
        <v>1273</v>
      </c>
      <c r="AW54" s="78" t="b">
        <v>0</v>
      </c>
      <c r="AX54" s="78" t="s">
        <v>1312</v>
      </c>
      <c r="AY54" s="83" t="s">
        <v>1364</v>
      </c>
      <c r="AZ54" s="78" t="s">
        <v>66</v>
      </c>
      <c r="BA54" s="78" t="str">
        <f>REPLACE(INDEX(GroupVertices[Group],MATCH(Vertices[[#This Row],[Vertex]],GroupVertices[Vertex],0)),1,1,"")</f>
        <v>1</v>
      </c>
      <c r="BB54" s="48"/>
      <c r="BC54" s="48"/>
      <c r="BD54" s="48"/>
      <c r="BE54" s="48"/>
      <c r="BF54" s="48"/>
      <c r="BG54" s="48"/>
      <c r="BH54" s="121" t="s">
        <v>1966</v>
      </c>
      <c r="BI54" s="121" t="s">
        <v>1966</v>
      </c>
      <c r="BJ54" s="121" t="s">
        <v>2012</v>
      </c>
      <c r="BK54" s="121" t="s">
        <v>2012</v>
      </c>
      <c r="BL54" s="121">
        <v>1</v>
      </c>
      <c r="BM54" s="124">
        <v>4</v>
      </c>
      <c r="BN54" s="121">
        <v>1</v>
      </c>
      <c r="BO54" s="124">
        <v>4</v>
      </c>
      <c r="BP54" s="121">
        <v>0</v>
      </c>
      <c r="BQ54" s="124">
        <v>0</v>
      </c>
      <c r="BR54" s="121">
        <v>23</v>
      </c>
      <c r="BS54" s="124">
        <v>92</v>
      </c>
      <c r="BT54" s="121">
        <v>25</v>
      </c>
      <c r="BU54" s="2"/>
      <c r="BV54" s="3"/>
      <c r="BW54" s="3"/>
      <c r="BX54" s="3"/>
      <c r="BY54" s="3"/>
    </row>
    <row r="55" spans="1:77" ht="41.45" customHeight="1">
      <c r="A55" s="64" t="s">
        <v>254</v>
      </c>
      <c r="C55" s="65"/>
      <c r="D55" s="65" t="s">
        <v>64</v>
      </c>
      <c r="E55" s="66">
        <v>166.18300212051267</v>
      </c>
      <c r="F55" s="68">
        <v>99.99911294933896</v>
      </c>
      <c r="G55" s="100" t="s">
        <v>479</v>
      </c>
      <c r="H55" s="65"/>
      <c r="I55" s="69" t="s">
        <v>254</v>
      </c>
      <c r="J55" s="70"/>
      <c r="K55" s="70"/>
      <c r="L55" s="69" t="s">
        <v>1485</v>
      </c>
      <c r="M55" s="73">
        <v>1.295624416969835</v>
      </c>
      <c r="N55" s="74">
        <v>1326.436767578125</v>
      </c>
      <c r="O55" s="74">
        <v>5426.54296875</v>
      </c>
      <c r="P55" s="75"/>
      <c r="Q55" s="76"/>
      <c r="R55" s="76"/>
      <c r="S55" s="86"/>
      <c r="T55" s="48">
        <v>0</v>
      </c>
      <c r="U55" s="48">
        <v>1</v>
      </c>
      <c r="V55" s="49">
        <v>0</v>
      </c>
      <c r="W55" s="49">
        <v>0.008403</v>
      </c>
      <c r="X55" s="49">
        <v>0.014649</v>
      </c>
      <c r="Y55" s="49">
        <v>0.544641</v>
      </c>
      <c r="Z55" s="49">
        <v>0</v>
      </c>
      <c r="AA55" s="49">
        <v>0</v>
      </c>
      <c r="AB55" s="71">
        <v>55</v>
      </c>
      <c r="AC55" s="71"/>
      <c r="AD55" s="72"/>
      <c r="AE55" s="78" t="s">
        <v>873</v>
      </c>
      <c r="AF55" s="78">
        <v>417</v>
      </c>
      <c r="AG55" s="78">
        <v>543</v>
      </c>
      <c r="AH55" s="78">
        <v>11792</v>
      </c>
      <c r="AI55" s="78">
        <v>11367</v>
      </c>
      <c r="AJ55" s="78"/>
      <c r="AK55" s="78" t="s">
        <v>985</v>
      </c>
      <c r="AL55" s="78"/>
      <c r="AM55" s="78"/>
      <c r="AN55" s="78"/>
      <c r="AO55" s="80">
        <v>41560.994050925925</v>
      </c>
      <c r="AP55" s="83" t="s">
        <v>1203</v>
      </c>
      <c r="AQ55" s="78" t="b">
        <v>0</v>
      </c>
      <c r="AR55" s="78" t="b">
        <v>0</v>
      </c>
      <c r="AS55" s="78" t="b">
        <v>1</v>
      </c>
      <c r="AT55" s="78" t="s">
        <v>769</v>
      </c>
      <c r="AU55" s="78">
        <v>1</v>
      </c>
      <c r="AV55" s="83" t="s">
        <v>1283</v>
      </c>
      <c r="AW55" s="78" t="b">
        <v>0</v>
      </c>
      <c r="AX55" s="78" t="s">
        <v>1312</v>
      </c>
      <c r="AY55" s="83" t="s">
        <v>1365</v>
      </c>
      <c r="AZ55" s="78" t="s">
        <v>66</v>
      </c>
      <c r="BA55" s="78" t="str">
        <f>REPLACE(INDEX(GroupVertices[Group],MATCH(Vertices[[#This Row],[Vertex]],GroupVertices[Vertex],0)),1,1,"")</f>
        <v>1</v>
      </c>
      <c r="BB55" s="48"/>
      <c r="BC55" s="48"/>
      <c r="BD55" s="48"/>
      <c r="BE55" s="48"/>
      <c r="BF55" s="48"/>
      <c r="BG55" s="48"/>
      <c r="BH55" s="121" t="s">
        <v>1966</v>
      </c>
      <c r="BI55" s="121" t="s">
        <v>1966</v>
      </c>
      <c r="BJ55" s="121" t="s">
        <v>2012</v>
      </c>
      <c r="BK55" s="121" t="s">
        <v>2012</v>
      </c>
      <c r="BL55" s="121">
        <v>1</v>
      </c>
      <c r="BM55" s="124">
        <v>4</v>
      </c>
      <c r="BN55" s="121">
        <v>1</v>
      </c>
      <c r="BO55" s="124">
        <v>4</v>
      </c>
      <c r="BP55" s="121">
        <v>0</v>
      </c>
      <c r="BQ55" s="124">
        <v>0</v>
      </c>
      <c r="BR55" s="121">
        <v>23</v>
      </c>
      <c r="BS55" s="124">
        <v>92</v>
      </c>
      <c r="BT55" s="121">
        <v>25</v>
      </c>
      <c r="BU55" s="2"/>
      <c r="BV55" s="3"/>
      <c r="BW55" s="3"/>
      <c r="BX55" s="3"/>
      <c r="BY55" s="3"/>
    </row>
    <row r="56" spans="1:77" ht="41.45" customHeight="1">
      <c r="A56" s="64" t="s">
        <v>255</v>
      </c>
      <c r="C56" s="65"/>
      <c r="D56" s="65" t="s">
        <v>64</v>
      </c>
      <c r="E56" s="66">
        <v>176.23164255287207</v>
      </c>
      <c r="F56" s="68">
        <v>99.9969820268863</v>
      </c>
      <c r="G56" s="100" t="s">
        <v>480</v>
      </c>
      <c r="H56" s="65"/>
      <c r="I56" s="69" t="s">
        <v>255</v>
      </c>
      <c r="J56" s="70"/>
      <c r="K56" s="70"/>
      <c r="L56" s="69" t="s">
        <v>1486</v>
      </c>
      <c r="M56" s="73">
        <v>2.0057898396906038</v>
      </c>
      <c r="N56" s="74">
        <v>5467.8310546875</v>
      </c>
      <c r="O56" s="74">
        <v>7077.7236328125</v>
      </c>
      <c r="P56" s="75"/>
      <c r="Q56" s="76"/>
      <c r="R56" s="76"/>
      <c r="S56" s="86"/>
      <c r="T56" s="48">
        <v>1</v>
      </c>
      <c r="U56" s="48">
        <v>1</v>
      </c>
      <c r="V56" s="49">
        <v>0</v>
      </c>
      <c r="W56" s="49">
        <v>0</v>
      </c>
      <c r="X56" s="49">
        <v>0</v>
      </c>
      <c r="Y56" s="49">
        <v>0.999996</v>
      </c>
      <c r="Z56" s="49">
        <v>0</v>
      </c>
      <c r="AA56" s="49" t="s">
        <v>2201</v>
      </c>
      <c r="AB56" s="71">
        <v>56</v>
      </c>
      <c r="AC56" s="71"/>
      <c r="AD56" s="72"/>
      <c r="AE56" s="78" t="s">
        <v>874</v>
      </c>
      <c r="AF56" s="78">
        <v>1955</v>
      </c>
      <c r="AG56" s="78">
        <v>1821</v>
      </c>
      <c r="AH56" s="78">
        <v>94677</v>
      </c>
      <c r="AI56" s="78">
        <v>0</v>
      </c>
      <c r="AJ56" s="78"/>
      <c r="AK56" s="78" t="s">
        <v>986</v>
      </c>
      <c r="AL56" s="78"/>
      <c r="AM56" s="78"/>
      <c r="AN56" s="78"/>
      <c r="AO56" s="80">
        <v>41449.69447916667</v>
      </c>
      <c r="AP56" s="78"/>
      <c r="AQ56" s="78" t="b">
        <v>1</v>
      </c>
      <c r="AR56" s="78" t="b">
        <v>0</v>
      </c>
      <c r="AS56" s="78" t="b">
        <v>0</v>
      </c>
      <c r="AT56" s="78" t="s">
        <v>773</v>
      </c>
      <c r="AU56" s="78">
        <v>3</v>
      </c>
      <c r="AV56" s="83" t="s">
        <v>1273</v>
      </c>
      <c r="AW56" s="78" t="b">
        <v>0</v>
      </c>
      <c r="AX56" s="78" t="s">
        <v>1312</v>
      </c>
      <c r="AY56" s="83" t="s">
        <v>1366</v>
      </c>
      <c r="AZ56" s="78" t="s">
        <v>66</v>
      </c>
      <c r="BA56" s="78" t="str">
        <f>REPLACE(INDEX(GroupVertices[Group],MATCH(Vertices[[#This Row],[Vertex]],GroupVertices[Vertex],0)),1,1,"")</f>
        <v>2</v>
      </c>
      <c r="BB56" s="48"/>
      <c r="BC56" s="48"/>
      <c r="BD56" s="48"/>
      <c r="BE56" s="48"/>
      <c r="BF56" s="48"/>
      <c r="BG56" s="48"/>
      <c r="BH56" s="121" t="s">
        <v>1986</v>
      </c>
      <c r="BI56" s="121" t="s">
        <v>1986</v>
      </c>
      <c r="BJ56" s="121" t="s">
        <v>2029</v>
      </c>
      <c r="BK56" s="121" t="s">
        <v>2029</v>
      </c>
      <c r="BL56" s="121">
        <v>0</v>
      </c>
      <c r="BM56" s="124">
        <v>0</v>
      </c>
      <c r="BN56" s="121">
        <v>0</v>
      </c>
      <c r="BO56" s="124">
        <v>0</v>
      </c>
      <c r="BP56" s="121">
        <v>0</v>
      </c>
      <c r="BQ56" s="124">
        <v>0</v>
      </c>
      <c r="BR56" s="121">
        <v>3</v>
      </c>
      <c r="BS56" s="124">
        <v>100</v>
      </c>
      <c r="BT56" s="121">
        <v>3</v>
      </c>
      <c r="BU56" s="2"/>
      <c r="BV56" s="3"/>
      <c r="BW56" s="3"/>
      <c r="BX56" s="3"/>
      <c r="BY56" s="3"/>
    </row>
    <row r="57" spans="1:77" ht="41.45" customHeight="1">
      <c r="A57" s="64" t="s">
        <v>256</v>
      </c>
      <c r="C57" s="65"/>
      <c r="D57" s="65" t="s">
        <v>64</v>
      </c>
      <c r="E57" s="66">
        <v>170.5625738895457</v>
      </c>
      <c r="F57" s="68">
        <v>99.9981842139664</v>
      </c>
      <c r="G57" s="100" t="s">
        <v>481</v>
      </c>
      <c r="H57" s="65"/>
      <c r="I57" s="69" t="s">
        <v>256</v>
      </c>
      <c r="J57" s="70"/>
      <c r="K57" s="70"/>
      <c r="L57" s="69" t="s">
        <v>1487</v>
      </c>
      <c r="M57" s="73">
        <v>1.605140958797275</v>
      </c>
      <c r="N57" s="74">
        <v>3732.92236328125</v>
      </c>
      <c r="O57" s="74">
        <v>9043.6923828125</v>
      </c>
      <c r="P57" s="75"/>
      <c r="Q57" s="76"/>
      <c r="R57" s="76"/>
      <c r="S57" s="86"/>
      <c r="T57" s="48">
        <v>0</v>
      </c>
      <c r="U57" s="48">
        <v>1</v>
      </c>
      <c r="V57" s="49">
        <v>0</v>
      </c>
      <c r="W57" s="49">
        <v>0.008403</v>
      </c>
      <c r="X57" s="49">
        <v>0.014649</v>
      </c>
      <c r="Y57" s="49">
        <v>0.544641</v>
      </c>
      <c r="Z57" s="49">
        <v>0</v>
      </c>
      <c r="AA57" s="49">
        <v>0</v>
      </c>
      <c r="AB57" s="71">
        <v>57</v>
      </c>
      <c r="AC57" s="71"/>
      <c r="AD57" s="72"/>
      <c r="AE57" s="78" t="s">
        <v>875</v>
      </c>
      <c r="AF57" s="78">
        <v>1008</v>
      </c>
      <c r="AG57" s="78">
        <v>1100</v>
      </c>
      <c r="AH57" s="78">
        <v>33528</v>
      </c>
      <c r="AI57" s="78">
        <v>34432</v>
      </c>
      <c r="AJ57" s="78"/>
      <c r="AK57" s="78" t="s">
        <v>987</v>
      </c>
      <c r="AL57" s="78" t="s">
        <v>1073</v>
      </c>
      <c r="AM57" s="78"/>
      <c r="AN57" s="78"/>
      <c r="AO57" s="80">
        <v>41605.65586805555</v>
      </c>
      <c r="AP57" s="83" t="s">
        <v>1204</v>
      </c>
      <c r="AQ57" s="78" t="b">
        <v>0</v>
      </c>
      <c r="AR57" s="78" t="b">
        <v>0</v>
      </c>
      <c r="AS57" s="78" t="b">
        <v>1</v>
      </c>
      <c r="AT57" s="78" t="s">
        <v>769</v>
      </c>
      <c r="AU57" s="78">
        <v>3</v>
      </c>
      <c r="AV57" s="83" t="s">
        <v>1273</v>
      </c>
      <c r="AW57" s="78" t="b">
        <v>0</v>
      </c>
      <c r="AX57" s="78" t="s">
        <v>1312</v>
      </c>
      <c r="AY57" s="83" t="s">
        <v>1367</v>
      </c>
      <c r="AZ57" s="78" t="s">
        <v>66</v>
      </c>
      <c r="BA57" s="78" t="str">
        <f>REPLACE(INDEX(GroupVertices[Group],MATCH(Vertices[[#This Row],[Vertex]],GroupVertices[Vertex],0)),1,1,"")</f>
        <v>1</v>
      </c>
      <c r="BB57" s="48"/>
      <c r="BC57" s="48"/>
      <c r="BD57" s="48"/>
      <c r="BE57" s="48"/>
      <c r="BF57" s="48"/>
      <c r="BG57" s="48"/>
      <c r="BH57" s="121" t="s">
        <v>1966</v>
      </c>
      <c r="BI57" s="121" t="s">
        <v>1966</v>
      </c>
      <c r="BJ57" s="121" t="s">
        <v>2012</v>
      </c>
      <c r="BK57" s="121" t="s">
        <v>2012</v>
      </c>
      <c r="BL57" s="121">
        <v>1</v>
      </c>
      <c r="BM57" s="124">
        <v>4</v>
      </c>
      <c r="BN57" s="121">
        <v>1</v>
      </c>
      <c r="BO57" s="124">
        <v>4</v>
      </c>
      <c r="BP57" s="121">
        <v>0</v>
      </c>
      <c r="BQ57" s="124">
        <v>0</v>
      </c>
      <c r="BR57" s="121">
        <v>23</v>
      </c>
      <c r="BS57" s="124">
        <v>92</v>
      </c>
      <c r="BT57" s="121">
        <v>25</v>
      </c>
      <c r="BU57" s="2"/>
      <c r="BV57" s="3"/>
      <c r="BW57" s="3"/>
      <c r="BX57" s="3"/>
      <c r="BY57" s="3"/>
    </row>
    <row r="58" spans="1:77" ht="41.45" customHeight="1">
      <c r="A58" s="64" t="s">
        <v>257</v>
      </c>
      <c r="C58" s="65"/>
      <c r="D58" s="65" t="s">
        <v>64</v>
      </c>
      <c r="E58" s="66">
        <v>162.9513970988384</v>
      </c>
      <c r="F58" s="68">
        <v>99.99979824599626</v>
      </c>
      <c r="G58" s="100" t="s">
        <v>482</v>
      </c>
      <c r="H58" s="65"/>
      <c r="I58" s="69" t="s">
        <v>257</v>
      </c>
      <c r="J58" s="70"/>
      <c r="K58" s="70"/>
      <c r="L58" s="69" t="s">
        <v>1488</v>
      </c>
      <c r="M58" s="73">
        <v>1.0672378843108083</v>
      </c>
      <c r="N58" s="74">
        <v>2687.3984375</v>
      </c>
      <c r="O58" s="74">
        <v>352.9058837890625</v>
      </c>
      <c r="P58" s="75"/>
      <c r="Q58" s="76"/>
      <c r="R58" s="76"/>
      <c r="S58" s="86"/>
      <c r="T58" s="48">
        <v>0</v>
      </c>
      <c r="U58" s="48">
        <v>1</v>
      </c>
      <c r="V58" s="49">
        <v>0</v>
      </c>
      <c r="W58" s="49">
        <v>0.008403</v>
      </c>
      <c r="X58" s="49">
        <v>0.014649</v>
      </c>
      <c r="Y58" s="49">
        <v>0.544641</v>
      </c>
      <c r="Z58" s="49">
        <v>0</v>
      </c>
      <c r="AA58" s="49">
        <v>0</v>
      </c>
      <c r="AB58" s="71">
        <v>58</v>
      </c>
      <c r="AC58" s="71"/>
      <c r="AD58" s="72"/>
      <c r="AE58" s="78" t="s">
        <v>876</v>
      </c>
      <c r="AF58" s="78">
        <v>162</v>
      </c>
      <c r="AG58" s="78">
        <v>132</v>
      </c>
      <c r="AH58" s="78">
        <v>886</v>
      </c>
      <c r="AI58" s="78">
        <v>15948</v>
      </c>
      <c r="AJ58" s="78"/>
      <c r="AK58" s="78" t="s">
        <v>988</v>
      </c>
      <c r="AL58" s="78" t="s">
        <v>1074</v>
      </c>
      <c r="AM58" s="83" t="s">
        <v>1127</v>
      </c>
      <c r="AN58" s="78"/>
      <c r="AO58" s="80">
        <v>41453.02679398148</v>
      </c>
      <c r="AP58" s="83" t="s">
        <v>1205</v>
      </c>
      <c r="AQ58" s="78" t="b">
        <v>0</v>
      </c>
      <c r="AR58" s="78" t="b">
        <v>0</v>
      </c>
      <c r="AS58" s="78" t="b">
        <v>0</v>
      </c>
      <c r="AT58" s="78" t="s">
        <v>1269</v>
      </c>
      <c r="AU58" s="78">
        <v>0</v>
      </c>
      <c r="AV58" s="83" t="s">
        <v>1273</v>
      </c>
      <c r="AW58" s="78" t="b">
        <v>0</v>
      </c>
      <c r="AX58" s="78" t="s">
        <v>1312</v>
      </c>
      <c r="AY58" s="83" t="s">
        <v>1368</v>
      </c>
      <c r="AZ58" s="78" t="s">
        <v>66</v>
      </c>
      <c r="BA58" s="78" t="str">
        <f>REPLACE(INDEX(GroupVertices[Group],MATCH(Vertices[[#This Row],[Vertex]],GroupVertices[Vertex],0)),1,1,"")</f>
        <v>1</v>
      </c>
      <c r="BB58" s="48"/>
      <c r="BC58" s="48"/>
      <c r="BD58" s="48"/>
      <c r="BE58" s="48"/>
      <c r="BF58" s="48"/>
      <c r="BG58" s="48"/>
      <c r="BH58" s="121" t="s">
        <v>1966</v>
      </c>
      <c r="BI58" s="121" t="s">
        <v>1966</v>
      </c>
      <c r="BJ58" s="121" t="s">
        <v>2012</v>
      </c>
      <c r="BK58" s="121" t="s">
        <v>2012</v>
      </c>
      <c r="BL58" s="121">
        <v>1</v>
      </c>
      <c r="BM58" s="124">
        <v>4</v>
      </c>
      <c r="BN58" s="121">
        <v>1</v>
      </c>
      <c r="BO58" s="124">
        <v>4</v>
      </c>
      <c r="BP58" s="121">
        <v>0</v>
      </c>
      <c r="BQ58" s="124">
        <v>0</v>
      </c>
      <c r="BR58" s="121">
        <v>23</v>
      </c>
      <c r="BS58" s="124">
        <v>92</v>
      </c>
      <c r="BT58" s="121">
        <v>25</v>
      </c>
      <c r="BU58" s="2"/>
      <c r="BV58" s="3"/>
      <c r="BW58" s="3"/>
      <c r="BX58" s="3"/>
      <c r="BY58" s="3"/>
    </row>
    <row r="59" spans="1:77" ht="41.45" customHeight="1">
      <c r="A59" s="64" t="s">
        <v>259</v>
      </c>
      <c r="C59" s="65"/>
      <c r="D59" s="65" t="s">
        <v>64</v>
      </c>
      <c r="E59" s="66">
        <v>163.5411060443994</v>
      </c>
      <c r="F59" s="68">
        <v>99.99967319186172</v>
      </c>
      <c r="G59" s="100" t="s">
        <v>484</v>
      </c>
      <c r="H59" s="65"/>
      <c r="I59" s="69" t="s">
        <v>259</v>
      </c>
      <c r="J59" s="70"/>
      <c r="K59" s="70"/>
      <c r="L59" s="69" t="s">
        <v>1489</v>
      </c>
      <c r="M59" s="73">
        <v>1.1089142588836234</v>
      </c>
      <c r="N59" s="74">
        <v>5415.31298828125</v>
      </c>
      <c r="O59" s="74">
        <v>5781.77490234375</v>
      </c>
      <c r="P59" s="75"/>
      <c r="Q59" s="76"/>
      <c r="R59" s="76"/>
      <c r="S59" s="86"/>
      <c r="T59" s="48">
        <v>0</v>
      </c>
      <c r="U59" s="48">
        <v>1</v>
      </c>
      <c r="V59" s="49">
        <v>0</v>
      </c>
      <c r="W59" s="49">
        <v>0.333333</v>
      </c>
      <c r="X59" s="49">
        <v>0</v>
      </c>
      <c r="Y59" s="49">
        <v>0.638295</v>
      </c>
      <c r="Z59" s="49">
        <v>0</v>
      </c>
      <c r="AA59" s="49">
        <v>0</v>
      </c>
      <c r="AB59" s="71">
        <v>59</v>
      </c>
      <c r="AC59" s="71"/>
      <c r="AD59" s="72"/>
      <c r="AE59" s="78" t="s">
        <v>877</v>
      </c>
      <c r="AF59" s="78">
        <v>317</v>
      </c>
      <c r="AG59" s="78">
        <v>207</v>
      </c>
      <c r="AH59" s="78">
        <v>16502</v>
      </c>
      <c r="AI59" s="78">
        <v>4603</v>
      </c>
      <c r="AJ59" s="78"/>
      <c r="AK59" s="78" t="s">
        <v>989</v>
      </c>
      <c r="AL59" s="78" t="s">
        <v>1075</v>
      </c>
      <c r="AM59" s="78"/>
      <c r="AN59" s="78"/>
      <c r="AO59" s="80">
        <v>42208.47115740741</v>
      </c>
      <c r="AP59" s="83" t="s">
        <v>1206</v>
      </c>
      <c r="AQ59" s="78" t="b">
        <v>0</v>
      </c>
      <c r="AR59" s="78" t="b">
        <v>0</v>
      </c>
      <c r="AS59" s="78" t="b">
        <v>1</v>
      </c>
      <c r="AT59" s="78" t="s">
        <v>1270</v>
      </c>
      <c r="AU59" s="78">
        <v>5</v>
      </c>
      <c r="AV59" s="83" t="s">
        <v>1273</v>
      </c>
      <c r="AW59" s="78" t="b">
        <v>0</v>
      </c>
      <c r="AX59" s="78" t="s">
        <v>1312</v>
      </c>
      <c r="AY59" s="83" t="s">
        <v>1369</v>
      </c>
      <c r="AZ59" s="78" t="s">
        <v>66</v>
      </c>
      <c r="BA59" s="78" t="str">
        <f>REPLACE(INDEX(GroupVertices[Group],MATCH(Vertices[[#This Row],[Vertex]],GroupVertices[Vertex],0)),1,1,"")</f>
        <v>7</v>
      </c>
      <c r="BB59" s="48"/>
      <c r="BC59" s="48"/>
      <c r="BD59" s="48"/>
      <c r="BE59" s="48"/>
      <c r="BF59" s="48"/>
      <c r="BG59" s="48"/>
      <c r="BH59" s="121" t="s">
        <v>1980</v>
      </c>
      <c r="BI59" s="121" t="s">
        <v>1980</v>
      </c>
      <c r="BJ59" s="121" t="s">
        <v>2023</v>
      </c>
      <c r="BK59" s="121" t="s">
        <v>2023</v>
      </c>
      <c r="BL59" s="121">
        <v>0</v>
      </c>
      <c r="BM59" s="124">
        <v>0</v>
      </c>
      <c r="BN59" s="121">
        <v>0</v>
      </c>
      <c r="BO59" s="124">
        <v>0</v>
      </c>
      <c r="BP59" s="121">
        <v>0</v>
      </c>
      <c r="BQ59" s="124">
        <v>0</v>
      </c>
      <c r="BR59" s="121">
        <v>25</v>
      </c>
      <c r="BS59" s="124">
        <v>100</v>
      </c>
      <c r="BT59" s="121">
        <v>25</v>
      </c>
      <c r="BU59" s="2"/>
      <c r="BV59" s="3"/>
      <c r="BW59" s="3"/>
      <c r="BX59" s="3"/>
      <c r="BY59" s="3"/>
    </row>
    <row r="60" spans="1:77" ht="41.45" customHeight="1">
      <c r="A60" s="64" t="s">
        <v>260</v>
      </c>
      <c r="C60" s="65"/>
      <c r="D60" s="65" t="s">
        <v>64</v>
      </c>
      <c r="E60" s="66">
        <v>162.589708945561</v>
      </c>
      <c r="F60" s="68">
        <v>99.99987494586546</v>
      </c>
      <c r="G60" s="100" t="s">
        <v>485</v>
      </c>
      <c r="H60" s="65"/>
      <c r="I60" s="69" t="s">
        <v>260</v>
      </c>
      <c r="J60" s="70"/>
      <c r="K60" s="70"/>
      <c r="L60" s="69" t="s">
        <v>1490</v>
      </c>
      <c r="M60" s="73">
        <v>1.041676374572815</v>
      </c>
      <c r="N60" s="74">
        <v>4648.509765625</v>
      </c>
      <c r="O60" s="74">
        <v>7157.87109375</v>
      </c>
      <c r="P60" s="75"/>
      <c r="Q60" s="76"/>
      <c r="R60" s="76"/>
      <c r="S60" s="86"/>
      <c r="T60" s="48">
        <v>0</v>
      </c>
      <c r="U60" s="48">
        <v>1</v>
      </c>
      <c r="V60" s="49">
        <v>0</v>
      </c>
      <c r="W60" s="49">
        <v>0.008403</v>
      </c>
      <c r="X60" s="49">
        <v>0.014649</v>
      </c>
      <c r="Y60" s="49">
        <v>0.544641</v>
      </c>
      <c r="Z60" s="49">
        <v>0</v>
      </c>
      <c r="AA60" s="49">
        <v>0</v>
      </c>
      <c r="AB60" s="71">
        <v>60</v>
      </c>
      <c r="AC60" s="71"/>
      <c r="AD60" s="72"/>
      <c r="AE60" s="78" t="s">
        <v>878</v>
      </c>
      <c r="AF60" s="78">
        <v>305</v>
      </c>
      <c r="AG60" s="78">
        <v>86</v>
      </c>
      <c r="AH60" s="78">
        <v>3011</v>
      </c>
      <c r="AI60" s="78">
        <v>4781</v>
      </c>
      <c r="AJ60" s="78"/>
      <c r="AK60" s="78"/>
      <c r="AL60" s="78"/>
      <c r="AM60" s="78"/>
      <c r="AN60" s="78"/>
      <c r="AO60" s="80">
        <v>42376.07546296297</v>
      </c>
      <c r="AP60" s="83" t="s">
        <v>1207</v>
      </c>
      <c r="AQ60" s="78" t="b">
        <v>1</v>
      </c>
      <c r="AR60" s="78" t="b">
        <v>0</v>
      </c>
      <c r="AS60" s="78" t="b">
        <v>0</v>
      </c>
      <c r="AT60" s="78" t="s">
        <v>769</v>
      </c>
      <c r="AU60" s="78">
        <v>1</v>
      </c>
      <c r="AV60" s="78"/>
      <c r="AW60" s="78" t="b">
        <v>0</v>
      </c>
      <c r="AX60" s="78" t="s">
        <v>1312</v>
      </c>
      <c r="AY60" s="83" t="s">
        <v>1370</v>
      </c>
      <c r="AZ60" s="78" t="s">
        <v>66</v>
      </c>
      <c r="BA60" s="78" t="str">
        <f>REPLACE(INDEX(GroupVertices[Group],MATCH(Vertices[[#This Row],[Vertex]],GroupVertices[Vertex],0)),1,1,"")</f>
        <v>1</v>
      </c>
      <c r="BB60" s="48"/>
      <c r="BC60" s="48"/>
      <c r="BD60" s="48"/>
      <c r="BE60" s="48"/>
      <c r="BF60" s="48"/>
      <c r="BG60" s="48"/>
      <c r="BH60" s="121" t="s">
        <v>1966</v>
      </c>
      <c r="BI60" s="121" t="s">
        <v>1966</v>
      </c>
      <c r="BJ60" s="121" t="s">
        <v>2012</v>
      </c>
      <c r="BK60" s="121" t="s">
        <v>2012</v>
      </c>
      <c r="BL60" s="121">
        <v>1</v>
      </c>
      <c r="BM60" s="124">
        <v>4</v>
      </c>
      <c r="BN60" s="121">
        <v>1</v>
      </c>
      <c r="BO60" s="124">
        <v>4</v>
      </c>
      <c r="BP60" s="121">
        <v>0</v>
      </c>
      <c r="BQ60" s="124">
        <v>0</v>
      </c>
      <c r="BR60" s="121">
        <v>23</v>
      </c>
      <c r="BS60" s="124">
        <v>92</v>
      </c>
      <c r="BT60" s="121">
        <v>25</v>
      </c>
      <c r="BU60" s="2"/>
      <c r="BV60" s="3"/>
      <c r="BW60" s="3"/>
      <c r="BX60" s="3"/>
      <c r="BY60" s="3"/>
    </row>
    <row r="61" spans="1:77" ht="41.45" customHeight="1">
      <c r="A61" s="64" t="s">
        <v>261</v>
      </c>
      <c r="C61" s="65"/>
      <c r="D61" s="65" t="s">
        <v>64</v>
      </c>
      <c r="E61" s="66">
        <v>162.22015800634279</v>
      </c>
      <c r="F61" s="68">
        <v>99.9999533131231</v>
      </c>
      <c r="G61" s="100" t="s">
        <v>486</v>
      </c>
      <c r="H61" s="65"/>
      <c r="I61" s="69" t="s">
        <v>261</v>
      </c>
      <c r="J61" s="70"/>
      <c r="K61" s="70"/>
      <c r="L61" s="69" t="s">
        <v>1491</v>
      </c>
      <c r="M61" s="73">
        <v>1.0155591798405177</v>
      </c>
      <c r="N61" s="74">
        <v>4192.623046875</v>
      </c>
      <c r="O61" s="74">
        <v>2068.25390625</v>
      </c>
      <c r="P61" s="75"/>
      <c r="Q61" s="76"/>
      <c r="R61" s="76"/>
      <c r="S61" s="86"/>
      <c r="T61" s="48">
        <v>0</v>
      </c>
      <c r="U61" s="48">
        <v>1</v>
      </c>
      <c r="V61" s="49">
        <v>0</v>
      </c>
      <c r="W61" s="49">
        <v>0.008403</v>
      </c>
      <c r="X61" s="49">
        <v>0.014649</v>
      </c>
      <c r="Y61" s="49">
        <v>0.544641</v>
      </c>
      <c r="Z61" s="49">
        <v>0</v>
      </c>
      <c r="AA61" s="49">
        <v>0</v>
      </c>
      <c r="AB61" s="71">
        <v>61</v>
      </c>
      <c r="AC61" s="71"/>
      <c r="AD61" s="72"/>
      <c r="AE61" s="78" t="s">
        <v>879</v>
      </c>
      <c r="AF61" s="78">
        <v>173</v>
      </c>
      <c r="AG61" s="78">
        <v>39</v>
      </c>
      <c r="AH61" s="78">
        <v>290</v>
      </c>
      <c r="AI61" s="78">
        <v>322</v>
      </c>
      <c r="AJ61" s="78"/>
      <c r="AK61" s="78" t="s">
        <v>990</v>
      </c>
      <c r="AL61" s="78" t="s">
        <v>1076</v>
      </c>
      <c r="AM61" s="78"/>
      <c r="AN61" s="78"/>
      <c r="AO61" s="80">
        <v>43452.889652777776</v>
      </c>
      <c r="AP61" s="83" t="s">
        <v>1208</v>
      </c>
      <c r="AQ61" s="78" t="b">
        <v>1</v>
      </c>
      <c r="AR61" s="78" t="b">
        <v>0</v>
      </c>
      <c r="AS61" s="78" t="b">
        <v>0</v>
      </c>
      <c r="AT61" s="78" t="s">
        <v>769</v>
      </c>
      <c r="AU61" s="78">
        <v>0</v>
      </c>
      <c r="AV61" s="78"/>
      <c r="AW61" s="78" t="b">
        <v>0</v>
      </c>
      <c r="AX61" s="78" t="s">
        <v>1312</v>
      </c>
      <c r="AY61" s="83" t="s">
        <v>1371</v>
      </c>
      <c r="AZ61" s="78" t="s">
        <v>66</v>
      </c>
      <c r="BA61" s="78" t="str">
        <f>REPLACE(INDEX(GroupVertices[Group],MATCH(Vertices[[#This Row],[Vertex]],GroupVertices[Vertex],0)),1,1,"")</f>
        <v>1</v>
      </c>
      <c r="BB61" s="48"/>
      <c r="BC61" s="48"/>
      <c r="BD61" s="48"/>
      <c r="BE61" s="48"/>
      <c r="BF61" s="48"/>
      <c r="BG61" s="48"/>
      <c r="BH61" s="121" t="s">
        <v>1966</v>
      </c>
      <c r="BI61" s="121" t="s">
        <v>1966</v>
      </c>
      <c r="BJ61" s="121" t="s">
        <v>2012</v>
      </c>
      <c r="BK61" s="121" t="s">
        <v>2012</v>
      </c>
      <c r="BL61" s="121">
        <v>1</v>
      </c>
      <c r="BM61" s="124">
        <v>4</v>
      </c>
      <c r="BN61" s="121">
        <v>1</v>
      </c>
      <c r="BO61" s="124">
        <v>4</v>
      </c>
      <c r="BP61" s="121">
        <v>0</v>
      </c>
      <c r="BQ61" s="124">
        <v>0</v>
      </c>
      <c r="BR61" s="121">
        <v>23</v>
      </c>
      <c r="BS61" s="124">
        <v>92</v>
      </c>
      <c r="BT61" s="121">
        <v>25</v>
      </c>
      <c r="BU61" s="2"/>
      <c r="BV61" s="3"/>
      <c r="BW61" s="3"/>
      <c r="BX61" s="3"/>
      <c r="BY61" s="3"/>
    </row>
    <row r="62" spans="1:77" ht="41.45" customHeight="1">
      <c r="A62" s="64" t="s">
        <v>262</v>
      </c>
      <c r="C62" s="65"/>
      <c r="D62" s="65" t="s">
        <v>64</v>
      </c>
      <c r="E62" s="66">
        <v>164.97999587156824</v>
      </c>
      <c r="F62" s="68">
        <v>99.99936805977343</v>
      </c>
      <c r="G62" s="100" t="s">
        <v>487</v>
      </c>
      <c r="H62" s="65"/>
      <c r="I62" s="69" t="s">
        <v>262</v>
      </c>
      <c r="J62" s="70"/>
      <c r="K62" s="70"/>
      <c r="L62" s="69" t="s">
        <v>1492</v>
      </c>
      <c r="M62" s="73">
        <v>1.2106046128412922</v>
      </c>
      <c r="N62" s="74">
        <v>4050.04833984375</v>
      </c>
      <c r="O62" s="74">
        <v>1208.0263671875</v>
      </c>
      <c r="P62" s="75"/>
      <c r="Q62" s="76"/>
      <c r="R62" s="76"/>
      <c r="S62" s="86"/>
      <c r="T62" s="48">
        <v>0</v>
      </c>
      <c r="U62" s="48">
        <v>1</v>
      </c>
      <c r="V62" s="49">
        <v>0</v>
      </c>
      <c r="W62" s="49">
        <v>0.008403</v>
      </c>
      <c r="X62" s="49">
        <v>0.014649</v>
      </c>
      <c r="Y62" s="49">
        <v>0.544641</v>
      </c>
      <c r="Z62" s="49">
        <v>0</v>
      </c>
      <c r="AA62" s="49">
        <v>0</v>
      </c>
      <c r="AB62" s="71">
        <v>62</v>
      </c>
      <c r="AC62" s="71"/>
      <c r="AD62" s="72"/>
      <c r="AE62" s="78" t="s">
        <v>880</v>
      </c>
      <c r="AF62" s="78">
        <v>243</v>
      </c>
      <c r="AG62" s="78">
        <v>390</v>
      </c>
      <c r="AH62" s="78">
        <v>43259</v>
      </c>
      <c r="AI62" s="78">
        <v>20062</v>
      </c>
      <c r="AJ62" s="78"/>
      <c r="AK62" s="78" t="s">
        <v>991</v>
      </c>
      <c r="AL62" s="78"/>
      <c r="AM62" s="83" t="s">
        <v>1128</v>
      </c>
      <c r="AN62" s="78"/>
      <c r="AO62" s="80">
        <v>40891.13662037037</v>
      </c>
      <c r="AP62" s="83" t="s">
        <v>1209</v>
      </c>
      <c r="AQ62" s="78" t="b">
        <v>0</v>
      </c>
      <c r="AR62" s="78" t="b">
        <v>0</v>
      </c>
      <c r="AS62" s="78" t="b">
        <v>1</v>
      </c>
      <c r="AT62" s="78" t="s">
        <v>769</v>
      </c>
      <c r="AU62" s="78">
        <v>3</v>
      </c>
      <c r="AV62" s="83" t="s">
        <v>1278</v>
      </c>
      <c r="AW62" s="78" t="b">
        <v>0</v>
      </c>
      <c r="AX62" s="78" t="s">
        <v>1312</v>
      </c>
      <c r="AY62" s="83" t="s">
        <v>1372</v>
      </c>
      <c r="AZ62" s="78" t="s">
        <v>66</v>
      </c>
      <c r="BA62" s="78" t="str">
        <f>REPLACE(INDEX(GroupVertices[Group],MATCH(Vertices[[#This Row],[Vertex]],GroupVertices[Vertex],0)),1,1,"")</f>
        <v>1</v>
      </c>
      <c r="BB62" s="48"/>
      <c r="BC62" s="48"/>
      <c r="BD62" s="48"/>
      <c r="BE62" s="48"/>
      <c r="BF62" s="48"/>
      <c r="BG62" s="48"/>
      <c r="BH62" s="121" t="s">
        <v>1966</v>
      </c>
      <c r="BI62" s="121" t="s">
        <v>1966</v>
      </c>
      <c r="BJ62" s="121" t="s">
        <v>2012</v>
      </c>
      <c r="BK62" s="121" t="s">
        <v>2012</v>
      </c>
      <c r="BL62" s="121">
        <v>1</v>
      </c>
      <c r="BM62" s="124">
        <v>4</v>
      </c>
      <c r="BN62" s="121">
        <v>1</v>
      </c>
      <c r="BO62" s="124">
        <v>4</v>
      </c>
      <c r="BP62" s="121">
        <v>0</v>
      </c>
      <c r="BQ62" s="124">
        <v>0</v>
      </c>
      <c r="BR62" s="121">
        <v>23</v>
      </c>
      <c r="BS62" s="124">
        <v>92</v>
      </c>
      <c r="BT62" s="121">
        <v>25</v>
      </c>
      <c r="BU62" s="2"/>
      <c r="BV62" s="3"/>
      <c r="BW62" s="3"/>
      <c r="BX62" s="3"/>
      <c r="BY62" s="3"/>
    </row>
    <row r="63" spans="1:77" ht="41.45" customHeight="1">
      <c r="A63" s="64" t="s">
        <v>263</v>
      </c>
      <c r="C63" s="65"/>
      <c r="D63" s="65" t="s">
        <v>64</v>
      </c>
      <c r="E63" s="66">
        <v>167.83418716808347</v>
      </c>
      <c r="F63" s="68">
        <v>99.99876279776223</v>
      </c>
      <c r="G63" s="100" t="s">
        <v>488</v>
      </c>
      <c r="H63" s="65"/>
      <c r="I63" s="69" t="s">
        <v>263</v>
      </c>
      <c r="J63" s="70"/>
      <c r="K63" s="70"/>
      <c r="L63" s="69" t="s">
        <v>1493</v>
      </c>
      <c r="M63" s="73">
        <v>1.4123182657737172</v>
      </c>
      <c r="N63" s="74">
        <v>2915.41455078125</v>
      </c>
      <c r="O63" s="74">
        <v>7651.529296875</v>
      </c>
      <c r="P63" s="75"/>
      <c r="Q63" s="76"/>
      <c r="R63" s="76"/>
      <c r="S63" s="86"/>
      <c r="T63" s="48">
        <v>0</v>
      </c>
      <c r="U63" s="48">
        <v>1</v>
      </c>
      <c r="V63" s="49">
        <v>0</v>
      </c>
      <c r="W63" s="49">
        <v>0.008403</v>
      </c>
      <c r="X63" s="49">
        <v>0.014649</v>
      </c>
      <c r="Y63" s="49">
        <v>0.544641</v>
      </c>
      <c r="Z63" s="49">
        <v>0</v>
      </c>
      <c r="AA63" s="49">
        <v>0</v>
      </c>
      <c r="AB63" s="71">
        <v>63</v>
      </c>
      <c r="AC63" s="71"/>
      <c r="AD63" s="72"/>
      <c r="AE63" s="78" t="s">
        <v>881</v>
      </c>
      <c r="AF63" s="78">
        <v>445</v>
      </c>
      <c r="AG63" s="78">
        <v>753</v>
      </c>
      <c r="AH63" s="78">
        <v>79823</v>
      </c>
      <c r="AI63" s="78">
        <v>3990</v>
      </c>
      <c r="AJ63" s="78"/>
      <c r="AK63" s="78" t="s">
        <v>992</v>
      </c>
      <c r="AL63" s="78"/>
      <c r="AM63" s="78"/>
      <c r="AN63" s="78"/>
      <c r="AO63" s="80">
        <v>40231.23971064815</v>
      </c>
      <c r="AP63" s="83" t="s">
        <v>1210</v>
      </c>
      <c r="AQ63" s="78" t="b">
        <v>0</v>
      </c>
      <c r="AR63" s="78" t="b">
        <v>0</v>
      </c>
      <c r="AS63" s="78" t="b">
        <v>1</v>
      </c>
      <c r="AT63" s="78" t="s">
        <v>769</v>
      </c>
      <c r="AU63" s="78">
        <v>9</v>
      </c>
      <c r="AV63" s="83" t="s">
        <v>1273</v>
      </c>
      <c r="AW63" s="78" t="b">
        <v>0</v>
      </c>
      <c r="AX63" s="78" t="s">
        <v>1312</v>
      </c>
      <c r="AY63" s="83" t="s">
        <v>1373</v>
      </c>
      <c r="AZ63" s="78" t="s">
        <v>66</v>
      </c>
      <c r="BA63" s="78" t="str">
        <f>REPLACE(INDEX(GroupVertices[Group],MATCH(Vertices[[#This Row],[Vertex]],GroupVertices[Vertex],0)),1,1,"")</f>
        <v>1</v>
      </c>
      <c r="BB63" s="48"/>
      <c r="BC63" s="48"/>
      <c r="BD63" s="48"/>
      <c r="BE63" s="48"/>
      <c r="BF63" s="48"/>
      <c r="BG63" s="48"/>
      <c r="BH63" s="121" t="s">
        <v>1966</v>
      </c>
      <c r="BI63" s="121" t="s">
        <v>1966</v>
      </c>
      <c r="BJ63" s="121" t="s">
        <v>2012</v>
      </c>
      <c r="BK63" s="121" t="s">
        <v>2012</v>
      </c>
      <c r="BL63" s="121">
        <v>1</v>
      </c>
      <c r="BM63" s="124">
        <v>4</v>
      </c>
      <c r="BN63" s="121">
        <v>1</v>
      </c>
      <c r="BO63" s="124">
        <v>4</v>
      </c>
      <c r="BP63" s="121">
        <v>0</v>
      </c>
      <c r="BQ63" s="124">
        <v>0</v>
      </c>
      <c r="BR63" s="121">
        <v>23</v>
      </c>
      <c r="BS63" s="124">
        <v>92</v>
      </c>
      <c r="BT63" s="121">
        <v>25</v>
      </c>
      <c r="BU63" s="2"/>
      <c r="BV63" s="3"/>
      <c r="BW63" s="3"/>
      <c r="BX63" s="3"/>
      <c r="BY63" s="3"/>
    </row>
    <row r="64" spans="1:77" ht="41.45" customHeight="1">
      <c r="A64" s="64" t="s">
        <v>264</v>
      </c>
      <c r="C64" s="65"/>
      <c r="D64" s="65" t="s">
        <v>64</v>
      </c>
      <c r="E64" s="66">
        <v>163.96569648520332</v>
      </c>
      <c r="F64" s="68">
        <v>99.99958315288485</v>
      </c>
      <c r="G64" s="100" t="s">
        <v>1300</v>
      </c>
      <c r="H64" s="65"/>
      <c r="I64" s="69" t="s">
        <v>264</v>
      </c>
      <c r="J64" s="70"/>
      <c r="K64" s="70"/>
      <c r="L64" s="69" t="s">
        <v>1494</v>
      </c>
      <c r="M64" s="73">
        <v>1.1389212485760503</v>
      </c>
      <c r="N64" s="74">
        <v>8364.443359375</v>
      </c>
      <c r="O64" s="74">
        <v>9132.419921875</v>
      </c>
      <c r="P64" s="75"/>
      <c r="Q64" s="76"/>
      <c r="R64" s="76"/>
      <c r="S64" s="86"/>
      <c r="T64" s="48">
        <v>1</v>
      </c>
      <c r="U64" s="48">
        <v>1</v>
      </c>
      <c r="V64" s="49">
        <v>0</v>
      </c>
      <c r="W64" s="49">
        <v>0</v>
      </c>
      <c r="X64" s="49">
        <v>0</v>
      </c>
      <c r="Y64" s="49">
        <v>0.999996</v>
      </c>
      <c r="Z64" s="49">
        <v>0</v>
      </c>
      <c r="AA64" s="49" t="s">
        <v>2201</v>
      </c>
      <c r="AB64" s="71">
        <v>64</v>
      </c>
      <c r="AC64" s="71"/>
      <c r="AD64" s="72"/>
      <c r="AE64" s="78" t="s">
        <v>882</v>
      </c>
      <c r="AF64" s="78">
        <v>91</v>
      </c>
      <c r="AG64" s="78">
        <v>261</v>
      </c>
      <c r="AH64" s="78">
        <v>6700</v>
      </c>
      <c r="AI64" s="78">
        <v>2127</v>
      </c>
      <c r="AJ64" s="78"/>
      <c r="AK64" s="78" t="s">
        <v>993</v>
      </c>
      <c r="AL64" s="78" t="s">
        <v>1077</v>
      </c>
      <c r="AM64" s="83" t="s">
        <v>1129</v>
      </c>
      <c r="AN64" s="78"/>
      <c r="AO64" s="80">
        <v>41882.67986111111</v>
      </c>
      <c r="AP64" s="83" t="s">
        <v>1211</v>
      </c>
      <c r="AQ64" s="78" t="b">
        <v>1</v>
      </c>
      <c r="AR64" s="78" t="b">
        <v>0</v>
      </c>
      <c r="AS64" s="78" t="b">
        <v>1</v>
      </c>
      <c r="AT64" s="78" t="s">
        <v>772</v>
      </c>
      <c r="AU64" s="78">
        <v>1</v>
      </c>
      <c r="AV64" s="83" t="s">
        <v>1273</v>
      </c>
      <c r="AW64" s="78" t="b">
        <v>0</v>
      </c>
      <c r="AX64" s="78" t="s">
        <v>1312</v>
      </c>
      <c r="AY64" s="83" t="s">
        <v>1374</v>
      </c>
      <c r="AZ64" s="78" t="s">
        <v>66</v>
      </c>
      <c r="BA64" s="78" t="str">
        <f>REPLACE(INDEX(GroupVertices[Group],MATCH(Vertices[[#This Row],[Vertex]],GroupVertices[Vertex],0)),1,1,"")</f>
        <v>2</v>
      </c>
      <c r="BB64" s="48"/>
      <c r="BC64" s="48"/>
      <c r="BD64" s="48"/>
      <c r="BE64" s="48"/>
      <c r="BF64" s="48" t="s">
        <v>417</v>
      </c>
      <c r="BG64" s="48" t="s">
        <v>417</v>
      </c>
      <c r="BH64" s="121" t="s">
        <v>1987</v>
      </c>
      <c r="BI64" s="121" t="s">
        <v>1987</v>
      </c>
      <c r="BJ64" s="121" t="s">
        <v>2030</v>
      </c>
      <c r="BK64" s="121" t="s">
        <v>2030</v>
      </c>
      <c r="BL64" s="121">
        <v>0</v>
      </c>
      <c r="BM64" s="124">
        <v>0</v>
      </c>
      <c r="BN64" s="121">
        <v>0</v>
      </c>
      <c r="BO64" s="124">
        <v>0</v>
      </c>
      <c r="BP64" s="121">
        <v>0</v>
      </c>
      <c r="BQ64" s="124">
        <v>0</v>
      </c>
      <c r="BR64" s="121">
        <v>16</v>
      </c>
      <c r="BS64" s="124">
        <v>100</v>
      </c>
      <c r="BT64" s="121">
        <v>16</v>
      </c>
      <c r="BU64" s="2"/>
      <c r="BV64" s="3"/>
      <c r="BW64" s="3"/>
      <c r="BX64" s="3"/>
      <c r="BY64" s="3"/>
    </row>
    <row r="65" spans="1:77" ht="41.45" customHeight="1">
      <c r="A65" s="64" t="s">
        <v>265</v>
      </c>
      <c r="C65" s="65"/>
      <c r="D65" s="65" t="s">
        <v>64</v>
      </c>
      <c r="E65" s="66">
        <v>162.62902287526506</v>
      </c>
      <c r="F65" s="68">
        <v>99.99986660892316</v>
      </c>
      <c r="G65" s="100" t="s">
        <v>489</v>
      </c>
      <c r="H65" s="65"/>
      <c r="I65" s="69" t="s">
        <v>265</v>
      </c>
      <c r="J65" s="70"/>
      <c r="K65" s="70"/>
      <c r="L65" s="69" t="s">
        <v>1495</v>
      </c>
      <c r="M65" s="73">
        <v>1.044454799544336</v>
      </c>
      <c r="N65" s="74">
        <v>4631.1201171875</v>
      </c>
      <c r="O65" s="74">
        <v>4558.67578125</v>
      </c>
      <c r="P65" s="75"/>
      <c r="Q65" s="76"/>
      <c r="R65" s="76"/>
      <c r="S65" s="86"/>
      <c r="T65" s="48">
        <v>0</v>
      </c>
      <c r="U65" s="48">
        <v>1</v>
      </c>
      <c r="V65" s="49">
        <v>0</v>
      </c>
      <c r="W65" s="49">
        <v>0.008403</v>
      </c>
      <c r="X65" s="49">
        <v>0.014649</v>
      </c>
      <c r="Y65" s="49">
        <v>0.544641</v>
      </c>
      <c r="Z65" s="49">
        <v>0</v>
      </c>
      <c r="AA65" s="49">
        <v>0</v>
      </c>
      <c r="AB65" s="71">
        <v>65</v>
      </c>
      <c r="AC65" s="71"/>
      <c r="AD65" s="72"/>
      <c r="AE65" s="78" t="s">
        <v>883</v>
      </c>
      <c r="AF65" s="78">
        <v>59</v>
      </c>
      <c r="AG65" s="78">
        <v>91</v>
      </c>
      <c r="AH65" s="78">
        <v>15946</v>
      </c>
      <c r="AI65" s="78">
        <v>126</v>
      </c>
      <c r="AJ65" s="78"/>
      <c r="AK65" s="78"/>
      <c r="AL65" s="78" t="s">
        <v>1078</v>
      </c>
      <c r="AM65" s="78"/>
      <c r="AN65" s="78"/>
      <c r="AO65" s="80">
        <v>43112.00431712963</v>
      </c>
      <c r="AP65" s="83" t="s">
        <v>1212</v>
      </c>
      <c r="AQ65" s="78" t="b">
        <v>1</v>
      </c>
      <c r="AR65" s="78" t="b">
        <v>0</v>
      </c>
      <c r="AS65" s="78" t="b">
        <v>1</v>
      </c>
      <c r="AT65" s="78" t="s">
        <v>769</v>
      </c>
      <c r="AU65" s="78">
        <v>0</v>
      </c>
      <c r="AV65" s="78"/>
      <c r="AW65" s="78" t="b">
        <v>0</v>
      </c>
      <c r="AX65" s="78" t="s">
        <v>1312</v>
      </c>
      <c r="AY65" s="83" t="s">
        <v>1375</v>
      </c>
      <c r="AZ65" s="78" t="s">
        <v>66</v>
      </c>
      <c r="BA65" s="78" t="str">
        <f>REPLACE(INDEX(GroupVertices[Group],MATCH(Vertices[[#This Row],[Vertex]],GroupVertices[Vertex],0)),1,1,"")</f>
        <v>1</v>
      </c>
      <c r="BB65" s="48"/>
      <c r="BC65" s="48"/>
      <c r="BD65" s="48"/>
      <c r="BE65" s="48"/>
      <c r="BF65" s="48"/>
      <c r="BG65" s="48"/>
      <c r="BH65" s="121" t="s">
        <v>1966</v>
      </c>
      <c r="BI65" s="121" t="s">
        <v>1966</v>
      </c>
      <c r="BJ65" s="121" t="s">
        <v>2012</v>
      </c>
      <c r="BK65" s="121" t="s">
        <v>2012</v>
      </c>
      <c r="BL65" s="121">
        <v>1</v>
      </c>
      <c r="BM65" s="124">
        <v>4</v>
      </c>
      <c r="BN65" s="121">
        <v>1</v>
      </c>
      <c r="BO65" s="124">
        <v>4</v>
      </c>
      <c r="BP65" s="121">
        <v>0</v>
      </c>
      <c r="BQ65" s="124">
        <v>0</v>
      </c>
      <c r="BR65" s="121">
        <v>23</v>
      </c>
      <c r="BS65" s="124">
        <v>92</v>
      </c>
      <c r="BT65" s="121">
        <v>25</v>
      </c>
      <c r="BU65" s="2"/>
      <c r="BV65" s="3"/>
      <c r="BW65" s="3"/>
      <c r="BX65" s="3"/>
      <c r="BY65" s="3"/>
    </row>
    <row r="66" spans="1:77" ht="41.45" customHeight="1">
      <c r="A66" s="64" t="s">
        <v>266</v>
      </c>
      <c r="C66" s="65"/>
      <c r="D66" s="65" t="s">
        <v>64</v>
      </c>
      <c r="E66" s="66">
        <v>174.38388785678094</v>
      </c>
      <c r="F66" s="68">
        <v>99.99737386317454</v>
      </c>
      <c r="G66" s="100" t="s">
        <v>490</v>
      </c>
      <c r="H66" s="65"/>
      <c r="I66" s="69" t="s">
        <v>266</v>
      </c>
      <c r="J66" s="70"/>
      <c r="K66" s="70"/>
      <c r="L66" s="69" t="s">
        <v>1496</v>
      </c>
      <c r="M66" s="73">
        <v>1.8752038660291166</v>
      </c>
      <c r="N66" s="74">
        <v>4509.9482421875</v>
      </c>
      <c r="O66" s="74">
        <v>5948.71337890625</v>
      </c>
      <c r="P66" s="75"/>
      <c r="Q66" s="76"/>
      <c r="R66" s="76"/>
      <c r="S66" s="86"/>
      <c r="T66" s="48">
        <v>0</v>
      </c>
      <c r="U66" s="48">
        <v>1</v>
      </c>
      <c r="V66" s="49">
        <v>0</v>
      </c>
      <c r="W66" s="49">
        <v>0.008403</v>
      </c>
      <c r="X66" s="49">
        <v>0.014649</v>
      </c>
      <c r="Y66" s="49">
        <v>0.544641</v>
      </c>
      <c r="Z66" s="49">
        <v>0</v>
      </c>
      <c r="AA66" s="49">
        <v>0</v>
      </c>
      <c r="AB66" s="71">
        <v>66</v>
      </c>
      <c r="AC66" s="71"/>
      <c r="AD66" s="72"/>
      <c r="AE66" s="78" t="s">
        <v>884</v>
      </c>
      <c r="AF66" s="78">
        <v>907</v>
      </c>
      <c r="AG66" s="78">
        <v>1586</v>
      </c>
      <c r="AH66" s="78">
        <v>38188</v>
      </c>
      <c r="AI66" s="78">
        <v>315</v>
      </c>
      <c r="AJ66" s="78"/>
      <c r="AK66" s="78" t="s">
        <v>994</v>
      </c>
      <c r="AL66" s="78" t="s">
        <v>1079</v>
      </c>
      <c r="AM66" s="83" t="s">
        <v>1130</v>
      </c>
      <c r="AN66" s="78"/>
      <c r="AO66" s="80">
        <v>40233.618113425924</v>
      </c>
      <c r="AP66" s="83" t="s">
        <v>1213</v>
      </c>
      <c r="AQ66" s="78" t="b">
        <v>0</v>
      </c>
      <c r="AR66" s="78" t="b">
        <v>0</v>
      </c>
      <c r="AS66" s="78" t="b">
        <v>0</v>
      </c>
      <c r="AT66" s="78" t="s">
        <v>769</v>
      </c>
      <c r="AU66" s="78">
        <v>12</v>
      </c>
      <c r="AV66" s="83" t="s">
        <v>1282</v>
      </c>
      <c r="AW66" s="78" t="b">
        <v>0</v>
      </c>
      <c r="AX66" s="78" t="s">
        <v>1312</v>
      </c>
      <c r="AY66" s="83" t="s">
        <v>1376</v>
      </c>
      <c r="AZ66" s="78" t="s">
        <v>66</v>
      </c>
      <c r="BA66" s="78" t="str">
        <f>REPLACE(INDEX(GroupVertices[Group],MATCH(Vertices[[#This Row],[Vertex]],GroupVertices[Vertex],0)),1,1,"")</f>
        <v>1</v>
      </c>
      <c r="BB66" s="48"/>
      <c r="BC66" s="48"/>
      <c r="BD66" s="48"/>
      <c r="BE66" s="48"/>
      <c r="BF66" s="48"/>
      <c r="BG66" s="48"/>
      <c r="BH66" s="121" t="s">
        <v>1966</v>
      </c>
      <c r="BI66" s="121" t="s">
        <v>1966</v>
      </c>
      <c r="BJ66" s="121" t="s">
        <v>2012</v>
      </c>
      <c r="BK66" s="121" t="s">
        <v>2012</v>
      </c>
      <c r="BL66" s="121">
        <v>1</v>
      </c>
      <c r="BM66" s="124">
        <v>4</v>
      </c>
      <c r="BN66" s="121">
        <v>1</v>
      </c>
      <c r="BO66" s="124">
        <v>4</v>
      </c>
      <c r="BP66" s="121">
        <v>0</v>
      </c>
      <c r="BQ66" s="124">
        <v>0</v>
      </c>
      <c r="BR66" s="121">
        <v>23</v>
      </c>
      <c r="BS66" s="124">
        <v>92</v>
      </c>
      <c r="BT66" s="121">
        <v>25</v>
      </c>
      <c r="BU66" s="2"/>
      <c r="BV66" s="3"/>
      <c r="BW66" s="3"/>
      <c r="BX66" s="3"/>
      <c r="BY66" s="3"/>
    </row>
    <row r="67" spans="1:77" ht="41.45" customHeight="1">
      <c r="A67" s="64" t="s">
        <v>267</v>
      </c>
      <c r="C67" s="65"/>
      <c r="D67" s="65" t="s">
        <v>64</v>
      </c>
      <c r="E67" s="66">
        <v>165.92353018446585</v>
      </c>
      <c r="F67" s="68">
        <v>99.99916797315815</v>
      </c>
      <c r="G67" s="100" t="s">
        <v>491</v>
      </c>
      <c r="H67" s="65"/>
      <c r="I67" s="69" t="s">
        <v>267</v>
      </c>
      <c r="J67" s="70"/>
      <c r="K67" s="70"/>
      <c r="L67" s="69" t="s">
        <v>1497</v>
      </c>
      <c r="M67" s="73">
        <v>1.2772868121577963</v>
      </c>
      <c r="N67" s="74">
        <v>338.87841796875</v>
      </c>
      <c r="O67" s="74">
        <v>6557.5947265625</v>
      </c>
      <c r="P67" s="75"/>
      <c r="Q67" s="76"/>
      <c r="R67" s="76"/>
      <c r="S67" s="86"/>
      <c r="T67" s="48">
        <v>0</v>
      </c>
      <c r="U67" s="48">
        <v>1</v>
      </c>
      <c r="V67" s="49">
        <v>0</v>
      </c>
      <c r="W67" s="49">
        <v>0.008403</v>
      </c>
      <c r="X67" s="49">
        <v>0.014649</v>
      </c>
      <c r="Y67" s="49">
        <v>0.544641</v>
      </c>
      <c r="Z67" s="49">
        <v>0</v>
      </c>
      <c r="AA67" s="49">
        <v>0</v>
      </c>
      <c r="AB67" s="71">
        <v>67</v>
      </c>
      <c r="AC67" s="71"/>
      <c r="AD67" s="72"/>
      <c r="AE67" s="78" t="s">
        <v>885</v>
      </c>
      <c r="AF67" s="78">
        <v>160</v>
      </c>
      <c r="AG67" s="78">
        <v>510</v>
      </c>
      <c r="AH67" s="78">
        <v>14723</v>
      </c>
      <c r="AI67" s="78">
        <v>5435</v>
      </c>
      <c r="AJ67" s="78"/>
      <c r="AK67" s="78" t="s">
        <v>995</v>
      </c>
      <c r="AL67" s="78" t="s">
        <v>1080</v>
      </c>
      <c r="AM67" s="78"/>
      <c r="AN67" s="78"/>
      <c r="AO67" s="80">
        <v>40993.06957175926</v>
      </c>
      <c r="AP67" s="83" t="s">
        <v>1214</v>
      </c>
      <c r="AQ67" s="78" t="b">
        <v>0</v>
      </c>
      <c r="AR67" s="78" t="b">
        <v>0</v>
      </c>
      <c r="AS67" s="78" t="b">
        <v>1</v>
      </c>
      <c r="AT67" s="78" t="s">
        <v>769</v>
      </c>
      <c r="AU67" s="78">
        <v>0</v>
      </c>
      <c r="AV67" s="83" t="s">
        <v>1283</v>
      </c>
      <c r="AW67" s="78" t="b">
        <v>0</v>
      </c>
      <c r="AX67" s="78" t="s">
        <v>1312</v>
      </c>
      <c r="AY67" s="83" t="s">
        <v>1377</v>
      </c>
      <c r="AZ67" s="78" t="s">
        <v>66</v>
      </c>
      <c r="BA67" s="78" t="str">
        <f>REPLACE(INDEX(GroupVertices[Group],MATCH(Vertices[[#This Row],[Vertex]],GroupVertices[Vertex],0)),1,1,"")</f>
        <v>1</v>
      </c>
      <c r="BB67" s="48"/>
      <c r="BC67" s="48"/>
      <c r="BD67" s="48"/>
      <c r="BE67" s="48"/>
      <c r="BF67" s="48"/>
      <c r="BG67" s="48"/>
      <c r="BH67" s="121" t="s">
        <v>1966</v>
      </c>
      <c r="BI67" s="121" t="s">
        <v>1966</v>
      </c>
      <c r="BJ67" s="121" t="s">
        <v>2012</v>
      </c>
      <c r="BK67" s="121" t="s">
        <v>2012</v>
      </c>
      <c r="BL67" s="121">
        <v>1</v>
      </c>
      <c r="BM67" s="124">
        <v>4</v>
      </c>
      <c r="BN67" s="121">
        <v>1</v>
      </c>
      <c r="BO67" s="124">
        <v>4</v>
      </c>
      <c r="BP67" s="121">
        <v>0</v>
      </c>
      <c r="BQ67" s="124">
        <v>0</v>
      </c>
      <c r="BR67" s="121">
        <v>23</v>
      </c>
      <c r="BS67" s="124">
        <v>92</v>
      </c>
      <c r="BT67" s="121">
        <v>25</v>
      </c>
      <c r="BU67" s="2"/>
      <c r="BV67" s="3"/>
      <c r="BW67" s="3"/>
      <c r="BX67" s="3"/>
      <c r="BY67" s="3"/>
    </row>
    <row r="68" spans="1:77" ht="41.45" customHeight="1">
      <c r="A68" s="64" t="s">
        <v>268</v>
      </c>
      <c r="C68" s="65"/>
      <c r="D68" s="65" t="s">
        <v>64</v>
      </c>
      <c r="E68" s="66">
        <v>205.88220833567902</v>
      </c>
      <c r="F68" s="68">
        <v>99.99069430500137</v>
      </c>
      <c r="G68" s="100" t="s">
        <v>492</v>
      </c>
      <c r="H68" s="65"/>
      <c r="I68" s="69" t="s">
        <v>268</v>
      </c>
      <c r="J68" s="70"/>
      <c r="K68" s="70"/>
      <c r="L68" s="69" t="s">
        <v>1498</v>
      </c>
      <c r="M68" s="73">
        <v>4.101277953211746</v>
      </c>
      <c r="N68" s="74">
        <v>4898.46875</v>
      </c>
      <c r="O68" s="74">
        <v>6301.55712890625</v>
      </c>
      <c r="P68" s="75"/>
      <c r="Q68" s="76"/>
      <c r="R68" s="76"/>
      <c r="S68" s="86"/>
      <c r="T68" s="48">
        <v>0</v>
      </c>
      <c r="U68" s="48">
        <v>1</v>
      </c>
      <c r="V68" s="49">
        <v>0</v>
      </c>
      <c r="W68" s="49">
        <v>0.008403</v>
      </c>
      <c r="X68" s="49">
        <v>0.014649</v>
      </c>
      <c r="Y68" s="49">
        <v>0.544641</v>
      </c>
      <c r="Z68" s="49">
        <v>0</v>
      </c>
      <c r="AA68" s="49">
        <v>0</v>
      </c>
      <c r="AB68" s="71">
        <v>68</v>
      </c>
      <c r="AC68" s="71"/>
      <c r="AD68" s="72"/>
      <c r="AE68" s="78" t="s">
        <v>886</v>
      </c>
      <c r="AF68" s="78">
        <v>5940</v>
      </c>
      <c r="AG68" s="78">
        <v>5592</v>
      </c>
      <c r="AH68" s="78">
        <v>11966</v>
      </c>
      <c r="AI68" s="78">
        <v>3749</v>
      </c>
      <c r="AJ68" s="78"/>
      <c r="AK68" s="78" t="s">
        <v>996</v>
      </c>
      <c r="AL68" s="78" t="s">
        <v>1081</v>
      </c>
      <c r="AM68" s="78"/>
      <c r="AN68" s="78"/>
      <c r="AO68" s="80">
        <v>43132.42711805556</v>
      </c>
      <c r="AP68" s="83" t="s">
        <v>1215</v>
      </c>
      <c r="AQ68" s="78" t="b">
        <v>1</v>
      </c>
      <c r="AR68" s="78" t="b">
        <v>0</v>
      </c>
      <c r="AS68" s="78" t="b">
        <v>0</v>
      </c>
      <c r="AT68" s="78" t="s">
        <v>769</v>
      </c>
      <c r="AU68" s="78">
        <v>1</v>
      </c>
      <c r="AV68" s="78"/>
      <c r="AW68" s="78" t="b">
        <v>0</v>
      </c>
      <c r="AX68" s="78" t="s">
        <v>1312</v>
      </c>
      <c r="AY68" s="83" t="s">
        <v>1378</v>
      </c>
      <c r="AZ68" s="78" t="s">
        <v>66</v>
      </c>
      <c r="BA68" s="78" t="str">
        <f>REPLACE(INDEX(GroupVertices[Group],MATCH(Vertices[[#This Row],[Vertex]],GroupVertices[Vertex],0)),1,1,"")</f>
        <v>1</v>
      </c>
      <c r="BB68" s="48"/>
      <c r="BC68" s="48"/>
      <c r="BD68" s="48"/>
      <c r="BE68" s="48"/>
      <c r="BF68" s="48"/>
      <c r="BG68" s="48"/>
      <c r="BH68" s="121" t="s">
        <v>1966</v>
      </c>
      <c r="BI68" s="121" t="s">
        <v>1966</v>
      </c>
      <c r="BJ68" s="121" t="s">
        <v>2012</v>
      </c>
      <c r="BK68" s="121" t="s">
        <v>2012</v>
      </c>
      <c r="BL68" s="121">
        <v>1</v>
      </c>
      <c r="BM68" s="124">
        <v>4</v>
      </c>
      <c r="BN68" s="121">
        <v>1</v>
      </c>
      <c r="BO68" s="124">
        <v>4</v>
      </c>
      <c r="BP68" s="121">
        <v>0</v>
      </c>
      <c r="BQ68" s="124">
        <v>0</v>
      </c>
      <c r="BR68" s="121">
        <v>23</v>
      </c>
      <c r="BS68" s="124">
        <v>92</v>
      </c>
      <c r="BT68" s="121">
        <v>25</v>
      </c>
      <c r="BU68" s="2"/>
      <c r="BV68" s="3"/>
      <c r="BW68" s="3"/>
      <c r="BX68" s="3"/>
      <c r="BY68" s="3"/>
    </row>
    <row r="69" spans="1:77" ht="41.45" customHeight="1">
      <c r="A69" s="64" t="s">
        <v>269</v>
      </c>
      <c r="C69" s="65"/>
      <c r="D69" s="65" t="s">
        <v>64</v>
      </c>
      <c r="E69" s="66">
        <v>162.1808440766387</v>
      </c>
      <c r="F69" s="68">
        <v>99.9999616500654</v>
      </c>
      <c r="G69" s="100" t="s">
        <v>493</v>
      </c>
      <c r="H69" s="65"/>
      <c r="I69" s="69" t="s">
        <v>269</v>
      </c>
      <c r="J69" s="70"/>
      <c r="K69" s="70"/>
      <c r="L69" s="69" t="s">
        <v>1499</v>
      </c>
      <c r="M69" s="73">
        <v>1.0127807548689967</v>
      </c>
      <c r="N69" s="74">
        <v>3594.520263671875</v>
      </c>
      <c r="O69" s="74">
        <v>7808.158203125</v>
      </c>
      <c r="P69" s="75"/>
      <c r="Q69" s="76"/>
      <c r="R69" s="76"/>
      <c r="S69" s="86"/>
      <c r="T69" s="48">
        <v>0</v>
      </c>
      <c r="U69" s="48">
        <v>1</v>
      </c>
      <c r="V69" s="49">
        <v>0</v>
      </c>
      <c r="W69" s="49">
        <v>0.008403</v>
      </c>
      <c r="X69" s="49">
        <v>0.014649</v>
      </c>
      <c r="Y69" s="49">
        <v>0.544641</v>
      </c>
      <c r="Z69" s="49">
        <v>0</v>
      </c>
      <c r="AA69" s="49">
        <v>0</v>
      </c>
      <c r="AB69" s="71">
        <v>69</v>
      </c>
      <c r="AC69" s="71"/>
      <c r="AD69" s="72"/>
      <c r="AE69" s="78" t="s">
        <v>887</v>
      </c>
      <c r="AF69" s="78">
        <v>95</v>
      </c>
      <c r="AG69" s="78">
        <v>34</v>
      </c>
      <c r="AH69" s="78">
        <v>87</v>
      </c>
      <c r="AI69" s="78">
        <v>40</v>
      </c>
      <c r="AJ69" s="78"/>
      <c r="AK69" s="78" t="s">
        <v>997</v>
      </c>
      <c r="AL69" s="78" t="s">
        <v>790</v>
      </c>
      <c r="AM69" s="78"/>
      <c r="AN69" s="78"/>
      <c r="AO69" s="80">
        <v>43372.883425925924</v>
      </c>
      <c r="AP69" s="83" t="s">
        <v>1216</v>
      </c>
      <c r="AQ69" s="78" t="b">
        <v>1</v>
      </c>
      <c r="AR69" s="78" t="b">
        <v>0</v>
      </c>
      <c r="AS69" s="78" t="b">
        <v>0</v>
      </c>
      <c r="AT69" s="78" t="s">
        <v>769</v>
      </c>
      <c r="AU69" s="78">
        <v>0</v>
      </c>
      <c r="AV69" s="78"/>
      <c r="AW69" s="78" t="b">
        <v>0</v>
      </c>
      <c r="AX69" s="78" t="s">
        <v>1312</v>
      </c>
      <c r="AY69" s="83" t="s">
        <v>1379</v>
      </c>
      <c r="AZ69" s="78" t="s">
        <v>66</v>
      </c>
      <c r="BA69" s="78" t="str">
        <f>REPLACE(INDEX(GroupVertices[Group],MATCH(Vertices[[#This Row],[Vertex]],GroupVertices[Vertex],0)),1,1,"")</f>
        <v>1</v>
      </c>
      <c r="BB69" s="48"/>
      <c r="BC69" s="48"/>
      <c r="BD69" s="48"/>
      <c r="BE69" s="48"/>
      <c r="BF69" s="48"/>
      <c r="BG69" s="48"/>
      <c r="BH69" s="121" t="s">
        <v>1966</v>
      </c>
      <c r="BI69" s="121" t="s">
        <v>1966</v>
      </c>
      <c r="BJ69" s="121" t="s">
        <v>2012</v>
      </c>
      <c r="BK69" s="121" t="s">
        <v>2012</v>
      </c>
      <c r="BL69" s="121">
        <v>1</v>
      </c>
      <c r="BM69" s="124">
        <v>4</v>
      </c>
      <c r="BN69" s="121">
        <v>1</v>
      </c>
      <c r="BO69" s="124">
        <v>4</v>
      </c>
      <c r="BP69" s="121">
        <v>0</v>
      </c>
      <c r="BQ69" s="124">
        <v>0</v>
      </c>
      <c r="BR69" s="121">
        <v>23</v>
      </c>
      <c r="BS69" s="124">
        <v>92</v>
      </c>
      <c r="BT69" s="121">
        <v>25</v>
      </c>
      <c r="BU69" s="2"/>
      <c r="BV69" s="3"/>
      <c r="BW69" s="3"/>
      <c r="BX69" s="3"/>
      <c r="BY69" s="3"/>
    </row>
    <row r="70" spans="1:77" ht="41.45" customHeight="1">
      <c r="A70" s="64" t="s">
        <v>270</v>
      </c>
      <c r="C70" s="65"/>
      <c r="D70" s="65" t="s">
        <v>64</v>
      </c>
      <c r="E70" s="66">
        <v>166.0729231173413</v>
      </c>
      <c r="F70" s="68">
        <v>99.99913629277741</v>
      </c>
      <c r="G70" s="100" t="s">
        <v>494</v>
      </c>
      <c r="H70" s="65"/>
      <c r="I70" s="69" t="s">
        <v>270</v>
      </c>
      <c r="J70" s="70"/>
      <c r="K70" s="70"/>
      <c r="L70" s="69" t="s">
        <v>1500</v>
      </c>
      <c r="M70" s="73">
        <v>1.2878448270495761</v>
      </c>
      <c r="N70" s="74">
        <v>4009.735595703125</v>
      </c>
      <c r="O70" s="74">
        <v>6854.07177734375</v>
      </c>
      <c r="P70" s="75"/>
      <c r="Q70" s="76"/>
      <c r="R70" s="76"/>
      <c r="S70" s="86"/>
      <c r="T70" s="48">
        <v>0</v>
      </c>
      <c r="U70" s="48">
        <v>1</v>
      </c>
      <c r="V70" s="49">
        <v>0</v>
      </c>
      <c r="W70" s="49">
        <v>0.008403</v>
      </c>
      <c r="X70" s="49">
        <v>0.014649</v>
      </c>
      <c r="Y70" s="49">
        <v>0.544641</v>
      </c>
      <c r="Z70" s="49">
        <v>0</v>
      </c>
      <c r="AA70" s="49">
        <v>0</v>
      </c>
      <c r="AB70" s="71">
        <v>70</v>
      </c>
      <c r="AC70" s="71"/>
      <c r="AD70" s="72"/>
      <c r="AE70" s="78" t="s">
        <v>888</v>
      </c>
      <c r="AF70" s="78">
        <v>523</v>
      </c>
      <c r="AG70" s="78">
        <v>529</v>
      </c>
      <c r="AH70" s="78">
        <v>5241</v>
      </c>
      <c r="AI70" s="78">
        <v>3504</v>
      </c>
      <c r="AJ70" s="78"/>
      <c r="AK70" s="78" t="s">
        <v>998</v>
      </c>
      <c r="AL70" s="78"/>
      <c r="AM70" s="78"/>
      <c r="AN70" s="78"/>
      <c r="AO70" s="80">
        <v>41287.10670138889</v>
      </c>
      <c r="AP70" s="83" t="s">
        <v>1217</v>
      </c>
      <c r="AQ70" s="78" t="b">
        <v>0</v>
      </c>
      <c r="AR70" s="78" t="b">
        <v>0</v>
      </c>
      <c r="AS70" s="78" t="b">
        <v>0</v>
      </c>
      <c r="AT70" s="78" t="s">
        <v>769</v>
      </c>
      <c r="AU70" s="78">
        <v>0</v>
      </c>
      <c r="AV70" s="83" t="s">
        <v>1273</v>
      </c>
      <c r="AW70" s="78" t="b">
        <v>0</v>
      </c>
      <c r="AX70" s="78" t="s">
        <v>1312</v>
      </c>
      <c r="AY70" s="83" t="s">
        <v>1380</v>
      </c>
      <c r="AZ70" s="78" t="s">
        <v>66</v>
      </c>
      <c r="BA70" s="78" t="str">
        <f>REPLACE(INDEX(GroupVertices[Group],MATCH(Vertices[[#This Row],[Vertex]],GroupVertices[Vertex],0)),1,1,"")</f>
        <v>1</v>
      </c>
      <c r="BB70" s="48"/>
      <c r="BC70" s="48"/>
      <c r="BD70" s="48"/>
      <c r="BE70" s="48"/>
      <c r="BF70" s="48"/>
      <c r="BG70" s="48"/>
      <c r="BH70" s="121" t="s">
        <v>1966</v>
      </c>
      <c r="BI70" s="121" t="s">
        <v>1966</v>
      </c>
      <c r="BJ70" s="121" t="s">
        <v>2012</v>
      </c>
      <c r="BK70" s="121" t="s">
        <v>2012</v>
      </c>
      <c r="BL70" s="121">
        <v>1</v>
      </c>
      <c r="BM70" s="124">
        <v>4</v>
      </c>
      <c r="BN70" s="121">
        <v>1</v>
      </c>
      <c r="BO70" s="124">
        <v>4</v>
      </c>
      <c r="BP70" s="121">
        <v>0</v>
      </c>
      <c r="BQ70" s="124">
        <v>0</v>
      </c>
      <c r="BR70" s="121">
        <v>23</v>
      </c>
      <c r="BS70" s="124">
        <v>92</v>
      </c>
      <c r="BT70" s="121">
        <v>25</v>
      </c>
      <c r="BU70" s="2"/>
      <c r="BV70" s="3"/>
      <c r="BW70" s="3"/>
      <c r="BX70" s="3"/>
      <c r="BY70" s="3"/>
    </row>
    <row r="71" spans="1:77" ht="41.45" customHeight="1">
      <c r="A71" s="64" t="s">
        <v>271</v>
      </c>
      <c r="C71" s="65"/>
      <c r="D71" s="65" t="s">
        <v>64</v>
      </c>
      <c r="E71" s="66">
        <v>163.22659460676687</v>
      </c>
      <c r="F71" s="68">
        <v>99.99973988740014</v>
      </c>
      <c r="G71" s="100" t="s">
        <v>495</v>
      </c>
      <c r="H71" s="65"/>
      <c r="I71" s="69" t="s">
        <v>271</v>
      </c>
      <c r="J71" s="70"/>
      <c r="K71" s="70"/>
      <c r="L71" s="69" t="s">
        <v>1501</v>
      </c>
      <c r="M71" s="73">
        <v>1.0866868591114553</v>
      </c>
      <c r="N71" s="74">
        <v>523.1941528320312</v>
      </c>
      <c r="O71" s="74">
        <v>2498.513427734375</v>
      </c>
      <c r="P71" s="75"/>
      <c r="Q71" s="76"/>
      <c r="R71" s="76"/>
      <c r="S71" s="86"/>
      <c r="T71" s="48">
        <v>0</v>
      </c>
      <c r="U71" s="48">
        <v>1</v>
      </c>
      <c r="V71" s="49">
        <v>0</v>
      </c>
      <c r="W71" s="49">
        <v>0.008403</v>
      </c>
      <c r="X71" s="49">
        <v>0.014649</v>
      </c>
      <c r="Y71" s="49">
        <v>0.544641</v>
      </c>
      <c r="Z71" s="49">
        <v>0</v>
      </c>
      <c r="AA71" s="49">
        <v>0</v>
      </c>
      <c r="AB71" s="71">
        <v>71</v>
      </c>
      <c r="AC71" s="71"/>
      <c r="AD71" s="72"/>
      <c r="AE71" s="78" t="s">
        <v>889</v>
      </c>
      <c r="AF71" s="78">
        <v>215</v>
      </c>
      <c r="AG71" s="78">
        <v>167</v>
      </c>
      <c r="AH71" s="78">
        <v>4025</v>
      </c>
      <c r="AI71" s="78">
        <v>4906</v>
      </c>
      <c r="AJ71" s="78"/>
      <c r="AK71" s="78"/>
      <c r="AL71" s="78"/>
      <c r="AM71" s="83" t="s">
        <v>1131</v>
      </c>
      <c r="AN71" s="78"/>
      <c r="AO71" s="80">
        <v>41698.17747685185</v>
      </c>
      <c r="AP71" s="83" t="s">
        <v>1218</v>
      </c>
      <c r="AQ71" s="78" t="b">
        <v>1</v>
      </c>
      <c r="AR71" s="78" t="b">
        <v>0</v>
      </c>
      <c r="AS71" s="78" t="b">
        <v>1</v>
      </c>
      <c r="AT71" s="78" t="s">
        <v>769</v>
      </c>
      <c r="AU71" s="78">
        <v>0</v>
      </c>
      <c r="AV71" s="83" t="s">
        <v>1273</v>
      </c>
      <c r="AW71" s="78" t="b">
        <v>0</v>
      </c>
      <c r="AX71" s="78" t="s">
        <v>1312</v>
      </c>
      <c r="AY71" s="83" t="s">
        <v>1381</v>
      </c>
      <c r="AZ71" s="78" t="s">
        <v>66</v>
      </c>
      <c r="BA71" s="78" t="str">
        <f>REPLACE(INDEX(GroupVertices[Group],MATCH(Vertices[[#This Row],[Vertex]],GroupVertices[Vertex],0)),1,1,"")</f>
        <v>1</v>
      </c>
      <c r="BB71" s="48"/>
      <c r="BC71" s="48"/>
      <c r="BD71" s="48"/>
      <c r="BE71" s="48"/>
      <c r="BF71" s="48"/>
      <c r="BG71" s="48"/>
      <c r="BH71" s="121" t="s">
        <v>1966</v>
      </c>
      <c r="BI71" s="121" t="s">
        <v>1966</v>
      </c>
      <c r="BJ71" s="121" t="s">
        <v>2012</v>
      </c>
      <c r="BK71" s="121" t="s">
        <v>2012</v>
      </c>
      <c r="BL71" s="121">
        <v>1</v>
      </c>
      <c r="BM71" s="124">
        <v>4</v>
      </c>
      <c r="BN71" s="121">
        <v>1</v>
      </c>
      <c r="BO71" s="124">
        <v>4</v>
      </c>
      <c r="BP71" s="121">
        <v>0</v>
      </c>
      <c r="BQ71" s="124">
        <v>0</v>
      </c>
      <c r="BR71" s="121">
        <v>23</v>
      </c>
      <c r="BS71" s="124">
        <v>92</v>
      </c>
      <c r="BT71" s="121">
        <v>25</v>
      </c>
      <c r="BU71" s="2"/>
      <c r="BV71" s="3"/>
      <c r="BW71" s="3"/>
      <c r="BX71" s="3"/>
      <c r="BY71" s="3"/>
    </row>
    <row r="72" spans="1:77" ht="41.45" customHeight="1">
      <c r="A72" s="64" t="s">
        <v>272</v>
      </c>
      <c r="C72" s="65"/>
      <c r="D72" s="65" t="s">
        <v>64</v>
      </c>
      <c r="E72" s="66">
        <v>168.00716845878136</v>
      </c>
      <c r="F72" s="68">
        <v>99.9987261152161</v>
      </c>
      <c r="G72" s="100" t="s">
        <v>496</v>
      </c>
      <c r="H72" s="65"/>
      <c r="I72" s="69" t="s">
        <v>272</v>
      </c>
      <c r="J72" s="70"/>
      <c r="K72" s="70"/>
      <c r="L72" s="69" t="s">
        <v>1502</v>
      </c>
      <c r="M72" s="73">
        <v>1.4245433356484096</v>
      </c>
      <c r="N72" s="74">
        <v>8813.2841796875</v>
      </c>
      <c r="O72" s="74">
        <v>1720.4161376953125</v>
      </c>
      <c r="P72" s="75"/>
      <c r="Q72" s="76"/>
      <c r="R72" s="76"/>
      <c r="S72" s="86"/>
      <c r="T72" s="48">
        <v>0</v>
      </c>
      <c r="U72" s="48">
        <v>1</v>
      </c>
      <c r="V72" s="49">
        <v>0</v>
      </c>
      <c r="W72" s="49">
        <v>1</v>
      </c>
      <c r="X72" s="49">
        <v>0</v>
      </c>
      <c r="Y72" s="49">
        <v>0.999996</v>
      </c>
      <c r="Z72" s="49">
        <v>0</v>
      </c>
      <c r="AA72" s="49">
        <v>0</v>
      </c>
      <c r="AB72" s="71">
        <v>72</v>
      </c>
      <c r="AC72" s="71"/>
      <c r="AD72" s="72"/>
      <c r="AE72" s="78" t="s">
        <v>890</v>
      </c>
      <c r="AF72" s="78">
        <v>90</v>
      </c>
      <c r="AG72" s="78">
        <v>775</v>
      </c>
      <c r="AH72" s="78">
        <v>1496</v>
      </c>
      <c r="AI72" s="78">
        <v>37</v>
      </c>
      <c r="AJ72" s="78"/>
      <c r="AK72" s="78" t="s">
        <v>999</v>
      </c>
      <c r="AL72" s="78" t="s">
        <v>1082</v>
      </c>
      <c r="AM72" s="78"/>
      <c r="AN72" s="78"/>
      <c r="AO72" s="80">
        <v>41820.680243055554</v>
      </c>
      <c r="AP72" s="83" t="s">
        <v>1219</v>
      </c>
      <c r="AQ72" s="78" t="b">
        <v>0</v>
      </c>
      <c r="AR72" s="78" t="b">
        <v>0</v>
      </c>
      <c r="AS72" s="78" t="b">
        <v>0</v>
      </c>
      <c r="AT72" s="78" t="s">
        <v>769</v>
      </c>
      <c r="AU72" s="78">
        <v>16</v>
      </c>
      <c r="AV72" s="83" t="s">
        <v>1273</v>
      </c>
      <c r="AW72" s="78" t="b">
        <v>0</v>
      </c>
      <c r="AX72" s="78" t="s">
        <v>1312</v>
      </c>
      <c r="AY72" s="83" t="s">
        <v>1382</v>
      </c>
      <c r="AZ72" s="78" t="s">
        <v>66</v>
      </c>
      <c r="BA72" s="78" t="str">
        <f>REPLACE(INDEX(GroupVertices[Group],MATCH(Vertices[[#This Row],[Vertex]],GroupVertices[Vertex],0)),1,1,"")</f>
        <v>14</v>
      </c>
      <c r="BB72" s="48" t="s">
        <v>390</v>
      </c>
      <c r="BC72" s="48" t="s">
        <v>390</v>
      </c>
      <c r="BD72" s="48" t="s">
        <v>397</v>
      </c>
      <c r="BE72" s="48" t="s">
        <v>397</v>
      </c>
      <c r="BF72" s="48"/>
      <c r="BG72" s="48"/>
      <c r="BH72" s="121" t="s">
        <v>1988</v>
      </c>
      <c r="BI72" s="121" t="s">
        <v>1988</v>
      </c>
      <c r="BJ72" s="121" t="s">
        <v>2031</v>
      </c>
      <c r="BK72" s="121" t="s">
        <v>2031</v>
      </c>
      <c r="BL72" s="121">
        <v>2</v>
      </c>
      <c r="BM72" s="124">
        <v>7.407407407407407</v>
      </c>
      <c r="BN72" s="121">
        <v>0</v>
      </c>
      <c r="BO72" s="124">
        <v>0</v>
      </c>
      <c r="BP72" s="121">
        <v>0</v>
      </c>
      <c r="BQ72" s="124">
        <v>0</v>
      </c>
      <c r="BR72" s="121">
        <v>25</v>
      </c>
      <c r="BS72" s="124">
        <v>92.5925925925926</v>
      </c>
      <c r="BT72" s="121">
        <v>27</v>
      </c>
      <c r="BU72" s="2"/>
      <c r="BV72" s="3"/>
      <c r="BW72" s="3"/>
      <c r="BX72" s="3"/>
      <c r="BY72" s="3"/>
    </row>
    <row r="73" spans="1:77" ht="41.45" customHeight="1">
      <c r="A73" s="64" t="s">
        <v>326</v>
      </c>
      <c r="C73" s="65"/>
      <c r="D73" s="65" t="s">
        <v>64</v>
      </c>
      <c r="E73" s="66">
        <v>1000</v>
      </c>
      <c r="F73" s="68">
        <v>94.48811563316742</v>
      </c>
      <c r="G73" s="100" t="s">
        <v>1301</v>
      </c>
      <c r="H73" s="65"/>
      <c r="I73" s="69" t="s">
        <v>326</v>
      </c>
      <c r="J73" s="70"/>
      <c r="K73" s="70"/>
      <c r="L73" s="69" t="s">
        <v>1503</v>
      </c>
      <c r="M73" s="73">
        <v>1837.927329986403</v>
      </c>
      <c r="N73" s="74">
        <v>8813.2841796875</v>
      </c>
      <c r="O73" s="74">
        <v>808.74267578125</v>
      </c>
      <c r="P73" s="75"/>
      <c r="Q73" s="76"/>
      <c r="R73" s="76"/>
      <c r="S73" s="86"/>
      <c r="T73" s="48">
        <v>1</v>
      </c>
      <c r="U73" s="48">
        <v>0</v>
      </c>
      <c r="V73" s="49">
        <v>0</v>
      </c>
      <c r="W73" s="49">
        <v>1</v>
      </c>
      <c r="X73" s="49">
        <v>0</v>
      </c>
      <c r="Y73" s="49">
        <v>0.999996</v>
      </c>
      <c r="Z73" s="49">
        <v>0</v>
      </c>
      <c r="AA73" s="49">
        <v>0</v>
      </c>
      <c r="AB73" s="71">
        <v>73</v>
      </c>
      <c r="AC73" s="71"/>
      <c r="AD73" s="72"/>
      <c r="AE73" s="78" t="s">
        <v>891</v>
      </c>
      <c r="AF73" s="78">
        <v>798</v>
      </c>
      <c r="AG73" s="78">
        <v>3305710</v>
      </c>
      <c r="AH73" s="78">
        <v>19153</v>
      </c>
      <c r="AI73" s="78">
        <v>78</v>
      </c>
      <c r="AJ73" s="78"/>
      <c r="AK73" s="78" t="s">
        <v>1000</v>
      </c>
      <c r="AL73" s="78" t="s">
        <v>1083</v>
      </c>
      <c r="AM73" s="83" t="s">
        <v>1132</v>
      </c>
      <c r="AN73" s="78"/>
      <c r="AO73" s="80">
        <v>39867.800578703704</v>
      </c>
      <c r="AP73" s="83" t="s">
        <v>1220</v>
      </c>
      <c r="AQ73" s="78" t="b">
        <v>0</v>
      </c>
      <c r="AR73" s="78" t="b">
        <v>0</v>
      </c>
      <c r="AS73" s="78" t="b">
        <v>1</v>
      </c>
      <c r="AT73" s="78" t="s">
        <v>769</v>
      </c>
      <c r="AU73" s="78">
        <v>11716</v>
      </c>
      <c r="AV73" s="83" t="s">
        <v>1281</v>
      </c>
      <c r="AW73" s="78" t="b">
        <v>1</v>
      </c>
      <c r="AX73" s="78" t="s">
        <v>1312</v>
      </c>
      <c r="AY73" s="83" t="s">
        <v>1383</v>
      </c>
      <c r="AZ73" s="78" t="s">
        <v>65</v>
      </c>
      <c r="BA73" s="78" t="str">
        <f>REPLACE(INDEX(GroupVertices[Group],MATCH(Vertices[[#This Row],[Vertex]],GroupVertices[Vertex],0)),1,1,"")</f>
        <v>14</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273</v>
      </c>
      <c r="C74" s="65"/>
      <c r="D74" s="65" t="s">
        <v>64</v>
      </c>
      <c r="E74" s="66">
        <v>165.73482332188632</v>
      </c>
      <c r="F74" s="68">
        <v>99.99920799048121</v>
      </c>
      <c r="G74" s="100" t="s">
        <v>497</v>
      </c>
      <c r="H74" s="65"/>
      <c r="I74" s="69" t="s">
        <v>273</v>
      </c>
      <c r="J74" s="70"/>
      <c r="K74" s="70"/>
      <c r="L74" s="69" t="s">
        <v>1504</v>
      </c>
      <c r="M74" s="73">
        <v>1.2639503722944956</v>
      </c>
      <c r="N74" s="74">
        <v>3318.46337890625</v>
      </c>
      <c r="O74" s="74">
        <v>9058.6103515625</v>
      </c>
      <c r="P74" s="75"/>
      <c r="Q74" s="76"/>
      <c r="R74" s="76"/>
      <c r="S74" s="86"/>
      <c r="T74" s="48">
        <v>0</v>
      </c>
      <c r="U74" s="48">
        <v>1</v>
      </c>
      <c r="V74" s="49">
        <v>0</v>
      </c>
      <c r="W74" s="49">
        <v>0.008403</v>
      </c>
      <c r="X74" s="49">
        <v>0.014649</v>
      </c>
      <c r="Y74" s="49">
        <v>0.544641</v>
      </c>
      <c r="Z74" s="49">
        <v>0</v>
      </c>
      <c r="AA74" s="49">
        <v>0</v>
      </c>
      <c r="AB74" s="71">
        <v>74</v>
      </c>
      <c r="AC74" s="71"/>
      <c r="AD74" s="72"/>
      <c r="AE74" s="78" t="s">
        <v>892</v>
      </c>
      <c r="AF74" s="78">
        <v>608</v>
      </c>
      <c r="AG74" s="78">
        <v>486</v>
      </c>
      <c r="AH74" s="78">
        <v>2951</v>
      </c>
      <c r="AI74" s="78">
        <v>9670</v>
      </c>
      <c r="AJ74" s="78"/>
      <c r="AK74" s="78"/>
      <c r="AL74" s="78"/>
      <c r="AM74" s="78"/>
      <c r="AN74" s="78"/>
      <c r="AO74" s="80">
        <v>41129.45616898148</v>
      </c>
      <c r="AP74" s="83" t="s">
        <v>1221</v>
      </c>
      <c r="AQ74" s="78" t="b">
        <v>0</v>
      </c>
      <c r="AR74" s="78" t="b">
        <v>0</v>
      </c>
      <c r="AS74" s="78" t="b">
        <v>0</v>
      </c>
      <c r="AT74" s="78" t="s">
        <v>769</v>
      </c>
      <c r="AU74" s="78">
        <v>0</v>
      </c>
      <c r="AV74" s="83" t="s">
        <v>1273</v>
      </c>
      <c r="AW74" s="78" t="b">
        <v>0</v>
      </c>
      <c r="AX74" s="78" t="s">
        <v>1312</v>
      </c>
      <c r="AY74" s="83" t="s">
        <v>1384</v>
      </c>
      <c r="AZ74" s="78" t="s">
        <v>66</v>
      </c>
      <c r="BA74" s="78" t="str">
        <f>REPLACE(INDEX(GroupVertices[Group],MATCH(Vertices[[#This Row],[Vertex]],GroupVertices[Vertex],0)),1,1,"")</f>
        <v>1</v>
      </c>
      <c r="BB74" s="48"/>
      <c r="BC74" s="48"/>
      <c r="BD74" s="48"/>
      <c r="BE74" s="48"/>
      <c r="BF74" s="48"/>
      <c r="BG74" s="48"/>
      <c r="BH74" s="121" t="s">
        <v>1966</v>
      </c>
      <c r="BI74" s="121" t="s">
        <v>1966</v>
      </c>
      <c r="BJ74" s="121" t="s">
        <v>2012</v>
      </c>
      <c r="BK74" s="121" t="s">
        <v>2012</v>
      </c>
      <c r="BL74" s="121">
        <v>1</v>
      </c>
      <c r="BM74" s="124">
        <v>4</v>
      </c>
      <c r="BN74" s="121">
        <v>1</v>
      </c>
      <c r="BO74" s="124">
        <v>4</v>
      </c>
      <c r="BP74" s="121">
        <v>0</v>
      </c>
      <c r="BQ74" s="124">
        <v>0</v>
      </c>
      <c r="BR74" s="121">
        <v>23</v>
      </c>
      <c r="BS74" s="124">
        <v>92</v>
      </c>
      <c r="BT74" s="121">
        <v>25</v>
      </c>
      <c r="BU74" s="2"/>
      <c r="BV74" s="3"/>
      <c r="BW74" s="3"/>
      <c r="BX74" s="3"/>
      <c r="BY74" s="3"/>
    </row>
    <row r="75" spans="1:77" ht="41.45" customHeight="1">
      <c r="A75" s="64" t="s">
        <v>274</v>
      </c>
      <c r="C75" s="65"/>
      <c r="D75" s="65" t="s">
        <v>64</v>
      </c>
      <c r="E75" s="66">
        <v>183.33173825742648</v>
      </c>
      <c r="F75" s="68">
        <v>99.99547637510638</v>
      </c>
      <c r="G75" s="100" t="s">
        <v>1302</v>
      </c>
      <c r="H75" s="65"/>
      <c r="I75" s="69" t="s">
        <v>274</v>
      </c>
      <c r="J75" s="70"/>
      <c r="K75" s="70"/>
      <c r="L75" s="69" t="s">
        <v>1505</v>
      </c>
      <c r="M75" s="73">
        <v>2.5075733895472974</v>
      </c>
      <c r="N75" s="74">
        <v>7205.79931640625</v>
      </c>
      <c r="O75" s="74">
        <v>7077.7236328125</v>
      </c>
      <c r="P75" s="75"/>
      <c r="Q75" s="76"/>
      <c r="R75" s="76"/>
      <c r="S75" s="86"/>
      <c r="T75" s="48">
        <v>1</v>
      </c>
      <c r="U75" s="48">
        <v>1</v>
      </c>
      <c r="V75" s="49">
        <v>0</v>
      </c>
      <c r="W75" s="49">
        <v>0</v>
      </c>
      <c r="X75" s="49">
        <v>0</v>
      </c>
      <c r="Y75" s="49">
        <v>0.999996</v>
      </c>
      <c r="Z75" s="49">
        <v>0</v>
      </c>
      <c r="AA75" s="49" t="s">
        <v>2201</v>
      </c>
      <c r="AB75" s="71">
        <v>75</v>
      </c>
      <c r="AC75" s="71"/>
      <c r="AD75" s="72"/>
      <c r="AE75" s="78" t="s">
        <v>893</v>
      </c>
      <c r="AF75" s="78">
        <v>4716</v>
      </c>
      <c r="AG75" s="78">
        <v>2724</v>
      </c>
      <c r="AH75" s="78">
        <v>1798</v>
      </c>
      <c r="AI75" s="78">
        <v>1205</v>
      </c>
      <c r="AJ75" s="78"/>
      <c r="AK75" s="78" t="s">
        <v>1001</v>
      </c>
      <c r="AL75" s="78" t="s">
        <v>1084</v>
      </c>
      <c r="AM75" s="83" t="s">
        <v>1133</v>
      </c>
      <c r="AN75" s="78"/>
      <c r="AO75" s="80">
        <v>41557.68761574074</v>
      </c>
      <c r="AP75" s="83" t="s">
        <v>1222</v>
      </c>
      <c r="AQ75" s="78" t="b">
        <v>1</v>
      </c>
      <c r="AR75" s="78" t="b">
        <v>0</v>
      </c>
      <c r="AS75" s="78" t="b">
        <v>1</v>
      </c>
      <c r="AT75" s="78" t="s">
        <v>1271</v>
      </c>
      <c r="AU75" s="78">
        <v>6</v>
      </c>
      <c r="AV75" s="83" t="s">
        <v>1273</v>
      </c>
      <c r="AW75" s="78" t="b">
        <v>0</v>
      </c>
      <c r="AX75" s="78" t="s">
        <v>1312</v>
      </c>
      <c r="AY75" s="83" t="s">
        <v>1385</v>
      </c>
      <c r="AZ75" s="78" t="s">
        <v>66</v>
      </c>
      <c r="BA75" s="78" t="str">
        <f>REPLACE(INDEX(GroupVertices[Group],MATCH(Vertices[[#This Row],[Vertex]],GroupVertices[Vertex],0)),1,1,"")</f>
        <v>2</v>
      </c>
      <c r="BB75" s="48"/>
      <c r="BC75" s="48"/>
      <c r="BD75" s="48"/>
      <c r="BE75" s="48"/>
      <c r="BF75" s="48" t="s">
        <v>418</v>
      </c>
      <c r="BG75" s="48" t="s">
        <v>418</v>
      </c>
      <c r="BH75" s="121" t="s">
        <v>1989</v>
      </c>
      <c r="BI75" s="121" t="s">
        <v>1989</v>
      </c>
      <c r="BJ75" s="121" t="s">
        <v>2032</v>
      </c>
      <c r="BK75" s="121" t="s">
        <v>2032</v>
      </c>
      <c r="BL75" s="121">
        <v>1</v>
      </c>
      <c r="BM75" s="124">
        <v>3.7037037037037037</v>
      </c>
      <c r="BN75" s="121">
        <v>1</v>
      </c>
      <c r="BO75" s="124">
        <v>3.7037037037037037</v>
      </c>
      <c r="BP75" s="121">
        <v>0</v>
      </c>
      <c r="BQ75" s="124">
        <v>0</v>
      </c>
      <c r="BR75" s="121">
        <v>25</v>
      </c>
      <c r="BS75" s="124">
        <v>92.5925925925926</v>
      </c>
      <c r="BT75" s="121">
        <v>27</v>
      </c>
      <c r="BU75" s="2"/>
      <c r="BV75" s="3"/>
      <c r="BW75" s="3"/>
      <c r="BX75" s="3"/>
      <c r="BY75" s="3"/>
    </row>
    <row r="76" spans="1:77" ht="41.45" customHeight="1">
      <c r="A76" s="64" t="s">
        <v>275</v>
      </c>
      <c r="C76" s="65"/>
      <c r="D76" s="65" t="s">
        <v>64</v>
      </c>
      <c r="E76" s="66">
        <v>172.00932650265534</v>
      </c>
      <c r="F76" s="68">
        <v>99.99787741448965</v>
      </c>
      <c r="G76" s="100" t="s">
        <v>498</v>
      </c>
      <c r="H76" s="65"/>
      <c r="I76" s="69" t="s">
        <v>275</v>
      </c>
      <c r="J76" s="70"/>
      <c r="K76" s="70"/>
      <c r="L76" s="69" t="s">
        <v>1506</v>
      </c>
      <c r="M76" s="73">
        <v>1.7073869977492477</v>
      </c>
      <c r="N76" s="74">
        <v>1823.714599609375</v>
      </c>
      <c r="O76" s="74">
        <v>4563.193359375</v>
      </c>
      <c r="P76" s="75"/>
      <c r="Q76" s="76"/>
      <c r="R76" s="76"/>
      <c r="S76" s="86"/>
      <c r="T76" s="48">
        <v>0</v>
      </c>
      <c r="U76" s="48">
        <v>1</v>
      </c>
      <c r="V76" s="49">
        <v>0</v>
      </c>
      <c r="W76" s="49">
        <v>0.008403</v>
      </c>
      <c r="X76" s="49">
        <v>0.014649</v>
      </c>
      <c r="Y76" s="49">
        <v>0.544641</v>
      </c>
      <c r="Z76" s="49">
        <v>0</v>
      </c>
      <c r="AA76" s="49">
        <v>0</v>
      </c>
      <c r="AB76" s="71">
        <v>76</v>
      </c>
      <c r="AC76" s="71"/>
      <c r="AD76" s="72"/>
      <c r="AE76" s="78" t="s">
        <v>894</v>
      </c>
      <c r="AF76" s="78">
        <v>568</v>
      </c>
      <c r="AG76" s="78">
        <v>1284</v>
      </c>
      <c r="AH76" s="78">
        <v>657</v>
      </c>
      <c r="AI76" s="78">
        <v>2992</v>
      </c>
      <c r="AJ76" s="78"/>
      <c r="AK76" s="78" t="s">
        <v>1002</v>
      </c>
      <c r="AL76" s="78"/>
      <c r="AM76" s="83" t="s">
        <v>1134</v>
      </c>
      <c r="AN76" s="78"/>
      <c r="AO76" s="80">
        <v>40916.23045138889</v>
      </c>
      <c r="AP76" s="83" t="s">
        <v>1223</v>
      </c>
      <c r="AQ76" s="78" t="b">
        <v>0</v>
      </c>
      <c r="AR76" s="78" t="b">
        <v>0</v>
      </c>
      <c r="AS76" s="78" t="b">
        <v>0</v>
      </c>
      <c r="AT76" s="78" t="s">
        <v>769</v>
      </c>
      <c r="AU76" s="78">
        <v>0</v>
      </c>
      <c r="AV76" s="83" t="s">
        <v>1273</v>
      </c>
      <c r="AW76" s="78" t="b">
        <v>0</v>
      </c>
      <c r="AX76" s="78" t="s">
        <v>1312</v>
      </c>
      <c r="AY76" s="83" t="s">
        <v>1386</v>
      </c>
      <c r="AZ76" s="78" t="s">
        <v>66</v>
      </c>
      <c r="BA76" s="78" t="str">
        <f>REPLACE(INDEX(GroupVertices[Group],MATCH(Vertices[[#This Row],[Vertex]],GroupVertices[Vertex],0)),1,1,"")</f>
        <v>1</v>
      </c>
      <c r="BB76" s="48"/>
      <c r="BC76" s="48"/>
      <c r="BD76" s="48"/>
      <c r="BE76" s="48"/>
      <c r="BF76" s="48"/>
      <c r="BG76" s="48"/>
      <c r="BH76" s="121" t="s">
        <v>1966</v>
      </c>
      <c r="BI76" s="121" t="s">
        <v>1966</v>
      </c>
      <c r="BJ76" s="121" t="s">
        <v>2012</v>
      </c>
      <c r="BK76" s="121" t="s">
        <v>2012</v>
      </c>
      <c r="BL76" s="121">
        <v>1</v>
      </c>
      <c r="BM76" s="124">
        <v>4</v>
      </c>
      <c r="BN76" s="121">
        <v>1</v>
      </c>
      <c r="BO76" s="124">
        <v>4</v>
      </c>
      <c r="BP76" s="121">
        <v>0</v>
      </c>
      <c r="BQ76" s="124">
        <v>0</v>
      </c>
      <c r="BR76" s="121">
        <v>23</v>
      </c>
      <c r="BS76" s="124">
        <v>92</v>
      </c>
      <c r="BT76" s="121">
        <v>25</v>
      </c>
      <c r="BU76" s="2"/>
      <c r="BV76" s="3"/>
      <c r="BW76" s="3"/>
      <c r="BX76" s="3"/>
      <c r="BY76" s="3"/>
    </row>
    <row r="77" spans="1:77" ht="41.45" customHeight="1">
      <c r="A77" s="64" t="s">
        <v>276</v>
      </c>
      <c r="C77" s="65"/>
      <c r="D77" s="65" t="s">
        <v>64</v>
      </c>
      <c r="E77" s="66">
        <v>163.15582953329957</v>
      </c>
      <c r="F77" s="68">
        <v>99.9997548938963</v>
      </c>
      <c r="G77" s="100" t="s">
        <v>499</v>
      </c>
      <c r="H77" s="65"/>
      <c r="I77" s="69" t="s">
        <v>276</v>
      </c>
      <c r="J77" s="70"/>
      <c r="K77" s="70"/>
      <c r="L77" s="69" t="s">
        <v>1507</v>
      </c>
      <c r="M77" s="73">
        <v>1.0816856941627175</v>
      </c>
      <c r="N77" s="74">
        <v>7785.12158203125</v>
      </c>
      <c r="O77" s="74">
        <v>9132.419921875</v>
      </c>
      <c r="P77" s="75"/>
      <c r="Q77" s="76"/>
      <c r="R77" s="76"/>
      <c r="S77" s="86"/>
      <c r="T77" s="48">
        <v>1</v>
      </c>
      <c r="U77" s="48">
        <v>1</v>
      </c>
      <c r="V77" s="49">
        <v>0</v>
      </c>
      <c r="W77" s="49">
        <v>0</v>
      </c>
      <c r="X77" s="49">
        <v>0</v>
      </c>
      <c r="Y77" s="49">
        <v>0.999996</v>
      </c>
      <c r="Z77" s="49">
        <v>0</v>
      </c>
      <c r="AA77" s="49" t="s">
        <v>2201</v>
      </c>
      <c r="AB77" s="71">
        <v>77</v>
      </c>
      <c r="AC77" s="71"/>
      <c r="AD77" s="72"/>
      <c r="AE77" s="78" t="s">
        <v>895</v>
      </c>
      <c r="AF77" s="78">
        <v>242</v>
      </c>
      <c r="AG77" s="78">
        <v>158</v>
      </c>
      <c r="AH77" s="78">
        <v>16412</v>
      </c>
      <c r="AI77" s="78">
        <v>1354</v>
      </c>
      <c r="AJ77" s="78"/>
      <c r="AK77" s="78" t="s">
        <v>1003</v>
      </c>
      <c r="AL77" s="78" t="s">
        <v>793</v>
      </c>
      <c r="AM77" s="83" t="s">
        <v>1135</v>
      </c>
      <c r="AN77" s="78"/>
      <c r="AO77" s="80">
        <v>40812.28506944444</v>
      </c>
      <c r="AP77" s="83" t="s">
        <v>1224</v>
      </c>
      <c r="AQ77" s="78" t="b">
        <v>0</v>
      </c>
      <c r="AR77" s="78" t="b">
        <v>0</v>
      </c>
      <c r="AS77" s="78" t="b">
        <v>1</v>
      </c>
      <c r="AT77" s="78" t="s">
        <v>769</v>
      </c>
      <c r="AU77" s="78">
        <v>4</v>
      </c>
      <c r="AV77" s="83" t="s">
        <v>1282</v>
      </c>
      <c r="AW77" s="78" t="b">
        <v>0</v>
      </c>
      <c r="AX77" s="78" t="s">
        <v>1312</v>
      </c>
      <c r="AY77" s="83" t="s">
        <v>1387</v>
      </c>
      <c r="AZ77" s="78" t="s">
        <v>66</v>
      </c>
      <c r="BA77" s="78" t="str">
        <f>REPLACE(INDEX(GroupVertices[Group],MATCH(Vertices[[#This Row],[Vertex]],GroupVertices[Vertex],0)),1,1,"")</f>
        <v>2</v>
      </c>
      <c r="BB77" s="48"/>
      <c r="BC77" s="48"/>
      <c r="BD77" s="48"/>
      <c r="BE77" s="48"/>
      <c r="BF77" s="48"/>
      <c r="BG77" s="48"/>
      <c r="BH77" s="121" t="s">
        <v>1990</v>
      </c>
      <c r="BI77" s="121" t="s">
        <v>1990</v>
      </c>
      <c r="BJ77" s="121" t="s">
        <v>2033</v>
      </c>
      <c r="BK77" s="121" t="s">
        <v>2033</v>
      </c>
      <c r="BL77" s="121">
        <v>0</v>
      </c>
      <c r="BM77" s="124">
        <v>0</v>
      </c>
      <c r="BN77" s="121">
        <v>2</v>
      </c>
      <c r="BO77" s="124">
        <v>4.166666666666667</v>
      </c>
      <c r="BP77" s="121">
        <v>0</v>
      </c>
      <c r="BQ77" s="124">
        <v>0</v>
      </c>
      <c r="BR77" s="121">
        <v>46</v>
      </c>
      <c r="BS77" s="124">
        <v>95.83333333333333</v>
      </c>
      <c r="BT77" s="121">
        <v>48</v>
      </c>
      <c r="BU77" s="2"/>
      <c r="BV77" s="3"/>
      <c r="BW77" s="3"/>
      <c r="BX77" s="3"/>
      <c r="BY77" s="3"/>
    </row>
    <row r="78" spans="1:77" ht="41.45" customHeight="1">
      <c r="A78" s="64" t="s">
        <v>277</v>
      </c>
      <c r="C78" s="65"/>
      <c r="D78" s="65" t="s">
        <v>64</v>
      </c>
      <c r="E78" s="66">
        <v>163.42316425528722</v>
      </c>
      <c r="F78" s="68">
        <v>99.99969820268863</v>
      </c>
      <c r="G78" s="100" t="s">
        <v>500</v>
      </c>
      <c r="H78" s="65"/>
      <c r="I78" s="69" t="s">
        <v>277</v>
      </c>
      <c r="J78" s="70"/>
      <c r="K78" s="70"/>
      <c r="L78" s="69" t="s">
        <v>1508</v>
      </c>
      <c r="M78" s="73">
        <v>1.1005789839690603</v>
      </c>
      <c r="N78" s="74">
        <v>3605.342041015625</v>
      </c>
      <c r="O78" s="74">
        <v>3087.729736328125</v>
      </c>
      <c r="P78" s="75"/>
      <c r="Q78" s="76"/>
      <c r="R78" s="76"/>
      <c r="S78" s="86"/>
      <c r="T78" s="48">
        <v>0</v>
      </c>
      <c r="U78" s="48">
        <v>1</v>
      </c>
      <c r="V78" s="49">
        <v>0</v>
      </c>
      <c r="W78" s="49">
        <v>0.008403</v>
      </c>
      <c r="X78" s="49">
        <v>0.014649</v>
      </c>
      <c r="Y78" s="49">
        <v>0.544641</v>
      </c>
      <c r="Z78" s="49">
        <v>0</v>
      </c>
      <c r="AA78" s="49">
        <v>0</v>
      </c>
      <c r="AB78" s="71">
        <v>78</v>
      </c>
      <c r="AC78" s="71"/>
      <c r="AD78" s="72"/>
      <c r="AE78" s="78" t="s">
        <v>896</v>
      </c>
      <c r="AF78" s="78">
        <v>118</v>
      </c>
      <c r="AG78" s="78">
        <v>192</v>
      </c>
      <c r="AH78" s="78">
        <v>205</v>
      </c>
      <c r="AI78" s="78">
        <v>1334</v>
      </c>
      <c r="AJ78" s="78"/>
      <c r="AK78" s="78" t="s">
        <v>1004</v>
      </c>
      <c r="AL78" s="78" t="s">
        <v>1076</v>
      </c>
      <c r="AM78" s="78"/>
      <c r="AN78" s="78"/>
      <c r="AO78" s="80">
        <v>42082.02212962963</v>
      </c>
      <c r="AP78" s="83" t="s">
        <v>1225</v>
      </c>
      <c r="AQ78" s="78" t="b">
        <v>1</v>
      </c>
      <c r="AR78" s="78" t="b">
        <v>0</v>
      </c>
      <c r="AS78" s="78" t="b">
        <v>0</v>
      </c>
      <c r="AT78" s="78" t="s">
        <v>769</v>
      </c>
      <c r="AU78" s="78">
        <v>0</v>
      </c>
      <c r="AV78" s="83" t="s">
        <v>1273</v>
      </c>
      <c r="AW78" s="78" t="b">
        <v>0</v>
      </c>
      <c r="AX78" s="78" t="s">
        <v>1312</v>
      </c>
      <c r="AY78" s="83" t="s">
        <v>1388</v>
      </c>
      <c r="AZ78" s="78" t="s">
        <v>66</v>
      </c>
      <c r="BA78" s="78" t="str">
        <f>REPLACE(INDEX(GroupVertices[Group],MATCH(Vertices[[#This Row],[Vertex]],GroupVertices[Vertex],0)),1,1,"")</f>
        <v>1</v>
      </c>
      <c r="BB78" s="48"/>
      <c r="BC78" s="48"/>
      <c r="BD78" s="48"/>
      <c r="BE78" s="48"/>
      <c r="BF78" s="48"/>
      <c r="BG78" s="48"/>
      <c r="BH78" s="121" t="s">
        <v>1966</v>
      </c>
      <c r="BI78" s="121" t="s">
        <v>1966</v>
      </c>
      <c r="BJ78" s="121" t="s">
        <v>2012</v>
      </c>
      <c r="BK78" s="121" t="s">
        <v>2012</v>
      </c>
      <c r="BL78" s="121">
        <v>1</v>
      </c>
      <c r="BM78" s="124">
        <v>4</v>
      </c>
      <c r="BN78" s="121">
        <v>1</v>
      </c>
      <c r="BO78" s="124">
        <v>4</v>
      </c>
      <c r="BP78" s="121">
        <v>0</v>
      </c>
      <c r="BQ78" s="124">
        <v>0</v>
      </c>
      <c r="BR78" s="121">
        <v>23</v>
      </c>
      <c r="BS78" s="124">
        <v>92</v>
      </c>
      <c r="BT78" s="121">
        <v>25</v>
      </c>
      <c r="BU78" s="2"/>
      <c r="BV78" s="3"/>
      <c r="BW78" s="3"/>
      <c r="BX78" s="3"/>
      <c r="BY78" s="3"/>
    </row>
    <row r="79" spans="1:77" ht="41.45" customHeight="1">
      <c r="A79" s="64" t="s">
        <v>279</v>
      </c>
      <c r="C79" s="65"/>
      <c r="D79" s="65" t="s">
        <v>64</v>
      </c>
      <c r="E79" s="66">
        <v>162.57398337367937</v>
      </c>
      <c r="F79" s="68">
        <v>99.99987828064238</v>
      </c>
      <c r="G79" s="100" t="s">
        <v>501</v>
      </c>
      <c r="H79" s="65"/>
      <c r="I79" s="69" t="s">
        <v>279</v>
      </c>
      <c r="J79" s="70"/>
      <c r="K79" s="70"/>
      <c r="L79" s="69" t="s">
        <v>1509</v>
      </c>
      <c r="M79" s="73">
        <v>1.0405650045842068</v>
      </c>
      <c r="N79" s="74">
        <v>6558.7978515625</v>
      </c>
      <c r="O79" s="74">
        <v>1641.0123291015625</v>
      </c>
      <c r="P79" s="75"/>
      <c r="Q79" s="76"/>
      <c r="R79" s="76"/>
      <c r="S79" s="86"/>
      <c r="T79" s="48">
        <v>0</v>
      </c>
      <c r="U79" s="48">
        <v>1</v>
      </c>
      <c r="V79" s="49">
        <v>0</v>
      </c>
      <c r="W79" s="49">
        <v>0.333333</v>
      </c>
      <c r="X79" s="49">
        <v>0</v>
      </c>
      <c r="Y79" s="49">
        <v>0.638295</v>
      </c>
      <c r="Z79" s="49">
        <v>0</v>
      </c>
      <c r="AA79" s="49">
        <v>0</v>
      </c>
      <c r="AB79" s="71">
        <v>79</v>
      </c>
      <c r="AC79" s="71"/>
      <c r="AD79" s="72"/>
      <c r="AE79" s="78" t="s">
        <v>897</v>
      </c>
      <c r="AF79" s="78">
        <v>196</v>
      </c>
      <c r="AG79" s="78">
        <v>84</v>
      </c>
      <c r="AH79" s="78">
        <v>11702</v>
      </c>
      <c r="AI79" s="78">
        <v>667</v>
      </c>
      <c r="AJ79" s="78"/>
      <c r="AK79" s="78" t="s">
        <v>1005</v>
      </c>
      <c r="AL79" s="78"/>
      <c r="AM79" s="78"/>
      <c r="AN79" s="78"/>
      <c r="AO79" s="80">
        <v>40661.51707175926</v>
      </c>
      <c r="AP79" s="83" t="s">
        <v>1226</v>
      </c>
      <c r="AQ79" s="78" t="b">
        <v>1</v>
      </c>
      <c r="AR79" s="78" t="b">
        <v>0</v>
      </c>
      <c r="AS79" s="78" t="b">
        <v>1</v>
      </c>
      <c r="AT79" s="78" t="s">
        <v>769</v>
      </c>
      <c r="AU79" s="78">
        <v>0</v>
      </c>
      <c r="AV79" s="83" t="s">
        <v>1273</v>
      </c>
      <c r="AW79" s="78" t="b">
        <v>0</v>
      </c>
      <c r="AX79" s="78" t="s">
        <v>1312</v>
      </c>
      <c r="AY79" s="83" t="s">
        <v>1389</v>
      </c>
      <c r="AZ79" s="78" t="s">
        <v>66</v>
      </c>
      <c r="BA79" s="78" t="str">
        <f>REPLACE(INDEX(GroupVertices[Group],MATCH(Vertices[[#This Row],[Vertex]],GroupVertices[Vertex],0)),1,1,"")</f>
        <v>6</v>
      </c>
      <c r="BB79" s="48"/>
      <c r="BC79" s="48"/>
      <c r="BD79" s="48"/>
      <c r="BE79" s="48"/>
      <c r="BF79" s="48" t="s">
        <v>414</v>
      </c>
      <c r="BG79" s="48" t="s">
        <v>414</v>
      </c>
      <c r="BH79" s="121" t="s">
        <v>1975</v>
      </c>
      <c r="BI79" s="121" t="s">
        <v>1975</v>
      </c>
      <c r="BJ79" s="121" t="s">
        <v>2020</v>
      </c>
      <c r="BK79" s="121" t="s">
        <v>2020</v>
      </c>
      <c r="BL79" s="121">
        <v>0</v>
      </c>
      <c r="BM79" s="124">
        <v>0</v>
      </c>
      <c r="BN79" s="121">
        <v>0</v>
      </c>
      <c r="BO79" s="124">
        <v>0</v>
      </c>
      <c r="BP79" s="121">
        <v>0</v>
      </c>
      <c r="BQ79" s="124">
        <v>0</v>
      </c>
      <c r="BR79" s="121">
        <v>32</v>
      </c>
      <c r="BS79" s="124">
        <v>100</v>
      </c>
      <c r="BT79" s="121">
        <v>32</v>
      </c>
      <c r="BU79" s="2"/>
      <c r="BV79" s="3"/>
      <c r="BW79" s="3"/>
      <c r="BX79" s="3"/>
      <c r="BY79" s="3"/>
    </row>
    <row r="80" spans="1:77" ht="41.45" customHeight="1">
      <c r="A80" s="64" t="s">
        <v>280</v>
      </c>
      <c r="C80" s="65"/>
      <c r="D80" s="65" t="s">
        <v>64</v>
      </c>
      <c r="E80" s="66">
        <v>162.91208316913435</v>
      </c>
      <c r="F80" s="68">
        <v>99.99980658293858</v>
      </c>
      <c r="G80" s="100" t="s">
        <v>502</v>
      </c>
      <c r="H80" s="65"/>
      <c r="I80" s="69" t="s">
        <v>280</v>
      </c>
      <c r="J80" s="70"/>
      <c r="K80" s="70"/>
      <c r="L80" s="69" t="s">
        <v>1510</v>
      </c>
      <c r="M80" s="73">
        <v>1.0644594593392873</v>
      </c>
      <c r="N80" s="74">
        <v>1432.0872802734375</v>
      </c>
      <c r="O80" s="74">
        <v>878.6202392578125</v>
      </c>
      <c r="P80" s="75"/>
      <c r="Q80" s="76"/>
      <c r="R80" s="76"/>
      <c r="S80" s="86"/>
      <c r="T80" s="48">
        <v>0</v>
      </c>
      <c r="U80" s="48">
        <v>1</v>
      </c>
      <c r="V80" s="49">
        <v>0</v>
      </c>
      <c r="W80" s="49">
        <v>0.008403</v>
      </c>
      <c r="X80" s="49">
        <v>0.014649</v>
      </c>
      <c r="Y80" s="49">
        <v>0.544641</v>
      </c>
      <c r="Z80" s="49">
        <v>0</v>
      </c>
      <c r="AA80" s="49">
        <v>0</v>
      </c>
      <c r="AB80" s="71">
        <v>80</v>
      </c>
      <c r="AC80" s="71"/>
      <c r="AD80" s="72"/>
      <c r="AE80" s="78" t="s">
        <v>898</v>
      </c>
      <c r="AF80" s="78">
        <v>121</v>
      </c>
      <c r="AG80" s="78">
        <v>127</v>
      </c>
      <c r="AH80" s="78">
        <v>4613</v>
      </c>
      <c r="AI80" s="78">
        <v>1763</v>
      </c>
      <c r="AJ80" s="78"/>
      <c r="AK80" s="78"/>
      <c r="AL80" s="78" t="s">
        <v>1085</v>
      </c>
      <c r="AM80" s="83" t="s">
        <v>1136</v>
      </c>
      <c r="AN80" s="78"/>
      <c r="AO80" s="80">
        <v>43000.616215277776</v>
      </c>
      <c r="AP80" s="83" t="s">
        <v>1227</v>
      </c>
      <c r="AQ80" s="78" t="b">
        <v>0</v>
      </c>
      <c r="AR80" s="78" t="b">
        <v>0</v>
      </c>
      <c r="AS80" s="78" t="b">
        <v>0</v>
      </c>
      <c r="AT80" s="78" t="s">
        <v>772</v>
      </c>
      <c r="AU80" s="78">
        <v>1</v>
      </c>
      <c r="AV80" s="83" t="s">
        <v>1273</v>
      </c>
      <c r="AW80" s="78" t="b">
        <v>0</v>
      </c>
      <c r="AX80" s="78" t="s">
        <v>1312</v>
      </c>
      <c r="AY80" s="83" t="s">
        <v>1390</v>
      </c>
      <c r="AZ80" s="78" t="s">
        <v>66</v>
      </c>
      <c r="BA80" s="78" t="str">
        <f>REPLACE(INDEX(GroupVertices[Group],MATCH(Vertices[[#This Row],[Vertex]],GroupVertices[Vertex],0)),1,1,"")</f>
        <v>1</v>
      </c>
      <c r="BB80" s="48"/>
      <c r="BC80" s="48"/>
      <c r="BD80" s="48"/>
      <c r="BE80" s="48"/>
      <c r="BF80" s="48"/>
      <c r="BG80" s="48"/>
      <c r="BH80" s="121" t="s">
        <v>1966</v>
      </c>
      <c r="BI80" s="121" t="s">
        <v>1966</v>
      </c>
      <c r="BJ80" s="121" t="s">
        <v>2012</v>
      </c>
      <c r="BK80" s="121" t="s">
        <v>2012</v>
      </c>
      <c r="BL80" s="121">
        <v>1</v>
      </c>
      <c r="BM80" s="124">
        <v>4</v>
      </c>
      <c r="BN80" s="121">
        <v>1</v>
      </c>
      <c r="BO80" s="124">
        <v>4</v>
      </c>
      <c r="BP80" s="121">
        <v>0</v>
      </c>
      <c r="BQ80" s="124">
        <v>0</v>
      </c>
      <c r="BR80" s="121">
        <v>23</v>
      </c>
      <c r="BS80" s="124">
        <v>92</v>
      </c>
      <c r="BT80" s="121">
        <v>25</v>
      </c>
      <c r="BU80" s="2"/>
      <c r="BV80" s="3"/>
      <c r="BW80" s="3"/>
      <c r="BX80" s="3"/>
      <c r="BY80" s="3"/>
    </row>
    <row r="81" spans="1:77" ht="41.45" customHeight="1">
      <c r="A81" s="64" t="s">
        <v>281</v>
      </c>
      <c r="C81" s="65"/>
      <c r="D81" s="65" t="s">
        <v>64</v>
      </c>
      <c r="E81" s="66">
        <v>176.3653099138659</v>
      </c>
      <c r="F81" s="68">
        <v>99.99695368128248</v>
      </c>
      <c r="G81" s="100" t="s">
        <v>1303</v>
      </c>
      <c r="H81" s="65"/>
      <c r="I81" s="69" t="s">
        <v>281</v>
      </c>
      <c r="J81" s="70"/>
      <c r="K81" s="70"/>
      <c r="L81" s="69" t="s">
        <v>1511</v>
      </c>
      <c r="M81" s="73">
        <v>2.0152364845937756</v>
      </c>
      <c r="N81" s="74">
        <v>6047.1533203125</v>
      </c>
      <c r="O81" s="74">
        <v>7077.7236328125</v>
      </c>
      <c r="P81" s="75"/>
      <c r="Q81" s="76"/>
      <c r="R81" s="76"/>
      <c r="S81" s="86"/>
      <c r="T81" s="48">
        <v>1</v>
      </c>
      <c r="U81" s="48">
        <v>1</v>
      </c>
      <c r="V81" s="49">
        <v>0</v>
      </c>
      <c r="W81" s="49">
        <v>0</v>
      </c>
      <c r="X81" s="49">
        <v>0</v>
      </c>
      <c r="Y81" s="49">
        <v>0.999996</v>
      </c>
      <c r="Z81" s="49">
        <v>0</v>
      </c>
      <c r="AA81" s="49" t="s">
        <v>2201</v>
      </c>
      <c r="AB81" s="71">
        <v>81</v>
      </c>
      <c r="AC81" s="71"/>
      <c r="AD81" s="72"/>
      <c r="AE81" s="78" t="s">
        <v>899</v>
      </c>
      <c r="AF81" s="78">
        <v>1930</v>
      </c>
      <c r="AG81" s="78">
        <v>1838</v>
      </c>
      <c r="AH81" s="78">
        <v>41703</v>
      </c>
      <c r="AI81" s="78">
        <v>43</v>
      </c>
      <c r="AJ81" s="78"/>
      <c r="AK81" s="78" t="s">
        <v>1006</v>
      </c>
      <c r="AL81" s="78" t="s">
        <v>1086</v>
      </c>
      <c r="AM81" s="83" t="s">
        <v>1137</v>
      </c>
      <c r="AN81" s="78"/>
      <c r="AO81" s="80">
        <v>39977.9715625</v>
      </c>
      <c r="AP81" s="83" t="s">
        <v>1228</v>
      </c>
      <c r="AQ81" s="78" t="b">
        <v>0</v>
      </c>
      <c r="AR81" s="78" t="b">
        <v>0</v>
      </c>
      <c r="AS81" s="78" t="b">
        <v>1</v>
      </c>
      <c r="AT81" s="78" t="s">
        <v>769</v>
      </c>
      <c r="AU81" s="78">
        <v>166</v>
      </c>
      <c r="AV81" s="83" t="s">
        <v>1277</v>
      </c>
      <c r="AW81" s="78" t="b">
        <v>0</v>
      </c>
      <c r="AX81" s="78" t="s">
        <v>1312</v>
      </c>
      <c r="AY81" s="83" t="s">
        <v>1391</v>
      </c>
      <c r="AZ81" s="78" t="s">
        <v>66</v>
      </c>
      <c r="BA81" s="78" t="str">
        <f>REPLACE(INDEX(GroupVertices[Group],MATCH(Vertices[[#This Row],[Vertex]],GroupVertices[Vertex],0)),1,1,"")</f>
        <v>2</v>
      </c>
      <c r="BB81" s="48" t="s">
        <v>391</v>
      </c>
      <c r="BC81" s="48" t="s">
        <v>391</v>
      </c>
      <c r="BD81" s="48" t="s">
        <v>401</v>
      </c>
      <c r="BE81" s="48" t="s">
        <v>401</v>
      </c>
      <c r="BF81" s="48" t="s">
        <v>420</v>
      </c>
      <c r="BG81" s="48" t="s">
        <v>420</v>
      </c>
      <c r="BH81" s="121" t="s">
        <v>1991</v>
      </c>
      <c r="BI81" s="121" t="s">
        <v>1991</v>
      </c>
      <c r="BJ81" s="121" t="s">
        <v>2034</v>
      </c>
      <c r="BK81" s="121" t="s">
        <v>2034</v>
      </c>
      <c r="BL81" s="121">
        <v>3</v>
      </c>
      <c r="BM81" s="124">
        <v>17.647058823529413</v>
      </c>
      <c r="BN81" s="121">
        <v>0</v>
      </c>
      <c r="BO81" s="124">
        <v>0</v>
      </c>
      <c r="BP81" s="121">
        <v>0</v>
      </c>
      <c r="BQ81" s="124">
        <v>0</v>
      </c>
      <c r="BR81" s="121">
        <v>14</v>
      </c>
      <c r="BS81" s="124">
        <v>82.3529411764706</v>
      </c>
      <c r="BT81" s="121">
        <v>17</v>
      </c>
      <c r="BU81" s="2"/>
      <c r="BV81" s="3"/>
      <c r="BW81" s="3"/>
      <c r="BX81" s="3"/>
      <c r="BY81" s="3"/>
    </row>
    <row r="82" spans="1:77" ht="41.45" customHeight="1">
      <c r="A82" s="64" t="s">
        <v>282</v>
      </c>
      <c r="C82" s="65"/>
      <c r="D82" s="65" t="s">
        <v>64</v>
      </c>
      <c r="E82" s="66">
        <v>163.32094803805663</v>
      </c>
      <c r="F82" s="68">
        <v>99.99971987873862</v>
      </c>
      <c r="G82" s="100" t="s">
        <v>503</v>
      </c>
      <c r="H82" s="65"/>
      <c r="I82" s="69" t="s">
        <v>282</v>
      </c>
      <c r="J82" s="70"/>
      <c r="K82" s="70"/>
      <c r="L82" s="69" t="s">
        <v>1512</v>
      </c>
      <c r="M82" s="73">
        <v>1.0933550790431057</v>
      </c>
      <c r="N82" s="74">
        <v>856.0491333007812</v>
      </c>
      <c r="O82" s="74">
        <v>8162.177734375</v>
      </c>
      <c r="P82" s="75"/>
      <c r="Q82" s="76"/>
      <c r="R82" s="76"/>
      <c r="S82" s="86"/>
      <c r="T82" s="48">
        <v>0</v>
      </c>
      <c r="U82" s="48">
        <v>1</v>
      </c>
      <c r="V82" s="49">
        <v>0</v>
      </c>
      <c r="W82" s="49">
        <v>0.008403</v>
      </c>
      <c r="X82" s="49">
        <v>0.014649</v>
      </c>
      <c r="Y82" s="49">
        <v>0.544641</v>
      </c>
      <c r="Z82" s="49">
        <v>0</v>
      </c>
      <c r="AA82" s="49">
        <v>0</v>
      </c>
      <c r="AB82" s="71">
        <v>82</v>
      </c>
      <c r="AC82" s="71"/>
      <c r="AD82" s="72"/>
      <c r="AE82" s="78" t="s">
        <v>900</v>
      </c>
      <c r="AF82" s="78">
        <v>749</v>
      </c>
      <c r="AG82" s="78">
        <v>179</v>
      </c>
      <c r="AH82" s="78">
        <v>2425</v>
      </c>
      <c r="AI82" s="78">
        <v>13004</v>
      </c>
      <c r="AJ82" s="78"/>
      <c r="AK82" s="78"/>
      <c r="AL82" s="78" t="s">
        <v>1087</v>
      </c>
      <c r="AM82" s="78"/>
      <c r="AN82" s="78"/>
      <c r="AO82" s="80">
        <v>42665.03575231481</v>
      </c>
      <c r="AP82" s="83" t="s">
        <v>1229</v>
      </c>
      <c r="AQ82" s="78" t="b">
        <v>1</v>
      </c>
      <c r="AR82" s="78" t="b">
        <v>0</v>
      </c>
      <c r="AS82" s="78" t="b">
        <v>0</v>
      </c>
      <c r="AT82" s="78" t="s">
        <v>769</v>
      </c>
      <c r="AU82" s="78">
        <v>1</v>
      </c>
      <c r="AV82" s="78"/>
      <c r="AW82" s="78" t="b">
        <v>0</v>
      </c>
      <c r="AX82" s="78" t="s">
        <v>1312</v>
      </c>
      <c r="AY82" s="83" t="s">
        <v>1392</v>
      </c>
      <c r="AZ82" s="78" t="s">
        <v>66</v>
      </c>
      <c r="BA82" s="78" t="str">
        <f>REPLACE(INDEX(GroupVertices[Group],MATCH(Vertices[[#This Row],[Vertex]],GroupVertices[Vertex],0)),1,1,"")</f>
        <v>1</v>
      </c>
      <c r="BB82" s="48"/>
      <c r="BC82" s="48"/>
      <c r="BD82" s="48"/>
      <c r="BE82" s="48"/>
      <c r="BF82" s="48"/>
      <c r="BG82" s="48"/>
      <c r="BH82" s="121" t="s">
        <v>1966</v>
      </c>
      <c r="BI82" s="121" t="s">
        <v>1966</v>
      </c>
      <c r="BJ82" s="121" t="s">
        <v>2012</v>
      </c>
      <c r="BK82" s="121" t="s">
        <v>2012</v>
      </c>
      <c r="BL82" s="121">
        <v>1</v>
      </c>
      <c r="BM82" s="124">
        <v>4</v>
      </c>
      <c r="BN82" s="121">
        <v>1</v>
      </c>
      <c r="BO82" s="124">
        <v>4</v>
      </c>
      <c r="BP82" s="121">
        <v>0</v>
      </c>
      <c r="BQ82" s="124">
        <v>0</v>
      </c>
      <c r="BR82" s="121">
        <v>23</v>
      </c>
      <c r="BS82" s="124">
        <v>92</v>
      </c>
      <c r="BT82" s="121">
        <v>25</v>
      </c>
      <c r="BU82" s="2"/>
      <c r="BV82" s="3"/>
      <c r="BW82" s="3"/>
      <c r="BX82" s="3"/>
      <c r="BY82" s="3"/>
    </row>
    <row r="83" spans="1:77" ht="41.45" customHeight="1">
      <c r="A83" s="64" t="s">
        <v>283</v>
      </c>
      <c r="C83" s="65"/>
      <c r="D83" s="65" t="s">
        <v>64</v>
      </c>
      <c r="E83" s="66">
        <v>162.85704366754865</v>
      </c>
      <c r="F83" s="68">
        <v>99.9998182546578</v>
      </c>
      <c r="G83" s="100" t="s">
        <v>504</v>
      </c>
      <c r="H83" s="65"/>
      <c r="I83" s="69" t="s">
        <v>283</v>
      </c>
      <c r="J83" s="70"/>
      <c r="K83" s="70"/>
      <c r="L83" s="69" t="s">
        <v>1513</v>
      </c>
      <c r="M83" s="73">
        <v>1.060569664379158</v>
      </c>
      <c r="N83" s="74">
        <v>558.5816040039062</v>
      </c>
      <c r="O83" s="74">
        <v>7467.22998046875</v>
      </c>
      <c r="P83" s="75"/>
      <c r="Q83" s="76"/>
      <c r="R83" s="76"/>
      <c r="S83" s="86"/>
      <c r="T83" s="48">
        <v>0</v>
      </c>
      <c r="U83" s="48">
        <v>1</v>
      </c>
      <c r="V83" s="49">
        <v>0</v>
      </c>
      <c r="W83" s="49">
        <v>0.008403</v>
      </c>
      <c r="X83" s="49">
        <v>0.014649</v>
      </c>
      <c r="Y83" s="49">
        <v>0.544641</v>
      </c>
      <c r="Z83" s="49">
        <v>0</v>
      </c>
      <c r="AA83" s="49">
        <v>0</v>
      </c>
      <c r="AB83" s="71">
        <v>83</v>
      </c>
      <c r="AC83" s="71"/>
      <c r="AD83" s="72"/>
      <c r="AE83" s="78" t="s">
        <v>901</v>
      </c>
      <c r="AF83" s="78">
        <v>163</v>
      </c>
      <c r="AG83" s="78">
        <v>120</v>
      </c>
      <c r="AH83" s="78">
        <v>207</v>
      </c>
      <c r="AI83" s="78">
        <v>128</v>
      </c>
      <c r="AJ83" s="78"/>
      <c r="AK83" s="78" t="s">
        <v>1007</v>
      </c>
      <c r="AL83" s="78"/>
      <c r="AM83" s="83" t="s">
        <v>1138</v>
      </c>
      <c r="AN83" s="78"/>
      <c r="AO83" s="80">
        <v>43456.10425925926</v>
      </c>
      <c r="AP83" s="83" t="s">
        <v>1230</v>
      </c>
      <c r="AQ83" s="78" t="b">
        <v>1</v>
      </c>
      <c r="AR83" s="78" t="b">
        <v>0</v>
      </c>
      <c r="AS83" s="78" t="b">
        <v>0</v>
      </c>
      <c r="AT83" s="78" t="s">
        <v>769</v>
      </c>
      <c r="AU83" s="78">
        <v>0</v>
      </c>
      <c r="AV83" s="78"/>
      <c r="AW83" s="78" t="b">
        <v>0</v>
      </c>
      <c r="AX83" s="78" t="s">
        <v>1312</v>
      </c>
      <c r="AY83" s="83" t="s">
        <v>1393</v>
      </c>
      <c r="AZ83" s="78" t="s">
        <v>66</v>
      </c>
      <c r="BA83" s="78" t="str">
        <f>REPLACE(INDEX(GroupVertices[Group],MATCH(Vertices[[#This Row],[Vertex]],GroupVertices[Vertex],0)),1,1,"")</f>
        <v>1</v>
      </c>
      <c r="BB83" s="48"/>
      <c r="BC83" s="48"/>
      <c r="BD83" s="48"/>
      <c r="BE83" s="48"/>
      <c r="BF83" s="48"/>
      <c r="BG83" s="48"/>
      <c r="BH83" s="121" t="s">
        <v>1966</v>
      </c>
      <c r="BI83" s="121" t="s">
        <v>1966</v>
      </c>
      <c r="BJ83" s="121" t="s">
        <v>2012</v>
      </c>
      <c r="BK83" s="121" t="s">
        <v>2012</v>
      </c>
      <c r="BL83" s="121">
        <v>1</v>
      </c>
      <c r="BM83" s="124">
        <v>4</v>
      </c>
      <c r="BN83" s="121">
        <v>1</v>
      </c>
      <c r="BO83" s="124">
        <v>4</v>
      </c>
      <c r="BP83" s="121">
        <v>0</v>
      </c>
      <c r="BQ83" s="124">
        <v>0</v>
      </c>
      <c r="BR83" s="121">
        <v>23</v>
      </c>
      <c r="BS83" s="124">
        <v>92</v>
      </c>
      <c r="BT83" s="121">
        <v>25</v>
      </c>
      <c r="BU83" s="2"/>
      <c r="BV83" s="3"/>
      <c r="BW83" s="3"/>
      <c r="BX83" s="3"/>
      <c r="BY83" s="3"/>
    </row>
    <row r="84" spans="1:77" ht="41.45" customHeight="1">
      <c r="A84" s="64" t="s">
        <v>284</v>
      </c>
      <c r="C84" s="65"/>
      <c r="D84" s="65" t="s">
        <v>64</v>
      </c>
      <c r="E84" s="66">
        <v>432.24395278575315</v>
      </c>
      <c r="F84" s="68">
        <v>99.94269185860901</v>
      </c>
      <c r="G84" s="100" t="s">
        <v>1304</v>
      </c>
      <c r="H84" s="65"/>
      <c r="I84" s="69" t="s">
        <v>284</v>
      </c>
      <c r="J84" s="70"/>
      <c r="K84" s="70"/>
      <c r="L84" s="69" t="s">
        <v>1514</v>
      </c>
      <c r="M84" s="73">
        <v>20.09889325423539</v>
      </c>
      <c r="N84" s="74">
        <v>9537.7080078125</v>
      </c>
      <c r="O84" s="74">
        <v>808.74267578125</v>
      </c>
      <c r="P84" s="75"/>
      <c r="Q84" s="76"/>
      <c r="R84" s="76"/>
      <c r="S84" s="86"/>
      <c r="T84" s="48">
        <v>2</v>
      </c>
      <c r="U84" s="48">
        <v>1</v>
      </c>
      <c r="V84" s="49">
        <v>0</v>
      </c>
      <c r="W84" s="49">
        <v>1</v>
      </c>
      <c r="X84" s="49">
        <v>0</v>
      </c>
      <c r="Y84" s="49">
        <v>1.29824</v>
      </c>
      <c r="Z84" s="49">
        <v>0</v>
      </c>
      <c r="AA84" s="49">
        <v>0</v>
      </c>
      <c r="AB84" s="71">
        <v>84</v>
      </c>
      <c r="AC84" s="71"/>
      <c r="AD84" s="72"/>
      <c r="AE84" s="78" t="s">
        <v>902</v>
      </c>
      <c r="AF84" s="78">
        <v>67</v>
      </c>
      <c r="AG84" s="78">
        <v>34381</v>
      </c>
      <c r="AH84" s="78">
        <v>18978</v>
      </c>
      <c r="AI84" s="78">
        <v>2228</v>
      </c>
      <c r="AJ84" s="78"/>
      <c r="AK84" s="78" t="s">
        <v>1008</v>
      </c>
      <c r="AL84" s="78"/>
      <c r="AM84" s="83" t="s">
        <v>1139</v>
      </c>
      <c r="AN84" s="78"/>
      <c r="AO84" s="80">
        <v>42157.25287037037</v>
      </c>
      <c r="AP84" s="83" t="s">
        <v>1231</v>
      </c>
      <c r="AQ84" s="78" t="b">
        <v>0</v>
      </c>
      <c r="AR84" s="78" t="b">
        <v>0</v>
      </c>
      <c r="AS84" s="78" t="b">
        <v>1</v>
      </c>
      <c r="AT84" s="78" t="s">
        <v>773</v>
      </c>
      <c r="AU84" s="78">
        <v>108</v>
      </c>
      <c r="AV84" s="83" t="s">
        <v>1273</v>
      </c>
      <c r="AW84" s="78" t="b">
        <v>0</v>
      </c>
      <c r="AX84" s="78" t="s">
        <v>1312</v>
      </c>
      <c r="AY84" s="83" t="s">
        <v>1394</v>
      </c>
      <c r="AZ84" s="78" t="s">
        <v>66</v>
      </c>
      <c r="BA84" s="78" t="str">
        <f>REPLACE(INDEX(GroupVertices[Group],MATCH(Vertices[[#This Row],[Vertex]],GroupVertices[Vertex],0)),1,1,"")</f>
        <v>13</v>
      </c>
      <c r="BB84" s="48" t="s">
        <v>392</v>
      </c>
      <c r="BC84" s="48" t="s">
        <v>392</v>
      </c>
      <c r="BD84" s="48" t="s">
        <v>402</v>
      </c>
      <c r="BE84" s="48" t="s">
        <v>402</v>
      </c>
      <c r="BF84" s="48" t="s">
        <v>421</v>
      </c>
      <c r="BG84" s="48" t="s">
        <v>421</v>
      </c>
      <c r="BH84" s="121" t="s">
        <v>1804</v>
      </c>
      <c r="BI84" s="121" t="s">
        <v>1804</v>
      </c>
      <c r="BJ84" s="121" t="s">
        <v>1891</v>
      </c>
      <c r="BK84" s="121" t="s">
        <v>1891</v>
      </c>
      <c r="BL84" s="121">
        <v>0</v>
      </c>
      <c r="BM84" s="124">
        <v>0</v>
      </c>
      <c r="BN84" s="121">
        <v>0</v>
      </c>
      <c r="BO84" s="124">
        <v>0</v>
      </c>
      <c r="BP84" s="121">
        <v>0</v>
      </c>
      <c r="BQ84" s="124">
        <v>0</v>
      </c>
      <c r="BR84" s="121">
        <v>18</v>
      </c>
      <c r="BS84" s="124">
        <v>100</v>
      </c>
      <c r="BT84" s="121">
        <v>18</v>
      </c>
      <c r="BU84" s="2"/>
      <c r="BV84" s="3"/>
      <c r="BW84" s="3"/>
      <c r="BX84" s="3"/>
      <c r="BY84" s="3"/>
    </row>
    <row r="85" spans="1:77" ht="41.45" customHeight="1">
      <c r="A85" s="64" t="s">
        <v>285</v>
      </c>
      <c r="C85" s="65"/>
      <c r="D85" s="65" t="s">
        <v>64</v>
      </c>
      <c r="E85" s="66">
        <v>162.18870686257952</v>
      </c>
      <c r="F85" s="68">
        <v>99.99995998267694</v>
      </c>
      <c r="G85" s="100" t="s">
        <v>505</v>
      </c>
      <c r="H85" s="65"/>
      <c r="I85" s="69" t="s">
        <v>285</v>
      </c>
      <c r="J85" s="70"/>
      <c r="K85" s="70"/>
      <c r="L85" s="69" t="s">
        <v>1515</v>
      </c>
      <c r="M85" s="73">
        <v>1.013336439863301</v>
      </c>
      <c r="N85" s="74">
        <v>9537.7080078125</v>
      </c>
      <c r="O85" s="74">
        <v>1720.4161376953125</v>
      </c>
      <c r="P85" s="75"/>
      <c r="Q85" s="76"/>
      <c r="R85" s="76"/>
      <c r="S85" s="86"/>
      <c r="T85" s="48">
        <v>0</v>
      </c>
      <c r="U85" s="48">
        <v>1</v>
      </c>
      <c r="V85" s="49">
        <v>0</v>
      </c>
      <c r="W85" s="49">
        <v>1</v>
      </c>
      <c r="X85" s="49">
        <v>0</v>
      </c>
      <c r="Y85" s="49">
        <v>0.701752</v>
      </c>
      <c r="Z85" s="49">
        <v>0</v>
      </c>
      <c r="AA85" s="49">
        <v>0</v>
      </c>
      <c r="AB85" s="71">
        <v>85</v>
      </c>
      <c r="AC85" s="71"/>
      <c r="AD85" s="72"/>
      <c r="AE85" s="78" t="s">
        <v>903</v>
      </c>
      <c r="AF85" s="78">
        <v>380</v>
      </c>
      <c r="AG85" s="78">
        <v>35</v>
      </c>
      <c r="AH85" s="78">
        <v>2646</v>
      </c>
      <c r="AI85" s="78">
        <v>335</v>
      </c>
      <c r="AJ85" s="78"/>
      <c r="AK85" s="78" t="s">
        <v>1009</v>
      </c>
      <c r="AL85" s="78"/>
      <c r="AM85" s="78"/>
      <c r="AN85" s="78"/>
      <c r="AO85" s="80">
        <v>41541.652291666665</v>
      </c>
      <c r="AP85" s="83" t="s">
        <v>1232</v>
      </c>
      <c r="AQ85" s="78" t="b">
        <v>1</v>
      </c>
      <c r="AR85" s="78" t="b">
        <v>0</v>
      </c>
      <c r="AS85" s="78" t="b">
        <v>1</v>
      </c>
      <c r="AT85" s="78" t="s">
        <v>773</v>
      </c>
      <c r="AU85" s="78">
        <v>4</v>
      </c>
      <c r="AV85" s="83" t="s">
        <v>1273</v>
      </c>
      <c r="AW85" s="78" t="b">
        <v>0</v>
      </c>
      <c r="AX85" s="78" t="s">
        <v>1312</v>
      </c>
      <c r="AY85" s="83" t="s">
        <v>1395</v>
      </c>
      <c r="AZ85" s="78" t="s">
        <v>66</v>
      </c>
      <c r="BA85" s="78" t="str">
        <f>REPLACE(INDEX(GroupVertices[Group],MATCH(Vertices[[#This Row],[Vertex]],GroupVertices[Vertex],0)),1,1,"")</f>
        <v>13</v>
      </c>
      <c r="BB85" s="48"/>
      <c r="BC85" s="48"/>
      <c r="BD85" s="48"/>
      <c r="BE85" s="48"/>
      <c r="BF85" s="48" t="s">
        <v>421</v>
      </c>
      <c r="BG85" s="48" t="s">
        <v>421</v>
      </c>
      <c r="BH85" s="121" t="s">
        <v>1992</v>
      </c>
      <c r="BI85" s="121" t="s">
        <v>1992</v>
      </c>
      <c r="BJ85" s="121" t="s">
        <v>2035</v>
      </c>
      <c r="BK85" s="121" t="s">
        <v>2035</v>
      </c>
      <c r="BL85" s="121">
        <v>0</v>
      </c>
      <c r="BM85" s="124">
        <v>0</v>
      </c>
      <c r="BN85" s="121">
        <v>0</v>
      </c>
      <c r="BO85" s="124">
        <v>0</v>
      </c>
      <c r="BP85" s="121">
        <v>0</v>
      </c>
      <c r="BQ85" s="124">
        <v>0</v>
      </c>
      <c r="BR85" s="121">
        <v>14</v>
      </c>
      <c r="BS85" s="124">
        <v>100</v>
      </c>
      <c r="BT85" s="121">
        <v>14</v>
      </c>
      <c r="BU85" s="2"/>
      <c r="BV85" s="3"/>
      <c r="BW85" s="3"/>
      <c r="BX85" s="3"/>
      <c r="BY85" s="3"/>
    </row>
    <row r="86" spans="1:77" ht="41.45" customHeight="1">
      <c r="A86" s="64" t="s">
        <v>286</v>
      </c>
      <c r="C86" s="65"/>
      <c r="D86" s="65" t="s">
        <v>64</v>
      </c>
      <c r="E86" s="66">
        <v>163.43888982716882</v>
      </c>
      <c r="F86" s="68">
        <v>99.99969486791171</v>
      </c>
      <c r="G86" s="100" t="s">
        <v>506</v>
      </c>
      <c r="H86" s="65"/>
      <c r="I86" s="69" t="s">
        <v>286</v>
      </c>
      <c r="J86" s="70"/>
      <c r="K86" s="70"/>
      <c r="L86" s="69" t="s">
        <v>1516</v>
      </c>
      <c r="M86" s="73">
        <v>1.1016903539576688</v>
      </c>
      <c r="N86" s="74">
        <v>4144.54541015625</v>
      </c>
      <c r="O86" s="74">
        <v>3693.228515625</v>
      </c>
      <c r="P86" s="75"/>
      <c r="Q86" s="76"/>
      <c r="R86" s="76"/>
      <c r="S86" s="86"/>
      <c r="T86" s="48">
        <v>0</v>
      </c>
      <c r="U86" s="48">
        <v>1</v>
      </c>
      <c r="V86" s="49">
        <v>0</v>
      </c>
      <c r="W86" s="49">
        <v>0.008403</v>
      </c>
      <c r="X86" s="49">
        <v>0.014649</v>
      </c>
      <c r="Y86" s="49">
        <v>0.544641</v>
      </c>
      <c r="Z86" s="49">
        <v>0</v>
      </c>
      <c r="AA86" s="49">
        <v>0</v>
      </c>
      <c r="AB86" s="71">
        <v>86</v>
      </c>
      <c r="AC86" s="71"/>
      <c r="AD86" s="72"/>
      <c r="AE86" s="78" t="s">
        <v>904</v>
      </c>
      <c r="AF86" s="78">
        <v>164</v>
      </c>
      <c r="AG86" s="78">
        <v>194</v>
      </c>
      <c r="AH86" s="78">
        <v>13011</v>
      </c>
      <c r="AI86" s="78">
        <v>22970</v>
      </c>
      <c r="AJ86" s="78"/>
      <c r="AK86" s="78" t="s">
        <v>1010</v>
      </c>
      <c r="AL86" s="78" t="s">
        <v>1088</v>
      </c>
      <c r="AM86" s="78"/>
      <c r="AN86" s="78"/>
      <c r="AO86" s="80">
        <v>43227.12877314815</v>
      </c>
      <c r="AP86" s="83" t="s">
        <v>1233</v>
      </c>
      <c r="AQ86" s="78" t="b">
        <v>1</v>
      </c>
      <c r="AR86" s="78" t="b">
        <v>0</v>
      </c>
      <c r="AS86" s="78" t="b">
        <v>0</v>
      </c>
      <c r="AT86" s="78" t="s">
        <v>769</v>
      </c>
      <c r="AU86" s="78">
        <v>0</v>
      </c>
      <c r="AV86" s="78"/>
      <c r="AW86" s="78" t="b">
        <v>0</v>
      </c>
      <c r="AX86" s="78" t="s">
        <v>1312</v>
      </c>
      <c r="AY86" s="83" t="s">
        <v>1396</v>
      </c>
      <c r="AZ86" s="78" t="s">
        <v>66</v>
      </c>
      <c r="BA86" s="78" t="str">
        <f>REPLACE(INDEX(GroupVertices[Group],MATCH(Vertices[[#This Row],[Vertex]],GroupVertices[Vertex],0)),1,1,"")</f>
        <v>1</v>
      </c>
      <c r="BB86" s="48"/>
      <c r="BC86" s="48"/>
      <c r="BD86" s="48"/>
      <c r="BE86" s="48"/>
      <c r="BF86" s="48"/>
      <c r="BG86" s="48"/>
      <c r="BH86" s="121" t="s">
        <v>1966</v>
      </c>
      <c r="BI86" s="121" t="s">
        <v>1966</v>
      </c>
      <c r="BJ86" s="121" t="s">
        <v>2012</v>
      </c>
      <c r="BK86" s="121" t="s">
        <v>2012</v>
      </c>
      <c r="BL86" s="121">
        <v>1</v>
      </c>
      <c r="BM86" s="124">
        <v>4</v>
      </c>
      <c r="BN86" s="121">
        <v>1</v>
      </c>
      <c r="BO86" s="124">
        <v>4</v>
      </c>
      <c r="BP86" s="121">
        <v>0</v>
      </c>
      <c r="BQ86" s="124">
        <v>0</v>
      </c>
      <c r="BR86" s="121">
        <v>23</v>
      </c>
      <c r="BS86" s="124">
        <v>92</v>
      </c>
      <c r="BT86" s="121">
        <v>25</v>
      </c>
      <c r="BU86" s="2"/>
      <c r="BV86" s="3"/>
      <c r="BW86" s="3"/>
      <c r="BX86" s="3"/>
      <c r="BY86" s="3"/>
    </row>
    <row r="87" spans="1:77" ht="41.45" customHeight="1">
      <c r="A87" s="64" t="s">
        <v>287</v>
      </c>
      <c r="C87" s="65"/>
      <c r="D87" s="65" t="s">
        <v>64</v>
      </c>
      <c r="E87" s="66">
        <v>167.72410816491208</v>
      </c>
      <c r="F87" s="68">
        <v>99.99878614120068</v>
      </c>
      <c r="G87" s="100" t="s">
        <v>507</v>
      </c>
      <c r="H87" s="65"/>
      <c r="I87" s="69" t="s">
        <v>287</v>
      </c>
      <c r="J87" s="70"/>
      <c r="K87" s="70"/>
      <c r="L87" s="69" t="s">
        <v>1517</v>
      </c>
      <c r="M87" s="73">
        <v>1.4045386758534584</v>
      </c>
      <c r="N87" s="74">
        <v>2091.262451171875</v>
      </c>
      <c r="O87" s="74">
        <v>3287.815185546875</v>
      </c>
      <c r="P87" s="75"/>
      <c r="Q87" s="76"/>
      <c r="R87" s="76"/>
      <c r="S87" s="86"/>
      <c r="T87" s="48">
        <v>0</v>
      </c>
      <c r="U87" s="48">
        <v>1</v>
      </c>
      <c r="V87" s="49">
        <v>0</v>
      </c>
      <c r="W87" s="49">
        <v>0.008403</v>
      </c>
      <c r="X87" s="49">
        <v>0.014649</v>
      </c>
      <c r="Y87" s="49">
        <v>0.544641</v>
      </c>
      <c r="Z87" s="49">
        <v>0</v>
      </c>
      <c r="AA87" s="49">
        <v>0</v>
      </c>
      <c r="AB87" s="71">
        <v>87</v>
      </c>
      <c r="AC87" s="71"/>
      <c r="AD87" s="72"/>
      <c r="AE87" s="78" t="s">
        <v>905</v>
      </c>
      <c r="AF87" s="78">
        <v>603</v>
      </c>
      <c r="AG87" s="78">
        <v>739</v>
      </c>
      <c r="AH87" s="78">
        <v>52317</v>
      </c>
      <c r="AI87" s="78">
        <v>15204</v>
      </c>
      <c r="AJ87" s="78"/>
      <c r="AK87" s="78" t="s">
        <v>1011</v>
      </c>
      <c r="AL87" s="78" t="s">
        <v>1089</v>
      </c>
      <c r="AM87" s="83" t="s">
        <v>1140</v>
      </c>
      <c r="AN87" s="78"/>
      <c r="AO87" s="80">
        <v>40849.96984953704</v>
      </c>
      <c r="AP87" s="83" t="s">
        <v>1234</v>
      </c>
      <c r="AQ87" s="78" t="b">
        <v>0</v>
      </c>
      <c r="AR87" s="78" t="b">
        <v>0</v>
      </c>
      <c r="AS87" s="78" t="b">
        <v>1</v>
      </c>
      <c r="AT87" s="78" t="s">
        <v>772</v>
      </c>
      <c r="AU87" s="78">
        <v>2</v>
      </c>
      <c r="AV87" s="83" t="s">
        <v>1273</v>
      </c>
      <c r="AW87" s="78" t="b">
        <v>0</v>
      </c>
      <c r="AX87" s="78" t="s">
        <v>1312</v>
      </c>
      <c r="AY87" s="83" t="s">
        <v>1397</v>
      </c>
      <c r="AZ87" s="78" t="s">
        <v>66</v>
      </c>
      <c r="BA87" s="78" t="str">
        <f>REPLACE(INDEX(GroupVertices[Group],MATCH(Vertices[[#This Row],[Vertex]],GroupVertices[Vertex],0)),1,1,"")</f>
        <v>1</v>
      </c>
      <c r="BB87" s="48"/>
      <c r="BC87" s="48"/>
      <c r="BD87" s="48"/>
      <c r="BE87" s="48"/>
      <c r="BF87" s="48"/>
      <c r="BG87" s="48"/>
      <c r="BH87" s="121" t="s">
        <v>1966</v>
      </c>
      <c r="BI87" s="121" t="s">
        <v>1966</v>
      </c>
      <c r="BJ87" s="121" t="s">
        <v>2012</v>
      </c>
      <c r="BK87" s="121" t="s">
        <v>2012</v>
      </c>
      <c r="BL87" s="121">
        <v>1</v>
      </c>
      <c r="BM87" s="124">
        <v>4</v>
      </c>
      <c r="BN87" s="121">
        <v>1</v>
      </c>
      <c r="BO87" s="124">
        <v>4</v>
      </c>
      <c r="BP87" s="121">
        <v>0</v>
      </c>
      <c r="BQ87" s="124">
        <v>0</v>
      </c>
      <c r="BR87" s="121">
        <v>23</v>
      </c>
      <c r="BS87" s="124">
        <v>92</v>
      </c>
      <c r="BT87" s="121">
        <v>25</v>
      </c>
      <c r="BU87" s="2"/>
      <c r="BV87" s="3"/>
      <c r="BW87" s="3"/>
      <c r="BX87" s="3"/>
      <c r="BY87" s="3"/>
    </row>
    <row r="88" spans="1:77" ht="41.45" customHeight="1">
      <c r="A88" s="64" t="s">
        <v>288</v>
      </c>
      <c r="C88" s="65"/>
      <c r="D88" s="65" t="s">
        <v>64</v>
      </c>
      <c r="E88" s="66">
        <v>166.71767156448797</v>
      </c>
      <c r="F88" s="68">
        <v>99.99899956692364</v>
      </c>
      <c r="G88" s="100" t="s">
        <v>508</v>
      </c>
      <c r="H88" s="65"/>
      <c r="I88" s="69" t="s">
        <v>288</v>
      </c>
      <c r="J88" s="70"/>
      <c r="K88" s="70"/>
      <c r="L88" s="69" t="s">
        <v>1518</v>
      </c>
      <c r="M88" s="73">
        <v>1.3334109965825207</v>
      </c>
      <c r="N88" s="74">
        <v>1864.647705078125</v>
      </c>
      <c r="O88" s="74">
        <v>1622.54931640625</v>
      </c>
      <c r="P88" s="75"/>
      <c r="Q88" s="76"/>
      <c r="R88" s="76"/>
      <c r="S88" s="86"/>
      <c r="T88" s="48">
        <v>0</v>
      </c>
      <c r="U88" s="48">
        <v>1</v>
      </c>
      <c r="V88" s="49">
        <v>0</v>
      </c>
      <c r="W88" s="49">
        <v>0.008403</v>
      </c>
      <c r="X88" s="49">
        <v>0.014649</v>
      </c>
      <c r="Y88" s="49">
        <v>0.544641</v>
      </c>
      <c r="Z88" s="49">
        <v>0</v>
      </c>
      <c r="AA88" s="49">
        <v>0</v>
      </c>
      <c r="AB88" s="71">
        <v>88</v>
      </c>
      <c r="AC88" s="71"/>
      <c r="AD88" s="72"/>
      <c r="AE88" s="78" t="s">
        <v>906</v>
      </c>
      <c r="AF88" s="78">
        <v>283</v>
      </c>
      <c r="AG88" s="78">
        <v>611</v>
      </c>
      <c r="AH88" s="78">
        <v>15664</v>
      </c>
      <c r="AI88" s="78">
        <v>13434</v>
      </c>
      <c r="AJ88" s="78"/>
      <c r="AK88" s="78" t="s">
        <v>1012</v>
      </c>
      <c r="AL88" s="78" t="s">
        <v>1090</v>
      </c>
      <c r="AM88" s="83" t="s">
        <v>1141</v>
      </c>
      <c r="AN88" s="78"/>
      <c r="AO88" s="80">
        <v>39910.24414351852</v>
      </c>
      <c r="AP88" s="83" t="s">
        <v>1235</v>
      </c>
      <c r="AQ88" s="78" t="b">
        <v>0</v>
      </c>
      <c r="AR88" s="78" t="b">
        <v>0</v>
      </c>
      <c r="AS88" s="78" t="b">
        <v>0</v>
      </c>
      <c r="AT88" s="78" t="s">
        <v>769</v>
      </c>
      <c r="AU88" s="78">
        <v>3</v>
      </c>
      <c r="AV88" s="83" t="s">
        <v>1284</v>
      </c>
      <c r="AW88" s="78" t="b">
        <v>0</v>
      </c>
      <c r="AX88" s="78" t="s">
        <v>1312</v>
      </c>
      <c r="AY88" s="83" t="s">
        <v>1398</v>
      </c>
      <c r="AZ88" s="78" t="s">
        <v>66</v>
      </c>
      <c r="BA88" s="78" t="str">
        <f>REPLACE(INDEX(GroupVertices[Group],MATCH(Vertices[[#This Row],[Vertex]],GroupVertices[Vertex],0)),1,1,"")</f>
        <v>1</v>
      </c>
      <c r="BB88" s="48"/>
      <c r="BC88" s="48"/>
      <c r="BD88" s="48"/>
      <c r="BE88" s="48"/>
      <c r="BF88" s="48"/>
      <c r="BG88" s="48"/>
      <c r="BH88" s="121" t="s">
        <v>1966</v>
      </c>
      <c r="BI88" s="121" t="s">
        <v>1966</v>
      </c>
      <c r="BJ88" s="121" t="s">
        <v>2012</v>
      </c>
      <c r="BK88" s="121" t="s">
        <v>2012</v>
      </c>
      <c r="BL88" s="121">
        <v>1</v>
      </c>
      <c r="BM88" s="124">
        <v>4</v>
      </c>
      <c r="BN88" s="121">
        <v>1</v>
      </c>
      <c r="BO88" s="124">
        <v>4</v>
      </c>
      <c r="BP88" s="121">
        <v>0</v>
      </c>
      <c r="BQ88" s="124">
        <v>0</v>
      </c>
      <c r="BR88" s="121">
        <v>23</v>
      </c>
      <c r="BS88" s="124">
        <v>92</v>
      </c>
      <c r="BT88" s="121">
        <v>25</v>
      </c>
      <c r="BU88" s="2"/>
      <c r="BV88" s="3"/>
      <c r="BW88" s="3"/>
      <c r="BX88" s="3"/>
      <c r="BY88" s="3"/>
    </row>
    <row r="89" spans="1:77" ht="41.45" customHeight="1">
      <c r="A89" s="64" t="s">
        <v>289</v>
      </c>
      <c r="C89" s="65"/>
      <c r="D89" s="65" t="s">
        <v>64</v>
      </c>
      <c r="E89" s="66">
        <v>171.54542213214734</v>
      </c>
      <c r="F89" s="68">
        <v>99.99797579040883</v>
      </c>
      <c r="G89" s="100" t="s">
        <v>509</v>
      </c>
      <c r="H89" s="65"/>
      <c r="I89" s="69" t="s">
        <v>289</v>
      </c>
      <c r="J89" s="70"/>
      <c r="K89" s="70"/>
      <c r="L89" s="69" t="s">
        <v>1519</v>
      </c>
      <c r="M89" s="73">
        <v>1.6746015830853</v>
      </c>
      <c r="N89" s="74">
        <v>8364.443359375</v>
      </c>
      <c r="O89" s="74">
        <v>8105.07177734375</v>
      </c>
      <c r="P89" s="75"/>
      <c r="Q89" s="76"/>
      <c r="R89" s="76"/>
      <c r="S89" s="86"/>
      <c r="T89" s="48">
        <v>1</v>
      </c>
      <c r="U89" s="48">
        <v>1</v>
      </c>
      <c r="V89" s="49">
        <v>0</v>
      </c>
      <c r="W89" s="49">
        <v>0</v>
      </c>
      <c r="X89" s="49">
        <v>0</v>
      </c>
      <c r="Y89" s="49">
        <v>0.999996</v>
      </c>
      <c r="Z89" s="49">
        <v>0</v>
      </c>
      <c r="AA89" s="49" t="s">
        <v>2201</v>
      </c>
      <c r="AB89" s="71">
        <v>89</v>
      </c>
      <c r="AC89" s="71"/>
      <c r="AD89" s="72"/>
      <c r="AE89" s="78" t="s">
        <v>907</v>
      </c>
      <c r="AF89" s="78">
        <v>375</v>
      </c>
      <c r="AG89" s="78">
        <v>1225</v>
      </c>
      <c r="AH89" s="78">
        <v>42350</v>
      </c>
      <c r="AI89" s="78">
        <v>1448</v>
      </c>
      <c r="AJ89" s="78"/>
      <c r="AK89" s="78" t="s">
        <v>1013</v>
      </c>
      <c r="AL89" s="78" t="s">
        <v>12</v>
      </c>
      <c r="AM89" s="83" t="s">
        <v>1142</v>
      </c>
      <c r="AN89" s="78"/>
      <c r="AO89" s="80">
        <v>39961.18960648148</v>
      </c>
      <c r="AP89" s="83" t="s">
        <v>1236</v>
      </c>
      <c r="AQ89" s="78" t="b">
        <v>0</v>
      </c>
      <c r="AR89" s="78" t="b">
        <v>0</v>
      </c>
      <c r="AS89" s="78" t="b">
        <v>1</v>
      </c>
      <c r="AT89" s="78" t="s">
        <v>769</v>
      </c>
      <c r="AU89" s="78">
        <v>16</v>
      </c>
      <c r="AV89" s="83" t="s">
        <v>1277</v>
      </c>
      <c r="AW89" s="78" t="b">
        <v>0</v>
      </c>
      <c r="AX89" s="78" t="s">
        <v>1312</v>
      </c>
      <c r="AY89" s="83" t="s">
        <v>1399</v>
      </c>
      <c r="AZ89" s="78" t="s">
        <v>66</v>
      </c>
      <c r="BA89" s="78" t="str">
        <f>REPLACE(INDEX(GroupVertices[Group],MATCH(Vertices[[#This Row],[Vertex]],GroupVertices[Vertex],0)),1,1,"")</f>
        <v>2</v>
      </c>
      <c r="BB89" s="48"/>
      <c r="BC89" s="48"/>
      <c r="BD89" s="48"/>
      <c r="BE89" s="48"/>
      <c r="BF89" s="48"/>
      <c r="BG89" s="48"/>
      <c r="BH89" s="121" t="s">
        <v>1993</v>
      </c>
      <c r="BI89" s="121" t="s">
        <v>1993</v>
      </c>
      <c r="BJ89" s="121" t="s">
        <v>2036</v>
      </c>
      <c r="BK89" s="121" t="s">
        <v>2036</v>
      </c>
      <c r="BL89" s="121">
        <v>0</v>
      </c>
      <c r="BM89" s="124">
        <v>0</v>
      </c>
      <c r="BN89" s="121">
        <v>0</v>
      </c>
      <c r="BO89" s="124">
        <v>0</v>
      </c>
      <c r="BP89" s="121">
        <v>0</v>
      </c>
      <c r="BQ89" s="124">
        <v>0</v>
      </c>
      <c r="BR89" s="121">
        <v>12</v>
      </c>
      <c r="BS89" s="124">
        <v>100</v>
      </c>
      <c r="BT89" s="121">
        <v>12</v>
      </c>
      <c r="BU89" s="2"/>
      <c r="BV89" s="3"/>
      <c r="BW89" s="3"/>
      <c r="BX89" s="3"/>
      <c r="BY89" s="3"/>
    </row>
    <row r="90" spans="1:77" ht="41.45" customHeight="1">
      <c r="A90" s="64" t="s">
        <v>290</v>
      </c>
      <c r="C90" s="65"/>
      <c r="D90" s="65" t="s">
        <v>64</v>
      </c>
      <c r="E90" s="66">
        <v>163.91851976955846</v>
      </c>
      <c r="F90" s="68">
        <v>99.99959315721561</v>
      </c>
      <c r="G90" s="100" t="s">
        <v>510</v>
      </c>
      <c r="H90" s="65"/>
      <c r="I90" s="69" t="s">
        <v>290</v>
      </c>
      <c r="J90" s="70"/>
      <c r="K90" s="70"/>
      <c r="L90" s="69" t="s">
        <v>1520</v>
      </c>
      <c r="M90" s="73">
        <v>1.135587138610225</v>
      </c>
      <c r="N90" s="74">
        <v>4400.63232421875</v>
      </c>
      <c r="O90" s="74">
        <v>7886.49072265625</v>
      </c>
      <c r="P90" s="75"/>
      <c r="Q90" s="76"/>
      <c r="R90" s="76"/>
      <c r="S90" s="86"/>
      <c r="T90" s="48">
        <v>0</v>
      </c>
      <c r="U90" s="48">
        <v>1</v>
      </c>
      <c r="V90" s="49">
        <v>0</v>
      </c>
      <c r="W90" s="49">
        <v>0.008403</v>
      </c>
      <c r="X90" s="49">
        <v>0.014649</v>
      </c>
      <c r="Y90" s="49">
        <v>0.544641</v>
      </c>
      <c r="Z90" s="49">
        <v>0</v>
      </c>
      <c r="AA90" s="49">
        <v>0</v>
      </c>
      <c r="AB90" s="71">
        <v>90</v>
      </c>
      <c r="AC90" s="71"/>
      <c r="AD90" s="72"/>
      <c r="AE90" s="78" t="s">
        <v>908</v>
      </c>
      <c r="AF90" s="78">
        <v>49</v>
      </c>
      <c r="AG90" s="78">
        <v>255</v>
      </c>
      <c r="AH90" s="78">
        <v>591</v>
      </c>
      <c r="AI90" s="78">
        <v>1565</v>
      </c>
      <c r="AJ90" s="78"/>
      <c r="AK90" s="78" t="s">
        <v>1014</v>
      </c>
      <c r="AL90" s="78" t="s">
        <v>1091</v>
      </c>
      <c r="AM90" s="83" t="s">
        <v>1143</v>
      </c>
      <c r="AN90" s="78"/>
      <c r="AO90" s="80">
        <v>42424.80375</v>
      </c>
      <c r="AP90" s="83" t="s">
        <v>1237</v>
      </c>
      <c r="AQ90" s="78" t="b">
        <v>1</v>
      </c>
      <c r="AR90" s="78" t="b">
        <v>0</v>
      </c>
      <c r="AS90" s="78" t="b">
        <v>1</v>
      </c>
      <c r="AT90" s="78" t="s">
        <v>769</v>
      </c>
      <c r="AU90" s="78">
        <v>0</v>
      </c>
      <c r="AV90" s="78"/>
      <c r="AW90" s="78" t="b">
        <v>0</v>
      </c>
      <c r="AX90" s="78" t="s">
        <v>1312</v>
      </c>
      <c r="AY90" s="83" t="s">
        <v>1400</v>
      </c>
      <c r="AZ90" s="78" t="s">
        <v>66</v>
      </c>
      <c r="BA90" s="78" t="str">
        <f>REPLACE(INDEX(GroupVertices[Group],MATCH(Vertices[[#This Row],[Vertex]],GroupVertices[Vertex],0)),1,1,"")</f>
        <v>1</v>
      </c>
      <c r="BB90" s="48"/>
      <c r="BC90" s="48"/>
      <c r="BD90" s="48"/>
      <c r="BE90" s="48"/>
      <c r="BF90" s="48"/>
      <c r="BG90" s="48"/>
      <c r="BH90" s="121" t="s">
        <v>1966</v>
      </c>
      <c r="BI90" s="121" t="s">
        <v>1966</v>
      </c>
      <c r="BJ90" s="121" t="s">
        <v>2012</v>
      </c>
      <c r="BK90" s="121" t="s">
        <v>2012</v>
      </c>
      <c r="BL90" s="121">
        <v>1</v>
      </c>
      <c r="BM90" s="124">
        <v>4</v>
      </c>
      <c r="BN90" s="121">
        <v>1</v>
      </c>
      <c r="BO90" s="124">
        <v>4</v>
      </c>
      <c r="BP90" s="121">
        <v>0</v>
      </c>
      <c r="BQ90" s="124">
        <v>0</v>
      </c>
      <c r="BR90" s="121">
        <v>23</v>
      </c>
      <c r="BS90" s="124">
        <v>92</v>
      </c>
      <c r="BT90" s="121">
        <v>25</v>
      </c>
      <c r="BU90" s="2"/>
      <c r="BV90" s="3"/>
      <c r="BW90" s="3"/>
      <c r="BX90" s="3"/>
      <c r="BY90" s="3"/>
    </row>
    <row r="91" spans="1:77" ht="41.45" customHeight="1">
      <c r="A91" s="64" t="s">
        <v>292</v>
      </c>
      <c r="C91" s="65"/>
      <c r="D91" s="65" t="s">
        <v>64</v>
      </c>
      <c r="E91" s="66">
        <v>291.8539098125317</v>
      </c>
      <c r="F91" s="68">
        <v>99.97246307957312</v>
      </c>
      <c r="G91" s="100" t="s">
        <v>511</v>
      </c>
      <c r="H91" s="65"/>
      <c r="I91" s="69" t="s">
        <v>292</v>
      </c>
      <c r="J91" s="70"/>
      <c r="K91" s="70"/>
      <c r="L91" s="69" t="s">
        <v>1521</v>
      </c>
      <c r="M91" s="73">
        <v>10.17713768093388</v>
      </c>
      <c r="N91" s="74">
        <v>6558.7978515625</v>
      </c>
      <c r="O91" s="74">
        <v>2852.65576171875</v>
      </c>
      <c r="P91" s="75"/>
      <c r="Q91" s="76"/>
      <c r="R91" s="76"/>
      <c r="S91" s="86"/>
      <c r="T91" s="48">
        <v>1</v>
      </c>
      <c r="U91" s="48">
        <v>2</v>
      </c>
      <c r="V91" s="49">
        <v>0</v>
      </c>
      <c r="W91" s="49">
        <v>0.333333</v>
      </c>
      <c r="X91" s="49">
        <v>0</v>
      </c>
      <c r="Y91" s="49">
        <v>0.979188</v>
      </c>
      <c r="Z91" s="49">
        <v>0</v>
      </c>
      <c r="AA91" s="49">
        <v>0</v>
      </c>
      <c r="AB91" s="71">
        <v>91</v>
      </c>
      <c r="AC91" s="71"/>
      <c r="AD91" s="72"/>
      <c r="AE91" s="78" t="s">
        <v>909</v>
      </c>
      <c r="AF91" s="78">
        <v>7379</v>
      </c>
      <c r="AG91" s="78">
        <v>16526</v>
      </c>
      <c r="AH91" s="78">
        <v>202720</v>
      </c>
      <c r="AI91" s="78">
        <v>47238</v>
      </c>
      <c r="AJ91" s="78"/>
      <c r="AK91" s="78" t="s">
        <v>1015</v>
      </c>
      <c r="AL91" s="78"/>
      <c r="AM91" s="83" t="s">
        <v>1144</v>
      </c>
      <c r="AN91" s="78"/>
      <c r="AO91" s="80">
        <v>39897.1433912037</v>
      </c>
      <c r="AP91" s="83" t="s">
        <v>1238</v>
      </c>
      <c r="AQ91" s="78" t="b">
        <v>0</v>
      </c>
      <c r="AR91" s="78" t="b">
        <v>0</v>
      </c>
      <c r="AS91" s="78" t="b">
        <v>0</v>
      </c>
      <c r="AT91" s="78" t="s">
        <v>769</v>
      </c>
      <c r="AU91" s="78">
        <v>1598</v>
      </c>
      <c r="AV91" s="83" t="s">
        <v>1273</v>
      </c>
      <c r="AW91" s="78" t="b">
        <v>0</v>
      </c>
      <c r="AX91" s="78" t="s">
        <v>1312</v>
      </c>
      <c r="AY91" s="83" t="s">
        <v>1401</v>
      </c>
      <c r="AZ91" s="78" t="s">
        <v>66</v>
      </c>
      <c r="BA91" s="78" t="str">
        <f>REPLACE(INDEX(GroupVertices[Group],MATCH(Vertices[[#This Row],[Vertex]],GroupVertices[Vertex],0)),1,1,"")</f>
        <v>5</v>
      </c>
      <c r="BB91" s="48" t="s">
        <v>394</v>
      </c>
      <c r="BC91" s="48" t="s">
        <v>394</v>
      </c>
      <c r="BD91" s="48" t="s">
        <v>404</v>
      </c>
      <c r="BE91" s="48" t="s">
        <v>404</v>
      </c>
      <c r="BF91" s="48" t="s">
        <v>423</v>
      </c>
      <c r="BG91" s="48" t="s">
        <v>1962</v>
      </c>
      <c r="BH91" s="121" t="s">
        <v>1994</v>
      </c>
      <c r="BI91" s="121" t="s">
        <v>2009</v>
      </c>
      <c r="BJ91" s="121" t="s">
        <v>2037</v>
      </c>
      <c r="BK91" s="121" t="s">
        <v>2050</v>
      </c>
      <c r="BL91" s="121">
        <v>5</v>
      </c>
      <c r="BM91" s="124">
        <v>8.333333333333334</v>
      </c>
      <c r="BN91" s="121">
        <v>2</v>
      </c>
      <c r="BO91" s="124">
        <v>3.3333333333333335</v>
      </c>
      <c r="BP91" s="121">
        <v>0</v>
      </c>
      <c r="BQ91" s="124">
        <v>0</v>
      </c>
      <c r="BR91" s="121">
        <v>53</v>
      </c>
      <c r="BS91" s="124">
        <v>88.33333333333333</v>
      </c>
      <c r="BT91" s="121">
        <v>60</v>
      </c>
      <c r="BU91" s="2"/>
      <c r="BV91" s="3"/>
      <c r="BW91" s="3"/>
      <c r="BX91" s="3"/>
      <c r="BY91" s="3"/>
    </row>
    <row r="92" spans="1:77" ht="41.45" customHeight="1">
      <c r="A92" s="64" t="s">
        <v>293</v>
      </c>
      <c r="C92" s="65"/>
      <c r="D92" s="65" t="s">
        <v>64</v>
      </c>
      <c r="E92" s="66">
        <v>163.7769896226238</v>
      </c>
      <c r="F92" s="68">
        <v>99.9996231702079</v>
      </c>
      <c r="G92" s="100" t="s">
        <v>512</v>
      </c>
      <c r="H92" s="65"/>
      <c r="I92" s="69" t="s">
        <v>293</v>
      </c>
      <c r="J92" s="70"/>
      <c r="K92" s="70"/>
      <c r="L92" s="69" t="s">
        <v>1522</v>
      </c>
      <c r="M92" s="73">
        <v>1.1255848087127494</v>
      </c>
      <c r="N92" s="74">
        <v>725.049560546875</v>
      </c>
      <c r="O92" s="74">
        <v>5054.51416015625</v>
      </c>
      <c r="P92" s="75"/>
      <c r="Q92" s="76"/>
      <c r="R92" s="76"/>
      <c r="S92" s="86"/>
      <c r="T92" s="48">
        <v>0</v>
      </c>
      <c r="U92" s="48">
        <v>1</v>
      </c>
      <c r="V92" s="49">
        <v>0</v>
      </c>
      <c r="W92" s="49">
        <v>0.008403</v>
      </c>
      <c r="X92" s="49">
        <v>0.014649</v>
      </c>
      <c r="Y92" s="49">
        <v>0.544641</v>
      </c>
      <c r="Z92" s="49">
        <v>0</v>
      </c>
      <c r="AA92" s="49">
        <v>0</v>
      </c>
      <c r="AB92" s="71">
        <v>92</v>
      </c>
      <c r="AC92" s="71"/>
      <c r="AD92" s="72"/>
      <c r="AE92" s="78" t="s">
        <v>910</v>
      </c>
      <c r="AF92" s="78">
        <v>374</v>
      </c>
      <c r="AG92" s="78">
        <v>237</v>
      </c>
      <c r="AH92" s="78">
        <v>2113</v>
      </c>
      <c r="AI92" s="78">
        <v>31361</v>
      </c>
      <c r="AJ92" s="78"/>
      <c r="AK92" s="78" t="s">
        <v>1016</v>
      </c>
      <c r="AL92" s="78"/>
      <c r="AM92" s="78"/>
      <c r="AN92" s="78"/>
      <c r="AO92" s="80">
        <v>42930.04224537037</v>
      </c>
      <c r="AP92" s="83" t="s">
        <v>1239</v>
      </c>
      <c r="AQ92" s="78" t="b">
        <v>1</v>
      </c>
      <c r="AR92" s="78" t="b">
        <v>0</v>
      </c>
      <c r="AS92" s="78" t="b">
        <v>0</v>
      </c>
      <c r="AT92" s="78" t="s">
        <v>769</v>
      </c>
      <c r="AU92" s="78">
        <v>0</v>
      </c>
      <c r="AV92" s="78"/>
      <c r="AW92" s="78" t="b">
        <v>0</v>
      </c>
      <c r="AX92" s="78" t="s">
        <v>1312</v>
      </c>
      <c r="AY92" s="83" t="s">
        <v>1402</v>
      </c>
      <c r="AZ92" s="78" t="s">
        <v>66</v>
      </c>
      <c r="BA92" s="78" t="str">
        <f>REPLACE(INDEX(GroupVertices[Group],MATCH(Vertices[[#This Row],[Vertex]],GroupVertices[Vertex],0)),1,1,"")</f>
        <v>1</v>
      </c>
      <c r="BB92" s="48"/>
      <c r="BC92" s="48"/>
      <c r="BD92" s="48"/>
      <c r="BE92" s="48"/>
      <c r="BF92" s="48"/>
      <c r="BG92" s="48"/>
      <c r="BH92" s="121" t="s">
        <v>1966</v>
      </c>
      <c r="BI92" s="121" t="s">
        <v>1966</v>
      </c>
      <c r="BJ92" s="121" t="s">
        <v>2012</v>
      </c>
      <c r="BK92" s="121" t="s">
        <v>2012</v>
      </c>
      <c r="BL92" s="121">
        <v>1</v>
      </c>
      <c r="BM92" s="124">
        <v>4</v>
      </c>
      <c r="BN92" s="121">
        <v>1</v>
      </c>
      <c r="BO92" s="124">
        <v>4</v>
      </c>
      <c r="BP92" s="121">
        <v>0</v>
      </c>
      <c r="BQ92" s="124">
        <v>0</v>
      </c>
      <c r="BR92" s="121">
        <v>23</v>
      </c>
      <c r="BS92" s="124">
        <v>92</v>
      </c>
      <c r="BT92" s="121">
        <v>25</v>
      </c>
      <c r="BU92" s="2"/>
      <c r="BV92" s="3"/>
      <c r="BW92" s="3"/>
      <c r="BX92" s="3"/>
      <c r="BY92" s="3"/>
    </row>
    <row r="93" spans="1:77" ht="41.45" customHeight="1">
      <c r="A93" s="64" t="s">
        <v>294</v>
      </c>
      <c r="C93" s="65"/>
      <c r="D93" s="65" t="s">
        <v>64</v>
      </c>
      <c r="E93" s="66">
        <v>166.6704948488431</v>
      </c>
      <c r="F93" s="68">
        <v>99.9990095712544</v>
      </c>
      <c r="G93" s="100" t="s">
        <v>513</v>
      </c>
      <c r="H93" s="65"/>
      <c r="I93" s="69" t="s">
        <v>294</v>
      </c>
      <c r="J93" s="70"/>
      <c r="K93" s="70"/>
      <c r="L93" s="69" t="s">
        <v>1523</v>
      </c>
      <c r="M93" s="73">
        <v>1.3300768866166954</v>
      </c>
      <c r="N93" s="74">
        <v>4927.158203125</v>
      </c>
      <c r="O93" s="74">
        <v>3916.25146484375</v>
      </c>
      <c r="P93" s="75"/>
      <c r="Q93" s="76"/>
      <c r="R93" s="76"/>
      <c r="S93" s="86"/>
      <c r="T93" s="48">
        <v>0</v>
      </c>
      <c r="U93" s="48">
        <v>1</v>
      </c>
      <c r="V93" s="49">
        <v>0</v>
      </c>
      <c r="W93" s="49">
        <v>0.008403</v>
      </c>
      <c r="X93" s="49">
        <v>0.014649</v>
      </c>
      <c r="Y93" s="49">
        <v>0.544641</v>
      </c>
      <c r="Z93" s="49">
        <v>0</v>
      </c>
      <c r="AA93" s="49">
        <v>0</v>
      </c>
      <c r="AB93" s="71">
        <v>93</v>
      </c>
      <c r="AC93" s="71"/>
      <c r="AD93" s="72"/>
      <c r="AE93" s="78" t="s">
        <v>911</v>
      </c>
      <c r="AF93" s="78">
        <v>1129</v>
      </c>
      <c r="AG93" s="78">
        <v>605</v>
      </c>
      <c r="AH93" s="78">
        <v>17330</v>
      </c>
      <c r="AI93" s="78">
        <v>21277</v>
      </c>
      <c r="AJ93" s="78"/>
      <c r="AK93" s="78" t="s">
        <v>1017</v>
      </c>
      <c r="AL93" s="78" t="s">
        <v>1092</v>
      </c>
      <c r="AM93" s="78"/>
      <c r="AN93" s="78"/>
      <c r="AO93" s="80">
        <v>41650.76241898148</v>
      </c>
      <c r="AP93" s="83" t="s">
        <v>1240</v>
      </c>
      <c r="AQ93" s="78" t="b">
        <v>0</v>
      </c>
      <c r="AR93" s="78" t="b">
        <v>0</v>
      </c>
      <c r="AS93" s="78" t="b">
        <v>1</v>
      </c>
      <c r="AT93" s="78" t="s">
        <v>769</v>
      </c>
      <c r="AU93" s="78">
        <v>4</v>
      </c>
      <c r="AV93" s="83" t="s">
        <v>1273</v>
      </c>
      <c r="AW93" s="78" t="b">
        <v>0</v>
      </c>
      <c r="AX93" s="78" t="s">
        <v>1312</v>
      </c>
      <c r="AY93" s="83" t="s">
        <v>1403</v>
      </c>
      <c r="AZ93" s="78" t="s">
        <v>66</v>
      </c>
      <c r="BA93" s="78" t="str">
        <f>REPLACE(INDEX(GroupVertices[Group],MATCH(Vertices[[#This Row],[Vertex]],GroupVertices[Vertex],0)),1,1,"")</f>
        <v>1</v>
      </c>
      <c r="BB93" s="48"/>
      <c r="BC93" s="48"/>
      <c r="BD93" s="48"/>
      <c r="BE93" s="48"/>
      <c r="BF93" s="48"/>
      <c r="BG93" s="48"/>
      <c r="BH93" s="121" t="s">
        <v>1966</v>
      </c>
      <c r="BI93" s="121" t="s">
        <v>1966</v>
      </c>
      <c r="BJ93" s="121" t="s">
        <v>2012</v>
      </c>
      <c r="BK93" s="121" t="s">
        <v>2012</v>
      </c>
      <c r="BL93" s="121">
        <v>1</v>
      </c>
      <c r="BM93" s="124">
        <v>4</v>
      </c>
      <c r="BN93" s="121">
        <v>1</v>
      </c>
      <c r="BO93" s="124">
        <v>4</v>
      </c>
      <c r="BP93" s="121">
        <v>0</v>
      </c>
      <c r="BQ93" s="124">
        <v>0</v>
      </c>
      <c r="BR93" s="121">
        <v>23</v>
      </c>
      <c r="BS93" s="124">
        <v>92</v>
      </c>
      <c r="BT93" s="121">
        <v>25</v>
      </c>
      <c r="BU93" s="2"/>
      <c r="BV93" s="3"/>
      <c r="BW93" s="3"/>
      <c r="BX93" s="3"/>
      <c r="BY93" s="3"/>
    </row>
    <row r="94" spans="1:77" ht="41.45" customHeight="1">
      <c r="A94" s="64" t="s">
        <v>295</v>
      </c>
      <c r="C94" s="65"/>
      <c r="D94" s="65" t="s">
        <v>64</v>
      </c>
      <c r="E94" s="66">
        <v>166.7255343504288</v>
      </c>
      <c r="F94" s="68">
        <v>99.99899789953518</v>
      </c>
      <c r="G94" s="100" t="s">
        <v>1305</v>
      </c>
      <c r="H94" s="65"/>
      <c r="I94" s="69" t="s">
        <v>295</v>
      </c>
      <c r="J94" s="70"/>
      <c r="K94" s="70"/>
      <c r="L94" s="69" t="s">
        <v>1524</v>
      </c>
      <c r="M94" s="73">
        <v>1.3339666815768247</v>
      </c>
      <c r="N94" s="74">
        <v>9537.7080078125</v>
      </c>
      <c r="O94" s="74">
        <v>2984.99560546875</v>
      </c>
      <c r="P94" s="75"/>
      <c r="Q94" s="76"/>
      <c r="R94" s="76"/>
      <c r="S94" s="86"/>
      <c r="T94" s="48">
        <v>2</v>
      </c>
      <c r="U94" s="48">
        <v>1</v>
      </c>
      <c r="V94" s="49">
        <v>0</v>
      </c>
      <c r="W94" s="49">
        <v>1</v>
      </c>
      <c r="X94" s="49">
        <v>0</v>
      </c>
      <c r="Y94" s="49">
        <v>1.29824</v>
      </c>
      <c r="Z94" s="49">
        <v>0</v>
      </c>
      <c r="AA94" s="49">
        <v>0</v>
      </c>
      <c r="AB94" s="71">
        <v>94</v>
      </c>
      <c r="AC94" s="71"/>
      <c r="AD94" s="72"/>
      <c r="AE94" s="78" t="s">
        <v>912</v>
      </c>
      <c r="AF94" s="78">
        <v>543</v>
      </c>
      <c r="AG94" s="78">
        <v>612</v>
      </c>
      <c r="AH94" s="78">
        <v>78196</v>
      </c>
      <c r="AI94" s="78">
        <v>2315</v>
      </c>
      <c r="AJ94" s="78"/>
      <c r="AK94" s="78" t="s">
        <v>1018</v>
      </c>
      <c r="AL94" s="78" t="s">
        <v>1093</v>
      </c>
      <c r="AM94" s="78"/>
      <c r="AN94" s="78"/>
      <c r="AO94" s="80">
        <v>42565.189930555556</v>
      </c>
      <c r="AP94" s="83" t="s">
        <v>1241</v>
      </c>
      <c r="AQ94" s="78" t="b">
        <v>1</v>
      </c>
      <c r="AR94" s="78" t="b">
        <v>0</v>
      </c>
      <c r="AS94" s="78" t="b">
        <v>0</v>
      </c>
      <c r="AT94" s="78" t="s">
        <v>769</v>
      </c>
      <c r="AU94" s="78">
        <v>1</v>
      </c>
      <c r="AV94" s="78"/>
      <c r="AW94" s="78" t="b">
        <v>0</v>
      </c>
      <c r="AX94" s="78" t="s">
        <v>1312</v>
      </c>
      <c r="AY94" s="83" t="s">
        <v>1404</v>
      </c>
      <c r="AZ94" s="78" t="s">
        <v>66</v>
      </c>
      <c r="BA94" s="78" t="str">
        <f>REPLACE(INDEX(GroupVertices[Group],MATCH(Vertices[[#This Row],[Vertex]],GroupVertices[Vertex],0)),1,1,"")</f>
        <v>12</v>
      </c>
      <c r="BB94" s="48"/>
      <c r="BC94" s="48"/>
      <c r="BD94" s="48"/>
      <c r="BE94" s="48"/>
      <c r="BF94" s="48" t="s">
        <v>425</v>
      </c>
      <c r="BG94" s="48" t="s">
        <v>425</v>
      </c>
      <c r="BH94" s="121" t="s">
        <v>1995</v>
      </c>
      <c r="BI94" s="121" t="s">
        <v>1995</v>
      </c>
      <c r="BJ94" s="121" t="s">
        <v>1890</v>
      </c>
      <c r="BK94" s="121" t="s">
        <v>1890</v>
      </c>
      <c r="BL94" s="121">
        <v>0</v>
      </c>
      <c r="BM94" s="124">
        <v>0</v>
      </c>
      <c r="BN94" s="121">
        <v>0</v>
      </c>
      <c r="BO94" s="124">
        <v>0</v>
      </c>
      <c r="BP94" s="121">
        <v>0</v>
      </c>
      <c r="BQ94" s="124">
        <v>0</v>
      </c>
      <c r="BR94" s="121">
        <v>38</v>
      </c>
      <c r="BS94" s="124">
        <v>100</v>
      </c>
      <c r="BT94" s="121">
        <v>38</v>
      </c>
      <c r="BU94" s="2"/>
      <c r="BV94" s="3"/>
      <c r="BW94" s="3"/>
      <c r="BX94" s="3"/>
      <c r="BY94" s="3"/>
    </row>
    <row r="95" spans="1:77" ht="41.45" customHeight="1">
      <c r="A95" s="64" t="s">
        <v>296</v>
      </c>
      <c r="C95" s="65"/>
      <c r="D95" s="65" t="s">
        <v>64</v>
      </c>
      <c r="E95" s="66">
        <v>162.2358835782244</v>
      </c>
      <c r="F95" s="68">
        <v>99.99994997834618</v>
      </c>
      <c r="G95" s="100" t="s">
        <v>514</v>
      </c>
      <c r="H95" s="65"/>
      <c r="I95" s="69" t="s">
        <v>296</v>
      </c>
      <c r="J95" s="70"/>
      <c r="K95" s="70"/>
      <c r="L95" s="69" t="s">
        <v>1525</v>
      </c>
      <c r="M95" s="73">
        <v>1.016670549829126</v>
      </c>
      <c r="N95" s="74">
        <v>9537.7080078125</v>
      </c>
      <c r="O95" s="74">
        <v>3896.669189453125</v>
      </c>
      <c r="P95" s="75"/>
      <c r="Q95" s="76"/>
      <c r="R95" s="76"/>
      <c r="S95" s="86"/>
      <c r="T95" s="48">
        <v>0</v>
      </c>
      <c r="U95" s="48">
        <v>1</v>
      </c>
      <c r="V95" s="49">
        <v>0</v>
      </c>
      <c r="W95" s="49">
        <v>1</v>
      </c>
      <c r="X95" s="49">
        <v>0</v>
      </c>
      <c r="Y95" s="49">
        <v>0.701752</v>
      </c>
      <c r="Z95" s="49">
        <v>0</v>
      </c>
      <c r="AA95" s="49">
        <v>0</v>
      </c>
      <c r="AB95" s="71">
        <v>95</v>
      </c>
      <c r="AC95" s="71"/>
      <c r="AD95" s="72"/>
      <c r="AE95" s="78" t="s">
        <v>913</v>
      </c>
      <c r="AF95" s="78">
        <v>478</v>
      </c>
      <c r="AG95" s="78">
        <v>41</v>
      </c>
      <c r="AH95" s="78">
        <v>35748</v>
      </c>
      <c r="AI95" s="78">
        <v>41884</v>
      </c>
      <c r="AJ95" s="78"/>
      <c r="AK95" s="78"/>
      <c r="AL95" s="78"/>
      <c r="AM95" s="78"/>
      <c r="AN95" s="78"/>
      <c r="AO95" s="80">
        <v>41311.440729166665</v>
      </c>
      <c r="AP95" s="83" t="s">
        <v>1242</v>
      </c>
      <c r="AQ95" s="78" t="b">
        <v>0</v>
      </c>
      <c r="AR95" s="78" t="b">
        <v>0</v>
      </c>
      <c r="AS95" s="78" t="b">
        <v>1</v>
      </c>
      <c r="AT95" s="78" t="s">
        <v>771</v>
      </c>
      <c r="AU95" s="78">
        <v>0</v>
      </c>
      <c r="AV95" s="83" t="s">
        <v>1273</v>
      </c>
      <c r="AW95" s="78" t="b">
        <v>0</v>
      </c>
      <c r="AX95" s="78" t="s">
        <v>1312</v>
      </c>
      <c r="AY95" s="83" t="s">
        <v>1405</v>
      </c>
      <c r="AZ95" s="78" t="s">
        <v>66</v>
      </c>
      <c r="BA95" s="78" t="str">
        <f>REPLACE(INDEX(GroupVertices[Group],MATCH(Vertices[[#This Row],[Vertex]],GroupVertices[Vertex],0)),1,1,"")</f>
        <v>12</v>
      </c>
      <c r="BB95" s="48"/>
      <c r="BC95" s="48"/>
      <c r="BD95" s="48"/>
      <c r="BE95" s="48"/>
      <c r="BF95" s="48"/>
      <c r="BG95" s="48"/>
      <c r="BH95" s="121" t="s">
        <v>1996</v>
      </c>
      <c r="BI95" s="121" t="s">
        <v>1996</v>
      </c>
      <c r="BJ95" s="121" t="s">
        <v>2038</v>
      </c>
      <c r="BK95" s="121" t="s">
        <v>2038</v>
      </c>
      <c r="BL95" s="121">
        <v>0</v>
      </c>
      <c r="BM95" s="124">
        <v>0</v>
      </c>
      <c r="BN95" s="121">
        <v>0</v>
      </c>
      <c r="BO95" s="124">
        <v>0</v>
      </c>
      <c r="BP95" s="121">
        <v>0</v>
      </c>
      <c r="BQ95" s="124">
        <v>0</v>
      </c>
      <c r="BR95" s="121">
        <v>28</v>
      </c>
      <c r="BS95" s="124">
        <v>100</v>
      </c>
      <c r="BT95" s="121">
        <v>28</v>
      </c>
      <c r="BU95" s="2"/>
      <c r="BV95" s="3"/>
      <c r="BW95" s="3"/>
      <c r="BX95" s="3"/>
      <c r="BY95" s="3"/>
    </row>
    <row r="96" spans="1:77" ht="41.45" customHeight="1">
      <c r="A96" s="64" t="s">
        <v>297</v>
      </c>
      <c r="C96" s="65"/>
      <c r="D96" s="65" t="s">
        <v>64</v>
      </c>
      <c r="E96" s="66">
        <v>171.85993356977988</v>
      </c>
      <c r="F96" s="68">
        <v>99.99790909487041</v>
      </c>
      <c r="G96" s="100" t="s">
        <v>515</v>
      </c>
      <c r="H96" s="65"/>
      <c r="I96" s="69" t="s">
        <v>297</v>
      </c>
      <c r="J96" s="70"/>
      <c r="K96" s="70"/>
      <c r="L96" s="69" t="s">
        <v>1526</v>
      </c>
      <c r="M96" s="73">
        <v>1.696828982857468</v>
      </c>
      <c r="N96" s="74">
        <v>3222.19970703125</v>
      </c>
      <c r="O96" s="74">
        <v>6360.689453125</v>
      </c>
      <c r="P96" s="75"/>
      <c r="Q96" s="76"/>
      <c r="R96" s="76"/>
      <c r="S96" s="86"/>
      <c r="T96" s="48">
        <v>0</v>
      </c>
      <c r="U96" s="48">
        <v>1</v>
      </c>
      <c r="V96" s="49">
        <v>0</v>
      </c>
      <c r="W96" s="49">
        <v>0.008403</v>
      </c>
      <c r="X96" s="49">
        <v>0.014649</v>
      </c>
      <c r="Y96" s="49">
        <v>0.544641</v>
      </c>
      <c r="Z96" s="49">
        <v>0</v>
      </c>
      <c r="AA96" s="49">
        <v>0</v>
      </c>
      <c r="AB96" s="71">
        <v>96</v>
      </c>
      <c r="AC96" s="71"/>
      <c r="AD96" s="72"/>
      <c r="AE96" s="78" t="s">
        <v>914</v>
      </c>
      <c r="AF96" s="78">
        <v>1468</v>
      </c>
      <c r="AG96" s="78">
        <v>1265</v>
      </c>
      <c r="AH96" s="78">
        <v>7449</v>
      </c>
      <c r="AI96" s="78">
        <v>1303</v>
      </c>
      <c r="AJ96" s="78"/>
      <c r="AK96" s="78" t="s">
        <v>1019</v>
      </c>
      <c r="AL96" s="78" t="s">
        <v>1094</v>
      </c>
      <c r="AM96" s="83" t="s">
        <v>1145</v>
      </c>
      <c r="AN96" s="78"/>
      <c r="AO96" s="80">
        <v>41659.93100694445</v>
      </c>
      <c r="AP96" s="83" t="s">
        <v>1243</v>
      </c>
      <c r="AQ96" s="78" t="b">
        <v>0</v>
      </c>
      <c r="AR96" s="78" t="b">
        <v>0</v>
      </c>
      <c r="AS96" s="78" t="b">
        <v>0</v>
      </c>
      <c r="AT96" s="78" t="s">
        <v>769</v>
      </c>
      <c r="AU96" s="78">
        <v>4</v>
      </c>
      <c r="AV96" s="83" t="s">
        <v>1273</v>
      </c>
      <c r="AW96" s="78" t="b">
        <v>0</v>
      </c>
      <c r="AX96" s="78" t="s">
        <v>1312</v>
      </c>
      <c r="AY96" s="83" t="s">
        <v>1406</v>
      </c>
      <c r="AZ96" s="78" t="s">
        <v>66</v>
      </c>
      <c r="BA96" s="78" t="str">
        <f>REPLACE(INDEX(GroupVertices[Group],MATCH(Vertices[[#This Row],[Vertex]],GroupVertices[Vertex],0)),1,1,"")</f>
        <v>1</v>
      </c>
      <c r="BB96" s="48"/>
      <c r="BC96" s="48"/>
      <c r="BD96" s="48"/>
      <c r="BE96" s="48"/>
      <c r="BF96" s="48"/>
      <c r="BG96" s="48"/>
      <c r="BH96" s="121" t="s">
        <v>1966</v>
      </c>
      <c r="BI96" s="121" t="s">
        <v>1966</v>
      </c>
      <c r="BJ96" s="121" t="s">
        <v>2012</v>
      </c>
      <c r="BK96" s="121" t="s">
        <v>2012</v>
      </c>
      <c r="BL96" s="121">
        <v>1</v>
      </c>
      <c r="BM96" s="124">
        <v>4</v>
      </c>
      <c r="BN96" s="121">
        <v>1</v>
      </c>
      <c r="BO96" s="124">
        <v>4</v>
      </c>
      <c r="BP96" s="121">
        <v>0</v>
      </c>
      <c r="BQ96" s="124">
        <v>0</v>
      </c>
      <c r="BR96" s="121">
        <v>23</v>
      </c>
      <c r="BS96" s="124">
        <v>92</v>
      </c>
      <c r="BT96" s="121">
        <v>25</v>
      </c>
      <c r="BU96" s="2"/>
      <c r="BV96" s="3"/>
      <c r="BW96" s="3"/>
      <c r="BX96" s="3"/>
      <c r="BY96" s="3"/>
    </row>
    <row r="97" spans="1:77" ht="41.45" customHeight="1">
      <c r="A97" s="64" t="s">
        <v>298</v>
      </c>
      <c r="C97" s="65"/>
      <c r="D97" s="65" t="s">
        <v>64</v>
      </c>
      <c r="E97" s="66">
        <v>162.72337630655483</v>
      </c>
      <c r="F97" s="68">
        <v>99.99984660026162</v>
      </c>
      <c r="G97" s="100" t="s">
        <v>1306</v>
      </c>
      <c r="H97" s="65"/>
      <c r="I97" s="69" t="s">
        <v>298</v>
      </c>
      <c r="J97" s="70"/>
      <c r="K97" s="70"/>
      <c r="L97" s="69" t="s">
        <v>1527</v>
      </c>
      <c r="M97" s="73">
        <v>1.0511230194759864</v>
      </c>
      <c r="N97" s="74">
        <v>5467.8310546875</v>
      </c>
      <c r="O97" s="74">
        <v>9132.419921875</v>
      </c>
      <c r="P97" s="75"/>
      <c r="Q97" s="76"/>
      <c r="R97" s="76"/>
      <c r="S97" s="86"/>
      <c r="T97" s="48">
        <v>1</v>
      </c>
      <c r="U97" s="48">
        <v>1</v>
      </c>
      <c r="V97" s="49">
        <v>0</v>
      </c>
      <c r="W97" s="49">
        <v>0</v>
      </c>
      <c r="X97" s="49">
        <v>0</v>
      </c>
      <c r="Y97" s="49">
        <v>0.999996</v>
      </c>
      <c r="Z97" s="49">
        <v>0</v>
      </c>
      <c r="AA97" s="49" t="s">
        <v>2201</v>
      </c>
      <c r="AB97" s="71">
        <v>97</v>
      </c>
      <c r="AC97" s="71"/>
      <c r="AD97" s="72"/>
      <c r="AE97" s="78" t="s">
        <v>915</v>
      </c>
      <c r="AF97" s="78">
        <v>132</v>
      </c>
      <c r="AG97" s="78">
        <v>103</v>
      </c>
      <c r="AH97" s="78">
        <v>9048</v>
      </c>
      <c r="AI97" s="78">
        <v>8824</v>
      </c>
      <c r="AJ97" s="78"/>
      <c r="AK97" s="78" t="s">
        <v>1020</v>
      </c>
      <c r="AL97" s="78" t="s">
        <v>1095</v>
      </c>
      <c r="AM97" s="83" t="s">
        <v>1146</v>
      </c>
      <c r="AN97" s="78"/>
      <c r="AO97" s="80">
        <v>41465.31297453704</v>
      </c>
      <c r="AP97" s="83" t="s">
        <v>1244</v>
      </c>
      <c r="AQ97" s="78" t="b">
        <v>0</v>
      </c>
      <c r="AR97" s="78" t="b">
        <v>0</v>
      </c>
      <c r="AS97" s="78" t="b">
        <v>0</v>
      </c>
      <c r="AT97" s="78" t="s">
        <v>769</v>
      </c>
      <c r="AU97" s="78">
        <v>0</v>
      </c>
      <c r="AV97" s="83" t="s">
        <v>1273</v>
      </c>
      <c r="AW97" s="78" t="b">
        <v>0</v>
      </c>
      <c r="AX97" s="78" t="s">
        <v>1312</v>
      </c>
      <c r="AY97" s="83" t="s">
        <v>1407</v>
      </c>
      <c r="AZ97" s="78" t="s">
        <v>66</v>
      </c>
      <c r="BA97" s="78" t="str">
        <f>REPLACE(INDEX(GroupVertices[Group],MATCH(Vertices[[#This Row],[Vertex]],GroupVertices[Vertex],0)),1,1,"")</f>
        <v>2</v>
      </c>
      <c r="BB97" s="48"/>
      <c r="BC97" s="48"/>
      <c r="BD97" s="48"/>
      <c r="BE97" s="48"/>
      <c r="BF97" s="48"/>
      <c r="BG97" s="48"/>
      <c r="BH97" s="121" t="s">
        <v>1997</v>
      </c>
      <c r="BI97" s="121" t="s">
        <v>1997</v>
      </c>
      <c r="BJ97" s="121" t="s">
        <v>2039</v>
      </c>
      <c r="BK97" s="121" t="s">
        <v>2039</v>
      </c>
      <c r="BL97" s="121">
        <v>0</v>
      </c>
      <c r="BM97" s="124">
        <v>0</v>
      </c>
      <c r="BN97" s="121">
        <v>1</v>
      </c>
      <c r="BO97" s="124">
        <v>8.333333333333334</v>
      </c>
      <c r="BP97" s="121">
        <v>0</v>
      </c>
      <c r="BQ97" s="124">
        <v>0</v>
      </c>
      <c r="BR97" s="121">
        <v>11</v>
      </c>
      <c r="BS97" s="124">
        <v>91.66666666666667</v>
      </c>
      <c r="BT97" s="121">
        <v>12</v>
      </c>
      <c r="BU97" s="2"/>
      <c r="BV97" s="3"/>
      <c r="BW97" s="3"/>
      <c r="BX97" s="3"/>
      <c r="BY97" s="3"/>
    </row>
    <row r="98" spans="1:77" ht="41.45" customHeight="1">
      <c r="A98" s="64" t="s">
        <v>299</v>
      </c>
      <c r="C98" s="65"/>
      <c r="D98" s="65" t="s">
        <v>64</v>
      </c>
      <c r="E98" s="66">
        <v>171.25449905233725</v>
      </c>
      <c r="F98" s="68">
        <v>99.99803748378187</v>
      </c>
      <c r="G98" s="100" t="s">
        <v>516</v>
      </c>
      <c r="H98" s="65"/>
      <c r="I98" s="69" t="s">
        <v>299</v>
      </c>
      <c r="J98" s="70"/>
      <c r="K98" s="70"/>
      <c r="L98" s="69" t="s">
        <v>1528</v>
      </c>
      <c r="M98" s="73">
        <v>1.6540412382960445</v>
      </c>
      <c r="N98" s="74">
        <v>1077.5565185546875</v>
      </c>
      <c r="O98" s="74">
        <v>1368.3446044921875</v>
      </c>
      <c r="P98" s="75"/>
      <c r="Q98" s="76"/>
      <c r="R98" s="76"/>
      <c r="S98" s="86"/>
      <c r="T98" s="48">
        <v>0</v>
      </c>
      <c r="U98" s="48">
        <v>1</v>
      </c>
      <c r="V98" s="49">
        <v>0</v>
      </c>
      <c r="W98" s="49">
        <v>0.008403</v>
      </c>
      <c r="X98" s="49">
        <v>0.014649</v>
      </c>
      <c r="Y98" s="49">
        <v>0.544641</v>
      </c>
      <c r="Z98" s="49">
        <v>0</v>
      </c>
      <c r="AA98" s="49">
        <v>0</v>
      </c>
      <c r="AB98" s="71">
        <v>98</v>
      </c>
      <c r="AC98" s="71"/>
      <c r="AD98" s="72"/>
      <c r="AE98" s="78" t="s">
        <v>916</v>
      </c>
      <c r="AF98" s="78">
        <v>1815</v>
      </c>
      <c r="AG98" s="78">
        <v>1188</v>
      </c>
      <c r="AH98" s="78">
        <v>42296</v>
      </c>
      <c r="AI98" s="78">
        <v>13242</v>
      </c>
      <c r="AJ98" s="78"/>
      <c r="AK98" s="78" t="s">
        <v>1021</v>
      </c>
      <c r="AL98" s="78" t="s">
        <v>1096</v>
      </c>
      <c r="AM98" s="78"/>
      <c r="AN98" s="78"/>
      <c r="AO98" s="80">
        <v>41067.4946875</v>
      </c>
      <c r="AP98" s="83" t="s">
        <v>1245</v>
      </c>
      <c r="AQ98" s="78" t="b">
        <v>0</v>
      </c>
      <c r="AR98" s="78" t="b">
        <v>0</v>
      </c>
      <c r="AS98" s="78" t="b">
        <v>1</v>
      </c>
      <c r="AT98" s="78" t="s">
        <v>769</v>
      </c>
      <c r="AU98" s="78">
        <v>3</v>
      </c>
      <c r="AV98" s="83" t="s">
        <v>1285</v>
      </c>
      <c r="AW98" s="78" t="b">
        <v>0</v>
      </c>
      <c r="AX98" s="78" t="s">
        <v>1312</v>
      </c>
      <c r="AY98" s="83" t="s">
        <v>1408</v>
      </c>
      <c r="AZ98" s="78" t="s">
        <v>66</v>
      </c>
      <c r="BA98" s="78" t="str">
        <f>REPLACE(INDEX(GroupVertices[Group],MATCH(Vertices[[#This Row],[Vertex]],GroupVertices[Vertex],0)),1,1,"")</f>
        <v>1</v>
      </c>
      <c r="BB98" s="48"/>
      <c r="BC98" s="48"/>
      <c r="BD98" s="48"/>
      <c r="BE98" s="48"/>
      <c r="BF98" s="48"/>
      <c r="BG98" s="48"/>
      <c r="BH98" s="121" t="s">
        <v>1966</v>
      </c>
      <c r="BI98" s="121" t="s">
        <v>1966</v>
      </c>
      <c r="BJ98" s="121" t="s">
        <v>2012</v>
      </c>
      <c r="BK98" s="121" t="s">
        <v>2012</v>
      </c>
      <c r="BL98" s="121">
        <v>1</v>
      </c>
      <c r="BM98" s="124">
        <v>4</v>
      </c>
      <c r="BN98" s="121">
        <v>1</v>
      </c>
      <c r="BO98" s="124">
        <v>4</v>
      </c>
      <c r="BP98" s="121">
        <v>0</v>
      </c>
      <c r="BQ98" s="124">
        <v>0</v>
      </c>
      <c r="BR98" s="121">
        <v>23</v>
      </c>
      <c r="BS98" s="124">
        <v>92</v>
      </c>
      <c r="BT98" s="121">
        <v>25</v>
      </c>
      <c r="BU98" s="2"/>
      <c r="BV98" s="3"/>
      <c r="BW98" s="3"/>
      <c r="BX98" s="3"/>
      <c r="BY98" s="3"/>
    </row>
    <row r="99" spans="1:77" ht="41.45" customHeight="1">
      <c r="A99" s="64" t="s">
        <v>300</v>
      </c>
      <c r="C99" s="65"/>
      <c r="D99" s="65" t="s">
        <v>64</v>
      </c>
      <c r="E99" s="66">
        <v>162.49535551427124</v>
      </c>
      <c r="F99" s="68">
        <v>99.99989495452698</v>
      </c>
      <c r="G99" s="100" t="s">
        <v>517</v>
      </c>
      <c r="H99" s="65"/>
      <c r="I99" s="69" t="s">
        <v>300</v>
      </c>
      <c r="J99" s="70"/>
      <c r="K99" s="70"/>
      <c r="L99" s="69" t="s">
        <v>1529</v>
      </c>
      <c r="M99" s="73">
        <v>1.0350081546411647</v>
      </c>
      <c r="N99" s="74">
        <v>3126.7216796875</v>
      </c>
      <c r="O99" s="74">
        <v>435.4444580078125</v>
      </c>
      <c r="P99" s="75"/>
      <c r="Q99" s="76"/>
      <c r="R99" s="76"/>
      <c r="S99" s="86"/>
      <c r="T99" s="48">
        <v>0</v>
      </c>
      <c r="U99" s="48">
        <v>1</v>
      </c>
      <c r="V99" s="49">
        <v>0</v>
      </c>
      <c r="W99" s="49">
        <v>0.008403</v>
      </c>
      <c r="X99" s="49">
        <v>0.014649</v>
      </c>
      <c r="Y99" s="49">
        <v>0.544641</v>
      </c>
      <c r="Z99" s="49">
        <v>0</v>
      </c>
      <c r="AA99" s="49">
        <v>0</v>
      </c>
      <c r="AB99" s="71">
        <v>99</v>
      </c>
      <c r="AC99" s="71"/>
      <c r="AD99" s="72"/>
      <c r="AE99" s="78" t="s">
        <v>917</v>
      </c>
      <c r="AF99" s="78">
        <v>370</v>
      </c>
      <c r="AG99" s="78">
        <v>74</v>
      </c>
      <c r="AH99" s="78">
        <v>3962</v>
      </c>
      <c r="AI99" s="78">
        <v>43150</v>
      </c>
      <c r="AJ99" s="78"/>
      <c r="AK99" s="78" t="s">
        <v>1022</v>
      </c>
      <c r="AL99" s="78" t="s">
        <v>1097</v>
      </c>
      <c r="AM99" s="83" t="s">
        <v>1147</v>
      </c>
      <c r="AN99" s="78"/>
      <c r="AO99" s="80">
        <v>42095.195972222224</v>
      </c>
      <c r="AP99" s="83" t="s">
        <v>1246</v>
      </c>
      <c r="AQ99" s="78" t="b">
        <v>0</v>
      </c>
      <c r="AR99" s="78" t="b">
        <v>0</v>
      </c>
      <c r="AS99" s="78" t="b">
        <v>0</v>
      </c>
      <c r="AT99" s="78" t="s">
        <v>769</v>
      </c>
      <c r="AU99" s="78">
        <v>0</v>
      </c>
      <c r="AV99" s="83" t="s">
        <v>1273</v>
      </c>
      <c r="AW99" s="78" t="b">
        <v>0</v>
      </c>
      <c r="AX99" s="78" t="s">
        <v>1312</v>
      </c>
      <c r="AY99" s="83" t="s">
        <v>1409</v>
      </c>
      <c r="AZ99" s="78" t="s">
        <v>66</v>
      </c>
      <c r="BA99" s="78" t="str">
        <f>REPLACE(INDEX(GroupVertices[Group],MATCH(Vertices[[#This Row],[Vertex]],GroupVertices[Vertex],0)),1,1,"")</f>
        <v>1</v>
      </c>
      <c r="BB99" s="48"/>
      <c r="BC99" s="48"/>
      <c r="BD99" s="48"/>
      <c r="BE99" s="48"/>
      <c r="BF99" s="48"/>
      <c r="BG99" s="48"/>
      <c r="BH99" s="121" t="s">
        <v>1966</v>
      </c>
      <c r="BI99" s="121" t="s">
        <v>1966</v>
      </c>
      <c r="BJ99" s="121" t="s">
        <v>2012</v>
      </c>
      <c r="BK99" s="121" t="s">
        <v>2012</v>
      </c>
      <c r="BL99" s="121">
        <v>1</v>
      </c>
      <c r="BM99" s="124">
        <v>4</v>
      </c>
      <c r="BN99" s="121">
        <v>1</v>
      </c>
      <c r="BO99" s="124">
        <v>4</v>
      </c>
      <c r="BP99" s="121">
        <v>0</v>
      </c>
      <c r="BQ99" s="124">
        <v>0</v>
      </c>
      <c r="BR99" s="121">
        <v>23</v>
      </c>
      <c r="BS99" s="124">
        <v>92</v>
      </c>
      <c r="BT99" s="121">
        <v>25</v>
      </c>
      <c r="BU99" s="2"/>
      <c r="BV99" s="3"/>
      <c r="BW99" s="3"/>
      <c r="BX99" s="3"/>
      <c r="BY99" s="3"/>
    </row>
    <row r="100" spans="1:77" ht="41.45" customHeight="1">
      <c r="A100" s="64" t="s">
        <v>301</v>
      </c>
      <c r="C100" s="65"/>
      <c r="D100" s="65" t="s">
        <v>64</v>
      </c>
      <c r="E100" s="66">
        <v>560.108577755259</v>
      </c>
      <c r="F100" s="68">
        <v>99.91557678746265</v>
      </c>
      <c r="G100" s="100" t="s">
        <v>518</v>
      </c>
      <c r="H100" s="65"/>
      <c r="I100" s="69" t="s">
        <v>301</v>
      </c>
      <c r="J100" s="70"/>
      <c r="K100" s="70"/>
      <c r="L100" s="69" t="s">
        <v>1530</v>
      </c>
      <c r="M100" s="73">
        <v>29.135442631610307</v>
      </c>
      <c r="N100" s="74">
        <v>7910.18994140625</v>
      </c>
      <c r="O100" s="74">
        <v>626.407958984375</v>
      </c>
      <c r="P100" s="75"/>
      <c r="Q100" s="76"/>
      <c r="R100" s="76"/>
      <c r="S100" s="86"/>
      <c r="T100" s="48">
        <v>2</v>
      </c>
      <c r="U100" s="48">
        <v>1</v>
      </c>
      <c r="V100" s="49">
        <v>0</v>
      </c>
      <c r="W100" s="49">
        <v>1</v>
      </c>
      <c r="X100" s="49">
        <v>0</v>
      </c>
      <c r="Y100" s="49">
        <v>1.29824</v>
      </c>
      <c r="Z100" s="49">
        <v>0</v>
      </c>
      <c r="AA100" s="49">
        <v>0</v>
      </c>
      <c r="AB100" s="71">
        <v>100</v>
      </c>
      <c r="AC100" s="71"/>
      <c r="AD100" s="72"/>
      <c r="AE100" s="78" t="s">
        <v>918</v>
      </c>
      <c r="AF100" s="78">
        <v>554</v>
      </c>
      <c r="AG100" s="78">
        <v>50643</v>
      </c>
      <c r="AH100" s="78">
        <v>289172</v>
      </c>
      <c r="AI100" s="78">
        <v>12400</v>
      </c>
      <c r="AJ100" s="78"/>
      <c r="AK100" s="78" t="s">
        <v>1023</v>
      </c>
      <c r="AL100" s="78" t="s">
        <v>1098</v>
      </c>
      <c r="AM100" s="83" t="s">
        <v>1148</v>
      </c>
      <c r="AN100" s="78"/>
      <c r="AO100" s="80">
        <v>39917.042719907404</v>
      </c>
      <c r="AP100" s="83" t="s">
        <v>1247</v>
      </c>
      <c r="AQ100" s="78" t="b">
        <v>0</v>
      </c>
      <c r="AR100" s="78" t="b">
        <v>0</v>
      </c>
      <c r="AS100" s="78" t="b">
        <v>1</v>
      </c>
      <c r="AT100" s="78" t="s">
        <v>769</v>
      </c>
      <c r="AU100" s="78">
        <v>351</v>
      </c>
      <c r="AV100" s="83" t="s">
        <v>1273</v>
      </c>
      <c r="AW100" s="78" t="b">
        <v>0</v>
      </c>
      <c r="AX100" s="78" t="s">
        <v>1312</v>
      </c>
      <c r="AY100" s="83" t="s">
        <v>1410</v>
      </c>
      <c r="AZ100" s="78" t="s">
        <v>66</v>
      </c>
      <c r="BA100" s="78" t="str">
        <f>REPLACE(INDEX(GroupVertices[Group],MATCH(Vertices[[#This Row],[Vertex]],GroupVertices[Vertex],0)),1,1,"")</f>
        <v>11</v>
      </c>
      <c r="BB100" s="48" t="s">
        <v>395</v>
      </c>
      <c r="BC100" s="48" t="s">
        <v>395</v>
      </c>
      <c r="BD100" s="48" t="s">
        <v>405</v>
      </c>
      <c r="BE100" s="48" t="s">
        <v>405</v>
      </c>
      <c r="BF100" s="48"/>
      <c r="BG100" s="48"/>
      <c r="BH100" s="121" t="s">
        <v>1802</v>
      </c>
      <c r="BI100" s="121" t="s">
        <v>1802</v>
      </c>
      <c r="BJ100" s="121" t="s">
        <v>1889</v>
      </c>
      <c r="BK100" s="121" t="s">
        <v>1889</v>
      </c>
      <c r="BL100" s="121">
        <v>0</v>
      </c>
      <c r="BM100" s="124">
        <v>0</v>
      </c>
      <c r="BN100" s="121">
        <v>0</v>
      </c>
      <c r="BO100" s="124">
        <v>0</v>
      </c>
      <c r="BP100" s="121">
        <v>0</v>
      </c>
      <c r="BQ100" s="124">
        <v>0</v>
      </c>
      <c r="BR100" s="121">
        <v>4</v>
      </c>
      <c r="BS100" s="124">
        <v>100</v>
      </c>
      <c r="BT100" s="121">
        <v>4</v>
      </c>
      <c r="BU100" s="2"/>
      <c r="BV100" s="3"/>
      <c r="BW100" s="3"/>
      <c r="BX100" s="3"/>
      <c r="BY100" s="3"/>
    </row>
    <row r="101" spans="1:77" ht="41.45" customHeight="1">
      <c r="A101" s="64" t="s">
        <v>302</v>
      </c>
      <c r="C101" s="65"/>
      <c r="D101" s="65" t="s">
        <v>64</v>
      </c>
      <c r="E101" s="66">
        <v>162.0078627859408</v>
      </c>
      <c r="F101" s="68">
        <v>99.99999833261154</v>
      </c>
      <c r="G101" s="100" t="s">
        <v>519</v>
      </c>
      <c r="H101" s="65"/>
      <c r="I101" s="69" t="s">
        <v>302</v>
      </c>
      <c r="J101" s="70"/>
      <c r="K101" s="70"/>
      <c r="L101" s="69" t="s">
        <v>1531</v>
      </c>
      <c r="M101" s="73">
        <v>1.0005556849943043</v>
      </c>
      <c r="N101" s="74">
        <v>7910.18994140625</v>
      </c>
      <c r="O101" s="74">
        <v>1173.412109375</v>
      </c>
      <c r="P101" s="75"/>
      <c r="Q101" s="76"/>
      <c r="R101" s="76"/>
      <c r="S101" s="86"/>
      <c r="T101" s="48">
        <v>0</v>
      </c>
      <c r="U101" s="48">
        <v>1</v>
      </c>
      <c r="V101" s="49">
        <v>0</v>
      </c>
      <c r="W101" s="49">
        <v>1</v>
      </c>
      <c r="X101" s="49">
        <v>0</v>
      </c>
      <c r="Y101" s="49">
        <v>0.701752</v>
      </c>
      <c r="Z101" s="49">
        <v>0</v>
      </c>
      <c r="AA101" s="49">
        <v>0</v>
      </c>
      <c r="AB101" s="71">
        <v>101</v>
      </c>
      <c r="AC101" s="71"/>
      <c r="AD101" s="72"/>
      <c r="AE101" s="78" t="s">
        <v>919</v>
      </c>
      <c r="AF101" s="78">
        <v>33</v>
      </c>
      <c r="AG101" s="78">
        <v>12</v>
      </c>
      <c r="AH101" s="78">
        <v>272</v>
      </c>
      <c r="AI101" s="78">
        <v>774</v>
      </c>
      <c r="AJ101" s="78"/>
      <c r="AK101" s="78"/>
      <c r="AL101" s="78"/>
      <c r="AM101" s="78"/>
      <c r="AN101" s="78"/>
      <c r="AO101" s="80">
        <v>43419.93010416667</v>
      </c>
      <c r="AP101" s="83" t="s">
        <v>1248</v>
      </c>
      <c r="AQ101" s="78" t="b">
        <v>1</v>
      </c>
      <c r="AR101" s="78" t="b">
        <v>0</v>
      </c>
      <c r="AS101" s="78" t="b">
        <v>0</v>
      </c>
      <c r="AT101" s="78" t="s">
        <v>769</v>
      </c>
      <c r="AU101" s="78">
        <v>0</v>
      </c>
      <c r="AV101" s="78"/>
      <c r="AW101" s="78" t="b">
        <v>0</v>
      </c>
      <c r="AX101" s="78" t="s">
        <v>1312</v>
      </c>
      <c r="AY101" s="83" t="s">
        <v>1411</v>
      </c>
      <c r="AZ101" s="78" t="s">
        <v>66</v>
      </c>
      <c r="BA101" s="78" t="str">
        <f>REPLACE(INDEX(GroupVertices[Group],MATCH(Vertices[[#This Row],[Vertex]],GroupVertices[Vertex],0)),1,1,"")</f>
        <v>11</v>
      </c>
      <c r="BB101" s="48" t="s">
        <v>395</v>
      </c>
      <c r="BC101" s="48" t="s">
        <v>395</v>
      </c>
      <c r="BD101" s="48" t="s">
        <v>405</v>
      </c>
      <c r="BE101" s="48" t="s">
        <v>405</v>
      </c>
      <c r="BF101" s="48"/>
      <c r="BG101" s="48"/>
      <c r="BH101" s="121" t="s">
        <v>1998</v>
      </c>
      <c r="BI101" s="121" t="s">
        <v>1998</v>
      </c>
      <c r="BJ101" s="121" t="s">
        <v>2040</v>
      </c>
      <c r="BK101" s="121" t="s">
        <v>2040</v>
      </c>
      <c r="BL101" s="121">
        <v>0</v>
      </c>
      <c r="BM101" s="124">
        <v>0</v>
      </c>
      <c r="BN101" s="121">
        <v>0</v>
      </c>
      <c r="BO101" s="124">
        <v>0</v>
      </c>
      <c r="BP101" s="121">
        <v>0</v>
      </c>
      <c r="BQ101" s="124">
        <v>0</v>
      </c>
      <c r="BR101" s="121">
        <v>6</v>
      </c>
      <c r="BS101" s="124">
        <v>100</v>
      </c>
      <c r="BT101" s="121">
        <v>6</v>
      </c>
      <c r="BU101" s="2"/>
      <c r="BV101" s="3"/>
      <c r="BW101" s="3"/>
      <c r="BX101" s="3"/>
      <c r="BY101" s="3"/>
    </row>
    <row r="102" spans="1:77" ht="41.45" customHeight="1">
      <c r="A102" s="64" t="s">
        <v>303</v>
      </c>
      <c r="C102" s="65"/>
      <c r="D102" s="65" t="s">
        <v>64</v>
      </c>
      <c r="E102" s="66">
        <v>162.7548274503181</v>
      </c>
      <c r="F102" s="68">
        <v>99.99983993070778</v>
      </c>
      <c r="G102" s="100" t="s">
        <v>520</v>
      </c>
      <c r="H102" s="65"/>
      <c r="I102" s="69" t="s">
        <v>303</v>
      </c>
      <c r="J102" s="70"/>
      <c r="K102" s="70"/>
      <c r="L102" s="69" t="s">
        <v>1532</v>
      </c>
      <c r="M102" s="73">
        <v>1.0533457594532032</v>
      </c>
      <c r="N102" s="74">
        <v>3575.059814453125</v>
      </c>
      <c r="O102" s="74">
        <v>1805.741943359375</v>
      </c>
      <c r="P102" s="75"/>
      <c r="Q102" s="76"/>
      <c r="R102" s="76"/>
      <c r="S102" s="86"/>
      <c r="T102" s="48">
        <v>0</v>
      </c>
      <c r="U102" s="48">
        <v>1</v>
      </c>
      <c r="V102" s="49">
        <v>0</v>
      </c>
      <c r="W102" s="49">
        <v>0.008403</v>
      </c>
      <c r="X102" s="49">
        <v>0.014649</v>
      </c>
      <c r="Y102" s="49">
        <v>0.544641</v>
      </c>
      <c r="Z102" s="49">
        <v>0</v>
      </c>
      <c r="AA102" s="49">
        <v>0</v>
      </c>
      <c r="AB102" s="71">
        <v>102</v>
      </c>
      <c r="AC102" s="71"/>
      <c r="AD102" s="72"/>
      <c r="AE102" s="78" t="s">
        <v>920</v>
      </c>
      <c r="AF102" s="78">
        <v>644</v>
      </c>
      <c r="AG102" s="78">
        <v>107</v>
      </c>
      <c r="AH102" s="78">
        <v>3200</v>
      </c>
      <c r="AI102" s="78">
        <v>8082</v>
      </c>
      <c r="AJ102" s="78"/>
      <c r="AK102" s="78" t="s">
        <v>1024</v>
      </c>
      <c r="AL102" s="78" t="s">
        <v>1099</v>
      </c>
      <c r="AM102" s="78"/>
      <c r="AN102" s="78"/>
      <c r="AO102" s="80">
        <v>42571.21853009259</v>
      </c>
      <c r="AP102" s="83" t="s">
        <v>1249</v>
      </c>
      <c r="AQ102" s="78" t="b">
        <v>1</v>
      </c>
      <c r="AR102" s="78" t="b">
        <v>0</v>
      </c>
      <c r="AS102" s="78" t="b">
        <v>1</v>
      </c>
      <c r="AT102" s="78" t="s">
        <v>769</v>
      </c>
      <c r="AU102" s="78">
        <v>0</v>
      </c>
      <c r="AV102" s="78"/>
      <c r="AW102" s="78" t="b">
        <v>0</v>
      </c>
      <c r="AX102" s="78" t="s">
        <v>1312</v>
      </c>
      <c r="AY102" s="83" t="s">
        <v>1412</v>
      </c>
      <c r="AZ102" s="78" t="s">
        <v>66</v>
      </c>
      <c r="BA102" s="78" t="str">
        <f>REPLACE(INDEX(GroupVertices[Group],MATCH(Vertices[[#This Row],[Vertex]],GroupVertices[Vertex],0)),1,1,"")</f>
        <v>1</v>
      </c>
      <c r="BB102" s="48"/>
      <c r="BC102" s="48"/>
      <c r="BD102" s="48"/>
      <c r="BE102" s="48"/>
      <c r="BF102" s="48"/>
      <c r="BG102" s="48"/>
      <c r="BH102" s="121" t="s">
        <v>1966</v>
      </c>
      <c r="BI102" s="121" t="s">
        <v>1966</v>
      </c>
      <c r="BJ102" s="121" t="s">
        <v>2012</v>
      </c>
      <c r="BK102" s="121" t="s">
        <v>2012</v>
      </c>
      <c r="BL102" s="121">
        <v>1</v>
      </c>
      <c r="BM102" s="124">
        <v>4</v>
      </c>
      <c r="BN102" s="121">
        <v>1</v>
      </c>
      <c r="BO102" s="124">
        <v>4</v>
      </c>
      <c r="BP102" s="121">
        <v>0</v>
      </c>
      <c r="BQ102" s="124">
        <v>0</v>
      </c>
      <c r="BR102" s="121">
        <v>23</v>
      </c>
      <c r="BS102" s="124">
        <v>92</v>
      </c>
      <c r="BT102" s="121">
        <v>25</v>
      </c>
      <c r="BU102" s="2"/>
      <c r="BV102" s="3"/>
      <c r="BW102" s="3"/>
      <c r="BX102" s="3"/>
      <c r="BY102" s="3"/>
    </row>
    <row r="103" spans="1:77" ht="41.45" customHeight="1">
      <c r="A103" s="64" t="s">
        <v>304</v>
      </c>
      <c r="C103" s="65"/>
      <c r="D103" s="65" t="s">
        <v>64</v>
      </c>
      <c r="E103" s="66">
        <v>162.88063202537109</v>
      </c>
      <c r="F103" s="68">
        <v>99.99981325249242</v>
      </c>
      <c r="G103" s="100" t="s">
        <v>521</v>
      </c>
      <c r="H103" s="65"/>
      <c r="I103" s="69" t="s">
        <v>304</v>
      </c>
      <c r="J103" s="70"/>
      <c r="K103" s="70"/>
      <c r="L103" s="69" t="s">
        <v>1533</v>
      </c>
      <c r="M103" s="73">
        <v>1.0622367193620705</v>
      </c>
      <c r="N103" s="74">
        <v>7205.79931640625</v>
      </c>
      <c r="O103" s="74">
        <v>9132.419921875</v>
      </c>
      <c r="P103" s="75"/>
      <c r="Q103" s="76"/>
      <c r="R103" s="76"/>
      <c r="S103" s="86"/>
      <c r="T103" s="48">
        <v>1</v>
      </c>
      <c r="U103" s="48">
        <v>1</v>
      </c>
      <c r="V103" s="49">
        <v>0</v>
      </c>
      <c r="W103" s="49">
        <v>0</v>
      </c>
      <c r="X103" s="49">
        <v>0</v>
      </c>
      <c r="Y103" s="49">
        <v>0.999996</v>
      </c>
      <c r="Z103" s="49">
        <v>0</v>
      </c>
      <c r="AA103" s="49" t="s">
        <v>2201</v>
      </c>
      <c r="AB103" s="71">
        <v>103</v>
      </c>
      <c r="AC103" s="71"/>
      <c r="AD103" s="72"/>
      <c r="AE103" s="78" t="s">
        <v>921</v>
      </c>
      <c r="AF103" s="78">
        <v>189</v>
      </c>
      <c r="AG103" s="78">
        <v>123</v>
      </c>
      <c r="AH103" s="78">
        <v>444</v>
      </c>
      <c r="AI103" s="78">
        <v>1223</v>
      </c>
      <c r="AJ103" s="78"/>
      <c r="AK103" s="78" t="s">
        <v>1025</v>
      </c>
      <c r="AL103" s="78"/>
      <c r="AM103" s="78"/>
      <c r="AN103" s="78"/>
      <c r="AO103" s="80">
        <v>41590.18206018519</v>
      </c>
      <c r="AP103" s="83" t="s">
        <v>1250</v>
      </c>
      <c r="AQ103" s="78" t="b">
        <v>0</v>
      </c>
      <c r="AR103" s="78" t="b">
        <v>0</v>
      </c>
      <c r="AS103" s="78" t="b">
        <v>0</v>
      </c>
      <c r="AT103" s="78" t="s">
        <v>769</v>
      </c>
      <c r="AU103" s="78">
        <v>0</v>
      </c>
      <c r="AV103" s="83" t="s">
        <v>1273</v>
      </c>
      <c r="AW103" s="78" t="b">
        <v>0</v>
      </c>
      <c r="AX103" s="78" t="s">
        <v>1312</v>
      </c>
      <c r="AY103" s="83" t="s">
        <v>1413</v>
      </c>
      <c r="AZ103" s="78" t="s">
        <v>66</v>
      </c>
      <c r="BA103" s="78" t="str">
        <f>REPLACE(INDEX(GroupVertices[Group],MATCH(Vertices[[#This Row],[Vertex]],GroupVertices[Vertex],0)),1,1,"")</f>
        <v>2</v>
      </c>
      <c r="BB103" s="48"/>
      <c r="BC103" s="48"/>
      <c r="BD103" s="48"/>
      <c r="BE103" s="48"/>
      <c r="BF103" s="48"/>
      <c r="BG103" s="48"/>
      <c r="BH103" s="121" t="s">
        <v>1999</v>
      </c>
      <c r="BI103" s="121" t="s">
        <v>1999</v>
      </c>
      <c r="BJ103" s="121" t="s">
        <v>2041</v>
      </c>
      <c r="BK103" s="121" t="s">
        <v>2041</v>
      </c>
      <c r="BL103" s="121">
        <v>0</v>
      </c>
      <c r="BM103" s="124">
        <v>0</v>
      </c>
      <c r="BN103" s="121">
        <v>0</v>
      </c>
      <c r="BO103" s="124">
        <v>0</v>
      </c>
      <c r="BP103" s="121">
        <v>0</v>
      </c>
      <c r="BQ103" s="124">
        <v>0</v>
      </c>
      <c r="BR103" s="121">
        <v>11</v>
      </c>
      <c r="BS103" s="124">
        <v>100</v>
      </c>
      <c r="BT103" s="121">
        <v>11</v>
      </c>
      <c r="BU103" s="2"/>
      <c r="BV103" s="3"/>
      <c r="BW103" s="3"/>
      <c r="BX103" s="3"/>
      <c r="BY103" s="3"/>
    </row>
    <row r="104" spans="1:77" ht="41.45" customHeight="1">
      <c r="A104" s="64" t="s">
        <v>305</v>
      </c>
      <c r="C104" s="65"/>
      <c r="D104" s="65" t="s">
        <v>64</v>
      </c>
      <c r="E104" s="66">
        <v>172.21375893711647</v>
      </c>
      <c r="F104" s="68">
        <v>99.99783406238967</v>
      </c>
      <c r="G104" s="100" t="s">
        <v>522</v>
      </c>
      <c r="H104" s="65"/>
      <c r="I104" s="69" t="s">
        <v>305</v>
      </c>
      <c r="J104" s="70"/>
      <c r="K104" s="70"/>
      <c r="L104" s="69" t="s">
        <v>1534</v>
      </c>
      <c r="M104" s="73">
        <v>1.7218348076011571</v>
      </c>
      <c r="N104" s="74">
        <v>8813.2841796875</v>
      </c>
      <c r="O104" s="74">
        <v>3896.669189453125</v>
      </c>
      <c r="P104" s="75"/>
      <c r="Q104" s="76"/>
      <c r="R104" s="76"/>
      <c r="S104" s="86"/>
      <c r="T104" s="48">
        <v>0</v>
      </c>
      <c r="U104" s="48">
        <v>1</v>
      </c>
      <c r="V104" s="49">
        <v>0</v>
      </c>
      <c r="W104" s="49">
        <v>1</v>
      </c>
      <c r="X104" s="49">
        <v>0</v>
      </c>
      <c r="Y104" s="49">
        <v>0.999996</v>
      </c>
      <c r="Z104" s="49">
        <v>0</v>
      </c>
      <c r="AA104" s="49">
        <v>0</v>
      </c>
      <c r="AB104" s="71">
        <v>104</v>
      </c>
      <c r="AC104" s="71"/>
      <c r="AD104" s="72"/>
      <c r="AE104" s="78" t="s">
        <v>922</v>
      </c>
      <c r="AF104" s="78">
        <v>403</v>
      </c>
      <c r="AG104" s="78">
        <v>1310</v>
      </c>
      <c r="AH104" s="78">
        <v>27989</v>
      </c>
      <c r="AI104" s="78">
        <v>43828</v>
      </c>
      <c r="AJ104" s="78"/>
      <c r="AK104" s="78" t="s">
        <v>1026</v>
      </c>
      <c r="AL104" s="78" t="s">
        <v>1100</v>
      </c>
      <c r="AM104" s="83" t="s">
        <v>1149</v>
      </c>
      <c r="AN104" s="78"/>
      <c r="AO104" s="80">
        <v>41953.88243055555</v>
      </c>
      <c r="AP104" s="83" t="s">
        <v>1251</v>
      </c>
      <c r="AQ104" s="78" t="b">
        <v>1</v>
      </c>
      <c r="AR104" s="78" t="b">
        <v>0</v>
      </c>
      <c r="AS104" s="78" t="b">
        <v>1</v>
      </c>
      <c r="AT104" s="78" t="s">
        <v>769</v>
      </c>
      <c r="AU104" s="78">
        <v>50</v>
      </c>
      <c r="AV104" s="83" t="s">
        <v>1273</v>
      </c>
      <c r="AW104" s="78" t="b">
        <v>0</v>
      </c>
      <c r="AX104" s="78" t="s">
        <v>1312</v>
      </c>
      <c r="AY104" s="83" t="s">
        <v>1414</v>
      </c>
      <c r="AZ104" s="78" t="s">
        <v>66</v>
      </c>
      <c r="BA104" s="78" t="str">
        <f>REPLACE(INDEX(GroupVertices[Group],MATCH(Vertices[[#This Row],[Vertex]],GroupVertices[Vertex],0)),1,1,"")</f>
        <v>10</v>
      </c>
      <c r="BB104" s="48"/>
      <c r="BC104" s="48"/>
      <c r="BD104" s="48"/>
      <c r="BE104" s="48"/>
      <c r="BF104" s="48"/>
      <c r="BG104" s="48"/>
      <c r="BH104" s="121" t="s">
        <v>2000</v>
      </c>
      <c r="BI104" s="121" t="s">
        <v>2000</v>
      </c>
      <c r="BJ104" s="121" t="s">
        <v>2042</v>
      </c>
      <c r="BK104" s="121" t="s">
        <v>2042</v>
      </c>
      <c r="BL104" s="121">
        <v>0</v>
      </c>
      <c r="BM104" s="124">
        <v>0</v>
      </c>
      <c r="BN104" s="121">
        <v>1</v>
      </c>
      <c r="BO104" s="124">
        <v>12.5</v>
      </c>
      <c r="BP104" s="121">
        <v>0</v>
      </c>
      <c r="BQ104" s="124">
        <v>0</v>
      </c>
      <c r="BR104" s="121">
        <v>7</v>
      </c>
      <c r="BS104" s="124">
        <v>87.5</v>
      </c>
      <c r="BT104" s="121">
        <v>8</v>
      </c>
      <c r="BU104" s="2"/>
      <c r="BV104" s="3"/>
      <c r="BW104" s="3"/>
      <c r="BX104" s="3"/>
      <c r="BY104" s="3"/>
    </row>
    <row r="105" spans="1:77" ht="41.45" customHeight="1">
      <c r="A105" s="64" t="s">
        <v>327</v>
      </c>
      <c r="C105" s="65"/>
      <c r="D105" s="65" t="s">
        <v>64</v>
      </c>
      <c r="E105" s="66">
        <v>180.64266546566833</v>
      </c>
      <c r="F105" s="68">
        <v>99.9960466219599</v>
      </c>
      <c r="G105" s="100" t="s">
        <v>1307</v>
      </c>
      <c r="H105" s="65"/>
      <c r="I105" s="69" t="s">
        <v>327</v>
      </c>
      <c r="J105" s="70"/>
      <c r="K105" s="70"/>
      <c r="L105" s="69" t="s">
        <v>1535</v>
      </c>
      <c r="M105" s="73">
        <v>2.3175291214952605</v>
      </c>
      <c r="N105" s="74">
        <v>8813.2841796875</v>
      </c>
      <c r="O105" s="74">
        <v>2984.99560546875</v>
      </c>
      <c r="P105" s="75"/>
      <c r="Q105" s="76"/>
      <c r="R105" s="76"/>
      <c r="S105" s="86"/>
      <c r="T105" s="48">
        <v>1</v>
      </c>
      <c r="U105" s="48">
        <v>0</v>
      </c>
      <c r="V105" s="49">
        <v>0</v>
      </c>
      <c r="W105" s="49">
        <v>1</v>
      </c>
      <c r="X105" s="49">
        <v>0</v>
      </c>
      <c r="Y105" s="49">
        <v>0.999996</v>
      </c>
      <c r="Z105" s="49">
        <v>0</v>
      </c>
      <c r="AA105" s="49">
        <v>0</v>
      </c>
      <c r="AB105" s="71">
        <v>105</v>
      </c>
      <c r="AC105" s="71"/>
      <c r="AD105" s="72"/>
      <c r="AE105" s="78" t="s">
        <v>923</v>
      </c>
      <c r="AF105" s="78">
        <v>937</v>
      </c>
      <c r="AG105" s="78">
        <v>2382</v>
      </c>
      <c r="AH105" s="78">
        <v>33600</v>
      </c>
      <c r="AI105" s="78">
        <v>30855</v>
      </c>
      <c r="AJ105" s="78"/>
      <c r="AK105" s="78" t="s">
        <v>1027</v>
      </c>
      <c r="AL105" s="78" t="s">
        <v>1101</v>
      </c>
      <c r="AM105" s="83" t="s">
        <v>1150</v>
      </c>
      <c r="AN105" s="78"/>
      <c r="AO105" s="80">
        <v>42361.82603009259</v>
      </c>
      <c r="AP105" s="83" t="s">
        <v>1252</v>
      </c>
      <c r="AQ105" s="78" t="b">
        <v>1</v>
      </c>
      <c r="AR105" s="78" t="b">
        <v>0</v>
      </c>
      <c r="AS105" s="78" t="b">
        <v>1</v>
      </c>
      <c r="AT105" s="78" t="s">
        <v>769</v>
      </c>
      <c r="AU105" s="78">
        <v>67</v>
      </c>
      <c r="AV105" s="78"/>
      <c r="AW105" s="78" t="b">
        <v>0</v>
      </c>
      <c r="AX105" s="78" t="s">
        <v>1312</v>
      </c>
      <c r="AY105" s="83" t="s">
        <v>1415</v>
      </c>
      <c r="AZ105" s="78" t="s">
        <v>65</v>
      </c>
      <c r="BA105" s="78" t="str">
        <f>REPLACE(INDEX(GroupVertices[Group],MATCH(Vertices[[#This Row],[Vertex]],GroupVertices[Vertex],0)),1,1,"")</f>
        <v>10</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306</v>
      </c>
      <c r="C106" s="65"/>
      <c r="D106" s="65" t="s">
        <v>64</v>
      </c>
      <c r="E106" s="66">
        <v>164.72838672146221</v>
      </c>
      <c r="F106" s="68">
        <v>99.99942141620417</v>
      </c>
      <c r="G106" s="100" t="s">
        <v>523</v>
      </c>
      <c r="H106" s="65"/>
      <c r="I106" s="69" t="s">
        <v>306</v>
      </c>
      <c r="J106" s="70"/>
      <c r="K106" s="70"/>
      <c r="L106" s="69" t="s">
        <v>1536</v>
      </c>
      <c r="M106" s="73">
        <v>1.1928226930235577</v>
      </c>
      <c r="N106" s="74">
        <v>6626.47607421875</v>
      </c>
      <c r="O106" s="74">
        <v>8105.07177734375</v>
      </c>
      <c r="P106" s="75"/>
      <c r="Q106" s="76"/>
      <c r="R106" s="76"/>
      <c r="S106" s="86"/>
      <c r="T106" s="48">
        <v>1</v>
      </c>
      <c r="U106" s="48">
        <v>1</v>
      </c>
      <c r="V106" s="49">
        <v>0</v>
      </c>
      <c r="W106" s="49">
        <v>0</v>
      </c>
      <c r="X106" s="49">
        <v>0</v>
      </c>
      <c r="Y106" s="49">
        <v>0.999996</v>
      </c>
      <c r="Z106" s="49">
        <v>0</v>
      </c>
      <c r="AA106" s="49" t="s">
        <v>2201</v>
      </c>
      <c r="AB106" s="71">
        <v>106</v>
      </c>
      <c r="AC106" s="71"/>
      <c r="AD106" s="72"/>
      <c r="AE106" s="78" t="s">
        <v>924</v>
      </c>
      <c r="AF106" s="78">
        <v>345</v>
      </c>
      <c r="AG106" s="78">
        <v>358</v>
      </c>
      <c r="AH106" s="78">
        <v>2071</v>
      </c>
      <c r="AI106" s="78">
        <v>3983</v>
      </c>
      <c r="AJ106" s="78"/>
      <c r="AK106" s="78" t="s">
        <v>1028</v>
      </c>
      <c r="AL106" s="78" t="s">
        <v>1102</v>
      </c>
      <c r="AM106" s="78"/>
      <c r="AN106" s="78"/>
      <c r="AO106" s="80">
        <v>41421.600277777776</v>
      </c>
      <c r="AP106" s="83" t="s">
        <v>1253</v>
      </c>
      <c r="AQ106" s="78" t="b">
        <v>1</v>
      </c>
      <c r="AR106" s="78" t="b">
        <v>0</v>
      </c>
      <c r="AS106" s="78" t="b">
        <v>1</v>
      </c>
      <c r="AT106" s="78" t="s">
        <v>769</v>
      </c>
      <c r="AU106" s="78">
        <v>0</v>
      </c>
      <c r="AV106" s="83" t="s">
        <v>1273</v>
      </c>
      <c r="AW106" s="78" t="b">
        <v>0</v>
      </c>
      <c r="AX106" s="78" t="s">
        <v>1312</v>
      </c>
      <c r="AY106" s="83" t="s">
        <v>1416</v>
      </c>
      <c r="AZ106" s="78" t="s">
        <v>66</v>
      </c>
      <c r="BA106" s="78" t="str">
        <f>REPLACE(INDEX(GroupVertices[Group],MATCH(Vertices[[#This Row],[Vertex]],GroupVertices[Vertex],0)),1,1,"")</f>
        <v>2</v>
      </c>
      <c r="BB106" s="48"/>
      <c r="BC106" s="48"/>
      <c r="BD106" s="48"/>
      <c r="BE106" s="48"/>
      <c r="BF106" s="48"/>
      <c r="BG106" s="48"/>
      <c r="BH106" s="121" t="s">
        <v>2001</v>
      </c>
      <c r="BI106" s="121" t="s">
        <v>2001</v>
      </c>
      <c r="BJ106" s="121" t="s">
        <v>2043</v>
      </c>
      <c r="BK106" s="121" t="s">
        <v>2043</v>
      </c>
      <c r="BL106" s="121">
        <v>0</v>
      </c>
      <c r="BM106" s="124">
        <v>0</v>
      </c>
      <c r="BN106" s="121">
        <v>1</v>
      </c>
      <c r="BO106" s="124">
        <v>20</v>
      </c>
      <c r="BP106" s="121">
        <v>0</v>
      </c>
      <c r="BQ106" s="124">
        <v>0</v>
      </c>
      <c r="BR106" s="121">
        <v>4</v>
      </c>
      <c r="BS106" s="124">
        <v>80</v>
      </c>
      <c r="BT106" s="121">
        <v>5</v>
      </c>
      <c r="BU106" s="2"/>
      <c r="BV106" s="3"/>
      <c r="BW106" s="3"/>
      <c r="BX106" s="3"/>
      <c r="BY106" s="3"/>
    </row>
    <row r="107" spans="1:77" ht="41.45" customHeight="1">
      <c r="A107" s="64" t="s">
        <v>307</v>
      </c>
      <c r="C107" s="65"/>
      <c r="D107" s="65" t="s">
        <v>64</v>
      </c>
      <c r="E107" s="66">
        <v>166.969280714594</v>
      </c>
      <c r="F107" s="68">
        <v>99.9989462104929</v>
      </c>
      <c r="G107" s="100" t="s">
        <v>524</v>
      </c>
      <c r="H107" s="65"/>
      <c r="I107" s="69" t="s">
        <v>307</v>
      </c>
      <c r="J107" s="70"/>
      <c r="K107" s="70"/>
      <c r="L107" s="69" t="s">
        <v>1537</v>
      </c>
      <c r="M107" s="73">
        <v>1.351192916400255</v>
      </c>
      <c r="N107" s="74">
        <v>2506.318359375</v>
      </c>
      <c r="O107" s="74">
        <v>9646.09375</v>
      </c>
      <c r="P107" s="75"/>
      <c r="Q107" s="76"/>
      <c r="R107" s="76"/>
      <c r="S107" s="86"/>
      <c r="T107" s="48">
        <v>0</v>
      </c>
      <c r="U107" s="48">
        <v>1</v>
      </c>
      <c r="V107" s="49">
        <v>0</v>
      </c>
      <c r="W107" s="49">
        <v>0.008403</v>
      </c>
      <c r="X107" s="49">
        <v>0.014649</v>
      </c>
      <c r="Y107" s="49">
        <v>0.544641</v>
      </c>
      <c r="Z107" s="49">
        <v>0</v>
      </c>
      <c r="AA107" s="49">
        <v>0</v>
      </c>
      <c r="AB107" s="71">
        <v>107</v>
      </c>
      <c r="AC107" s="71"/>
      <c r="AD107" s="72"/>
      <c r="AE107" s="78" t="s">
        <v>925</v>
      </c>
      <c r="AF107" s="78">
        <v>1044</v>
      </c>
      <c r="AG107" s="78">
        <v>643</v>
      </c>
      <c r="AH107" s="78">
        <v>3257</v>
      </c>
      <c r="AI107" s="78">
        <v>9696</v>
      </c>
      <c r="AJ107" s="78"/>
      <c r="AK107" s="78" t="s">
        <v>1029</v>
      </c>
      <c r="AL107" s="78"/>
      <c r="AM107" s="78"/>
      <c r="AN107" s="78"/>
      <c r="AO107" s="80">
        <v>41221.863344907404</v>
      </c>
      <c r="AP107" s="83" t="s">
        <v>1254</v>
      </c>
      <c r="AQ107" s="78" t="b">
        <v>0</v>
      </c>
      <c r="AR107" s="78" t="b">
        <v>0</v>
      </c>
      <c r="AS107" s="78" t="b">
        <v>0</v>
      </c>
      <c r="AT107" s="78" t="s">
        <v>769</v>
      </c>
      <c r="AU107" s="78">
        <v>1</v>
      </c>
      <c r="AV107" s="83" t="s">
        <v>1277</v>
      </c>
      <c r="AW107" s="78" t="b">
        <v>0</v>
      </c>
      <c r="AX107" s="78" t="s">
        <v>1312</v>
      </c>
      <c r="AY107" s="83" t="s">
        <v>1417</v>
      </c>
      <c r="AZ107" s="78" t="s">
        <v>66</v>
      </c>
      <c r="BA107" s="78" t="str">
        <f>REPLACE(INDEX(GroupVertices[Group],MATCH(Vertices[[#This Row],[Vertex]],GroupVertices[Vertex],0)),1,1,"")</f>
        <v>1</v>
      </c>
      <c r="BB107" s="48"/>
      <c r="BC107" s="48"/>
      <c r="BD107" s="48"/>
      <c r="BE107" s="48"/>
      <c r="BF107" s="48"/>
      <c r="BG107" s="48"/>
      <c r="BH107" s="121" t="s">
        <v>1966</v>
      </c>
      <c r="BI107" s="121" t="s">
        <v>1966</v>
      </c>
      <c r="BJ107" s="121" t="s">
        <v>2012</v>
      </c>
      <c r="BK107" s="121" t="s">
        <v>2012</v>
      </c>
      <c r="BL107" s="121">
        <v>1</v>
      </c>
      <c r="BM107" s="124">
        <v>4</v>
      </c>
      <c r="BN107" s="121">
        <v>1</v>
      </c>
      <c r="BO107" s="124">
        <v>4</v>
      </c>
      <c r="BP107" s="121">
        <v>0</v>
      </c>
      <c r="BQ107" s="124">
        <v>0</v>
      </c>
      <c r="BR107" s="121">
        <v>23</v>
      </c>
      <c r="BS107" s="124">
        <v>92</v>
      </c>
      <c r="BT107" s="121">
        <v>25</v>
      </c>
      <c r="BU107" s="2"/>
      <c r="BV107" s="3"/>
      <c r="BW107" s="3"/>
      <c r="BX107" s="3"/>
      <c r="BY107" s="3"/>
    </row>
    <row r="108" spans="1:77" ht="41.45" customHeight="1">
      <c r="A108" s="64" t="s">
        <v>308</v>
      </c>
      <c r="C108" s="65"/>
      <c r="D108" s="65" t="s">
        <v>64</v>
      </c>
      <c r="E108" s="66">
        <v>165.20015387791102</v>
      </c>
      <c r="F108" s="68">
        <v>99.99932137289653</v>
      </c>
      <c r="G108" s="100" t="s">
        <v>525</v>
      </c>
      <c r="H108" s="65"/>
      <c r="I108" s="69" t="s">
        <v>308</v>
      </c>
      <c r="J108" s="70"/>
      <c r="K108" s="70"/>
      <c r="L108" s="69" t="s">
        <v>1538</v>
      </c>
      <c r="M108" s="73">
        <v>1.2261637926818099</v>
      </c>
      <c r="N108" s="74">
        <v>9099.873046875</v>
      </c>
      <c r="O108" s="74">
        <v>7829.37060546875</v>
      </c>
      <c r="P108" s="75"/>
      <c r="Q108" s="76"/>
      <c r="R108" s="76"/>
      <c r="S108" s="86"/>
      <c r="T108" s="48">
        <v>0</v>
      </c>
      <c r="U108" s="48">
        <v>3</v>
      </c>
      <c r="V108" s="49">
        <v>6</v>
      </c>
      <c r="W108" s="49">
        <v>0.2</v>
      </c>
      <c r="X108" s="49">
        <v>0</v>
      </c>
      <c r="Y108" s="49">
        <v>1.452121</v>
      </c>
      <c r="Z108" s="49">
        <v>0.16666666666666666</v>
      </c>
      <c r="AA108" s="49">
        <v>0</v>
      </c>
      <c r="AB108" s="71">
        <v>108</v>
      </c>
      <c r="AC108" s="71"/>
      <c r="AD108" s="72"/>
      <c r="AE108" s="78" t="s">
        <v>926</v>
      </c>
      <c r="AF108" s="78">
        <v>79</v>
      </c>
      <c r="AG108" s="78">
        <v>418</v>
      </c>
      <c r="AH108" s="78">
        <v>227694</v>
      </c>
      <c r="AI108" s="78">
        <v>14274</v>
      </c>
      <c r="AJ108" s="78"/>
      <c r="AK108" s="78" t="s">
        <v>1030</v>
      </c>
      <c r="AL108" s="78"/>
      <c r="AM108" s="78"/>
      <c r="AN108" s="78"/>
      <c r="AO108" s="80">
        <v>42905.272824074076</v>
      </c>
      <c r="AP108" s="83" t="s">
        <v>1255</v>
      </c>
      <c r="AQ108" s="78" t="b">
        <v>1</v>
      </c>
      <c r="AR108" s="78" t="b">
        <v>0</v>
      </c>
      <c r="AS108" s="78" t="b">
        <v>1</v>
      </c>
      <c r="AT108" s="78" t="s">
        <v>769</v>
      </c>
      <c r="AU108" s="78">
        <v>1</v>
      </c>
      <c r="AV108" s="78"/>
      <c r="AW108" s="78" t="b">
        <v>0</v>
      </c>
      <c r="AX108" s="78" t="s">
        <v>1312</v>
      </c>
      <c r="AY108" s="83" t="s">
        <v>1418</v>
      </c>
      <c r="AZ108" s="78" t="s">
        <v>66</v>
      </c>
      <c r="BA108" s="78" t="str">
        <f>REPLACE(INDEX(GroupVertices[Group],MATCH(Vertices[[#This Row],[Vertex]],GroupVertices[Vertex],0)),1,1,"")</f>
        <v>3</v>
      </c>
      <c r="BB108" s="48"/>
      <c r="BC108" s="48"/>
      <c r="BD108" s="48"/>
      <c r="BE108" s="48"/>
      <c r="BF108" s="48"/>
      <c r="BG108" s="48"/>
      <c r="BH108" s="121" t="s">
        <v>2002</v>
      </c>
      <c r="BI108" s="121" t="s">
        <v>2002</v>
      </c>
      <c r="BJ108" s="121" t="s">
        <v>2044</v>
      </c>
      <c r="BK108" s="121" t="s">
        <v>2044</v>
      </c>
      <c r="BL108" s="121">
        <v>0</v>
      </c>
      <c r="BM108" s="124">
        <v>0</v>
      </c>
      <c r="BN108" s="121">
        <v>0</v>
      </c>
      <c r="BO108" s="124">
        <v>0</v>
      </c>
      <c r="BP108" s="121">
        <v>0</v>
      </c>
      <c r="BQ108" s="124">
        <v>0</v>
      </c>
      <c r="BR108" s="121">
        <v>25</v>
      </c>
      <c r="BS108" s="124">
        <v>100</v>
      </c>
      <c r="BT108" s="121">
        <v>25</v>
      </c>
      <c r="BU108" s="2"/>
      <c r="BV108" s="3"/>
      <c r="BW108" s="3"/>
      <c r="BX108" s="3"/>
      <c r="BY108" s="3"/>
    </row>
    <row r="109" spans="1:77" ht="41.45" customHeight="1">
      <c r="A109" s="64" t="s">
        <v>328</v>
      </c>
      <c r="C109" s="65"/>
      <c r="D109" s="65" t="s">
        <v>64</v>
      </c>
      <c r="E109" s="66">
        <v>162.12580457505302</v>
      </c>
      <c r="F109" s="68">
        <v>99.99997332178464</v>
      </c>
      <c r="G109" s="100" t="s">
        <v>450</v>
      </c>
      <c r="H109" s="65"/>
      <c r="I109" s="69" t="s">
        <v>328</v>
      </c>
      <c r="J109" s="70"/>
      <c r="K109" s="70"/>
      <c r="L109" s="69" t="s">
        <v>1539</v>
      </c>
      <c r="M109" s="73">
        <v>1.0088909599088671</v>
      </c>
      <c r="N109" s="74">
        <v>9021.021484375</v>
      </c>
      <c r="O109" s="74">
        <v>6564.04931640625</v>
      </c>
      <c r="P109" s="75"/>
      <c r="Q109" s="76"/>
      <c r="R109" s="76"/>
      <c r="S109" s="86"/>
      <c r="T109" s="48">
        <v>1</v>
      </c>
      <c r="U109" s="48">
        <v>0</v>
      </c>
      <c r="V109" s="49">
        <v>0</v>
      </c>
      <c r="W109" s="49">
        <v>0.125</v>
      </c>
      <c r="X109" s="49">
        <v>0</v>
      </c>
      <c r="Y109" s="49">
        <v>0.561434</v>
      </c>
      <c r="Z109" s="49">
        <v>0</v>
      </c>
      <c r="AA109" s="49">
        <v>0</v>
      </c>
      <c r="AB109" s="71">
        <v>109</v>
      </c>
      <c r="AC109" s="71"/>
      <c r="AD109" s="72"/>
      <c r="AE109" s="78" t="s">
        <v>927</v>
      </c>
      <c r="AF109" s="78">
        <v>1</v>
      </c>
      <c r="AG109" s="78">
        <v>27</v>
      </c>
      <c r="AH109" s="78">
        <v>0</v>
      </c>
      <c r="AI109" s="78">
        <v>0</v>
      </c>
      <c r="AJ109" s="78"/>
      <c r="AK109" s="78"/>
      <c r="AL109" s="78"/>
      <c r="AM109" s="78"/>
      <c r="AN109" s="78"/>
      <c r="AO109" s="80">
        <v>39175.71267361111</v>
      </c>
      <c r="AP109" s="78"/>
      <c r="AQ109" s="78" t="b">
        <v>0</v>
      </c>
      <c r="AR109" s="78" t="b">
        <v>1</v>
      </c>
      <c r="AS109" s="78" t="b">
        <v>0</v>
      </c>
      <c r="AT109" s="78" t="s">
        <v>769</v>
      </c>
      <c r="AU109" s="78">
        <v>2</v>
      </c>
      <c r="AV109" s="83" t="s">
        <v>1273</v>
      </c>
      <c r="AW109" s="78" t="b">
        <v>0</v>
      </c>
      <c r="AX109" s="78" t="s">
        <v>1312</v>
      </c>
      <c r="AY109" s="83" t="s">
        <v>1419</v>
      </c>
      <c r="AZ109" s="78" t="s">
        <v>65</v>
      </c>
      <c r="BA109" s="78" t="str">
        <f>REPLACE(INDEX(GroupVertices[Group],MATCH(Vertices[[#This Row],[Vertex]],GroupVertices[Vertex],0)),1,1,"")</f>
        <v>3</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329</v>
      </c>
      <c r="C110" s="65"/>
      <c r="D110" s="65" t="s">
        <v>64</v>
      </c>
      <c r="E110" s="66">
        <v>1000</v>
      </c>
      <c r="F110" s="68">
        <v>85.31772754072207</v>
      </c>
      <c r="G110" s="100" t="s">
        <v>1308</v>
      </c>
      <c r="H110" s="65"/>
      <c r="I110" s="69" t="s">
        <v>329</v>
      </c>
      <c r="J110" s="70"/>
      <c r="K110" s="70"/>
      <c r="L110" s="69" t="s">
        <v>1540</v>
      </c>
      <c r="M110" s="73">
        <v>4894.1120015953575</v>
      </c>
      <c r="N110" s="74">
        <v>8849.017578125</v>
      </c>
      <c r="O110" s="74">
        <v>8931.556640625</v>
      </c>
      <c r="P110" s="75"/>
      <c r="Q110" s="76"/>
      <c r="R110" s="76"/>
      <c r="S110" s="86"/>
      <c r="T110" s="48">
        <v>2</v>
      </c>
      <c r="U110" s="48">
        <v>0</v>
      </c>
      <c r="V110" s="49">
        <v>0</v>
      </c>
      <c r="W110" s="49">
        <v>0.166667</v>
      </c>
      <c r="X110" s="49">
        <v>0</v>
      </c>
      <c r="Y110" s="49">
        <v>0.972868</v>
      </c>
      <c r="Z110" s="49">
        <v>0.5</v>
      </c>
      <c r="AA110" s="49">
        <v>0</v>
      </c>
      <c r="AB110" s="71">
        <v>110</v>
      </c>
      <c r="AC110" s="71"/>
      <c r="AD110" s="72"/>
      <c r="AE110" s="78" t="s">
        <v>928</v>
      </c>
      <c r="AF110" s="78">
        <v>594</v>
      </c>
      <c r="AG110" s="78">
        <v>8805561</v>
      </c>
      <c r="AH110" s="78">
        <v>6388</v>
      </c>
      <c r="AI110" s="78">
        <v>122</v>
      </c>
      <c r="AJ110" s="78"/>
      <c r="AK110" s="78" t="s">
        <v>1031</v>
      </c>
      <c r="AL110" s="78"/>
      <c r="AM110" s="78"/>
      <c r="AN110" s="78"/>
      <c r="AO110" s="80">
        <v>40453.60451388889</v>
      </c>
      <c r="AP110" s="83" t="s">
        <v>1256</v>
      </c>
      <c r="AQ110" s="78" t="b">
        <v>0</v>
      </c>
      <c r="AR110" s="78" t="b">
        <v>0</v>
      </c>
      <c r="AS110" s="78" t="b">
        <v>1</v>
      </c>
      <c r="AT110" s="78" t="s">
        <v>769</v>
      </c>
      <c r="AU110" s="78">
        <v>3465</v>
      </c>
      <c r="AV110" s="83" t="s">
        <v>1286</v>
      </c>
      <c r="AW110" s="78" t="b">
        <v>1</v>
      </c>
      <c r="AX110" s="78" t="s">
        <v>1312</v>
      </c>
      <c r="AY110" s="83" t="s">
        <v>1420</v>
      </c>
      <c r="AZ110" s="78" t="s">
        <v>65</v>
      </c>
      <c r="BA110" s="78" t="str">
        <f>REPLACE(INDEX(GroupVertices[Group],MATCH(Vertices[[#This Row],[Vertex]],GroupVertices[Vertex],0)),1,1,"")</f>
        <v>3</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309</v>
      </c>
      <c r="C111" s="65"/>
      <c r="D111" s="65" t="s">
        <v>64</v>
      </c>
      <c r="E111" s="66">
        <v>168.28236596670982</v>
      </c>
      <c r="F111" s="68">
        <v>99.99866775661998</v>
      </c>
      <c r="G111" s="100" t="s">
        <v>526</v>
      </c>
      <c r="H111" s="65"/>
      <c r="I111" s="69" t="s">
        <v>309</v>
      </c>
      <c r="J111" s="70"/>
      <c r="K111" s="70"/>
      <c r="L111" s="69" t="s">
        <v>1541</v>
      </c>
      <c r="M111" s="73">
        <v>1.4439923104490566</v>
      </c>
      <c r="N111" s="74">
        <v>1868.5040283203125</v>
      </c>
      <c r="O111" s="74">
        <v>516.0717163085938</v>
      </c>
      <c r="P111" s="75"/>
      <c r="Q111" s="76"/>
      <c r="R111" s="76"/>
      <c r="S111" s="86"/>
      <c r="T111" s="48">
        <v>0</v>
      </c>
      <c r="U111" s="48">
        <v>1</v>
      </c>
      <c r="V111" s="49">
        <v>0</v>
      </c>
      <c r="W111" s="49">
        <v>0.008403</v>
      </c>
      <c r="X111" s="49">
        <v>0.014649</v>
      </c>
      <c r="Y111" s="49">
        <v>0.544641</v>
      </c>
      <c r="Z111" s="49">
        <v>0</v>
      </c>
      <c r="AA111" s="49">
        <v>0</v>
      </c>
      <c r="AB111" s="71">
        <v>111</v>
      </c>
      <c r="AC111" s="71"/>
      <c r="AD111" s="72"/>
      <c r="AE111" s="78" t="s">
        <v>929</v>
      </c>
      <c r="AF111" s="78">
        <v>485</v>
      </c>
      <c r="AG111" s="78">
        <v>810</v>
      </c>
      <c r="AH111" s="78">
        <v>36870</v>
      </c>
      <c r="AI111" s="78">
        <v>59746</v>
      </c>
      <c r="AJ111" s="78"/>
      <c r="AK111" s="78" t="s">
        <v>1032</v>
      </c>
      <c r="AL111" s="78" t="s">
        <v>1103</v>
      </c>
      <c r="AM111" s="83" t="s">
        <v>1151</v>
      </c>
      <c r="AN111" s="78"/>
      <c r="AO111" s="80">
        <v>39932.08833333333</v>
      </c>
      <c r="AP111" s="83" t="s">
        <v>1257</v>
      </c>
      <c r="AQ111" s="78" t="b">
        <v>0</v>
      </c>
      <c r="AR111" s="78" t="b">
        <v>0</v>
      </c>
      <c r="AS111" s="78" t="b">
        <v>1</v>
      </c>
      <c r="AT111" s="78" t="s">
        <v>769</v>
      </c>
      <c r="AU111" s="78">
        <v>7</v>
      </c>
      <c r="AV111" s="83" t="s">
        <v>1273</v>
      </c>
      <c r="AW111" s="78" t="b">
        <v>0</v>
      </c>
      <c r="AX111" s="78" t="s">
        <v>1312</v>
      </c>
      <c r="AY111" s="83" t="s">
        <v>1421</v>
      </c>
      <c r="AZ111" s="78" t="s">
        <v>66</v>
      </c>
      <c r="BA111" s="78" t="str">
        <f>REPLACE(INDEX(GroupVertices[Group],MATCH(Vertices[[#This Row],[Vertex]],GroupVertices[Vertex],0)),1,1,"")</f>
        <v>1</v>
      </c>
      <c r="BB111" s="48"/>
      <c r="BC111" s="48"/>
      <c r="BD111" s="48"/>
      <c r="BE111" s="48"/>
      <c r="BF111" s="48"/>
      <c r="BG111" s="48"/>
      <c r="BH111" s="121" t="s">
        <v>1966</v>
      </c>
      <c r="BI111" s="121" t="s">
        <v>1966</v>
      </c>
      <c r="BJ111" s="121" t="s">
        <v>2012</v>
      </c>
      <c r="BK111" s="121" t="s">
        <v>2012</v>
      </c>
      <c r="BL111" s="121">
        <v>1</v>
      </c>
      <c r="BM111" s="124">
        <v>4</v>
      </c>
      <c r="BN111" s="121">
        <v>1</v>
      </c>
      <c r="BO111" s="124">
        <v>4</v>
      </c>
      <c r="BP111" s="121">
        <v>0</v>
      </c>
      <c r="BQ111" s="124">
        <v>0</v>
      </c>
      <c r="BR111" s="121">
        <v>23</v>
      </c>
      <c r="BS111" s="124">
        <v>92</v>
      </c>
      <c r="BT111" s="121">
        <v>25</v>
      </c>
      <c r="BU111" s="2"/>
      <c r="BV111" s="3"/>
      <c r="BW111" s="3"/>
      <c r="BX111" s="3"/>
      <c r="BY111" s="3"/>
    </row>
    <row r="112" spans="1:77" ht="41.45" customHeight="1">
      <c r="A112" s="64" t="s">
        <v>310</v>
      </c>
      <c r="C112" s="65"/>
      <c r="D112" s="65" t="s">
        <v>64</v>
      </c>
      <c r="E112" s="66">
        <v>162.51108108615287</v>
      </c>
      <c r="F112" s="68">
        <v>99.99989161975006</v>
      </c>
      <c r="G112" s="100" t="s">
        <v>527</v>
      </c>
      <c r="H112" s="65"/>
      <c r="I112" s="69" t="s">
        <v>310</v>
      </c>
      <c r="J112" s="70"/>
      <c r="K112" s="70"/>
      <c r="L112" s="69" t="s">
        <v>1542</v>
      </c>
      <c r="M112" s="73">
        <v>1.036119524629773</v>
      </c>
      <c r="N112" s="74">
        <v>2545.1259765625</v>
      </c>
      <c r="O112" s="74">
        <v>8689.8798828125</v>
      </c>
      <c r="P112" s="75"/>
      <c r="Q112" s="76"/>
      <c r="R112" s="76"/>
      <c r="S112" s="86"/>
      <c r="T112" s="48">
        <v>0</v>
      </c>
      <c r="U112" s="48">
        <v>1</v>
      </c>
      <c r="V112" s="49">
        <v>0</v>
      </c>
      <c r="W112" s="49">
        <v>0.008403</v>
      </c>
      <c r="X112" s="49">
        <v>0.014649</v>
      </c>
      <c r="Y112" s="49">
        <v>0.544641</v>
      </c>
      <c r="Z112" s="49">
        <v>0</v>
      </c>
      <c r="AA112" s="49">
        <v>0</v>
      </c>
      <c r="AB112" s="71">
        <v>112</v>
      </c>
      <c r="AC112" s="71"/>
      <c r="AD112" s="72"/>
      <c r="AE112" s="78" t="s">
        <v>930</v>
      </c>
      <c r="AF112" s="78">
        <v>150</v>
      </c>
      <c r="AG112" s="78">
        <v>76</v>
      </c>
      <c r="AH112" s="78">
        <v>966</v>
      </c>
      <c r="AI112" s="78">
        <v>4139</v>
      </c>
      <c r="AJ112" s="78"/>
      <c r="AK112" s="78" t="s">
        <v>1033</v>
      </c>
      <c r="AL112" s="78" t="s">
        <v>1104</v>
      </c>
      <c r="AM112" s="78"/>
      <c r="AN112" s="78"/>
      <c r="AO112" s="80">
        <v>42853.49901620371</v>
      </c>
      <c r="AP112" s="83" t="s">
        <v>1258</v>
      </c>
      <c r="AQ112" s="78" t="b">
        <v>1</v>
      </c>
      <c r="AR112" s="78" t="b">
        <v>0</v>
      </c>
      <c r="AS112" s="78" t="b">
        <v>1</v>
      </c>
      <c r="AT112" s="78" t="s">
        <v>769</v>
      </c>
      <c r="AU112" s="78">
        <v>2</v>
      </c>
      <c r="AV112" s="78"/>
      <c r="AW112" s="78" t="b">
        <v>0</v>
      </c>
      <c r="AX112" s="78" t="s">
        <v>1312</v>
      </c>
      <c r="AY112" s="83" t="s">
        <v>1422</v>
      </c>
      <c r="AZ112" s="78" t="s">
        <v>66</v>
      </c>
      <c r="BA112" s="78" t="str">
        <f>REPLACE(INDEX(GroupVertices[Group],MATCH(Vertices[[#This Row],[Vertex]],GroupVertices[Vertex],0)),1,1,"")</f>
        <v>1</v>
      </c>
      <c r="BB112" s="48"/>
      <c r="BC112" s="48"/>
      <c r="BD112" s="48"/>
      <c r="BE112" s="48"/>
      <c r="BF112" s="48"/>
      <c r="BG112" s="48"/>
      <c r="BH112" s="121" t="s">
        <v>1966</v>
      </c>
      <c r="BI112" s="121" t="s">
        <v>1966</v>
      </c>
      <c r="BJ112" s="121" t="s">
        <v>2012</v>
      </c>
      <c r="BK112" s="121" t="s">
        <v>2012</v>
      </c>
      <c r="BL112" s="121">
        <v>1</v>
      </c>
      <c r="BM112" s="124">
        <v>4</v>
      </c>
      <c r="BN112" s="121">
        <v>1</v>
      </c>
      <c r="BO112" s="124">
        <v>4</v>
      </c>
      <c r="BP112" s="121">
        <v>0</v>
      </c>
      <c r="BQ112" s="124">
        <v>0</v>
      </c>
      <c r="BR112" s="121">
        <v>23</v>
      </c>
      <c r="BS112" s="124">
        <v>92</v>
      </c>
      <c r="BT112" s="121">
        <v>25</v>
      </c>
      <c r="BU112" s="2"/>
      <c r="BV112" s="3"/>
      <c r="BW112" s="3"/>
      <c r="BX112" s="3"/>
      <c r="BY112" s="3"/>
    </row>
    <row r="113" spans="1:77" ht="41.45" customHeight="1">
      <c r="A113" s="64" t="s">
        <v>311</v>
      </c>
      <c r="C113" s="65"/>
      <c r="D113" s="65" t="s">
        <v>64</v>
      </c>
      <c r="E113" s="66">
        <v>164.06004991649309</v>
      </c>
      <c r="F113" s="68">
        <v>99.99956314422332</v>
      </c>
      <c r="G113" s="100" t="s">
        <v>528</v>
      </c>
      <c r="H113" s="65"/>
      <c r="I113" s="69" t="s">
        <v>311</v>
      </c>
      <c r="J113" s="70"/>
      <c r="K113" s="70"/>
      <c r="L113" s="69" t="s">
        <v>1543</v>
      </c>
      <c r="M113" s="73">
        <v>1.1455894685077006</v>
      </c>
      <c r="N113" s="74">
        <v>5467.8310546875</v>
      </c>
      <c r="O113" s="74">
        <v>8105.07177734375</v>
      </c>
      <c r="P113" s="75"/>
      <c r="Q113" s="76"/>
      <c r="R113" s="76"/>
      <c r="S113" s="86"/>
      <c r="T113" s="48">
        <v>1</v>
      </c>
      <c r="U113" s="48">
        <v>1</v>
      </c>
      <c r="V113" s="49">
        <v>0</v>
      </c>
      <c r="W113" s="49">
        <v>0</v>
      </c>
      <c r="X113" s="49">
        <v>0</v>
      </c>
      <c r="Y113" s="49">
        <v>0.999996</v>
      </c>
      <c r="Z113" s="49">
        <v>0</v>
      </c>
      <c r="AA113" s="49" t="s">
        <v>2201</v>
      </c>
      <c r="AB113" s="71">
        <v>113</v>
      </c>
      <c r="AC113" s="71"/>
      <c r="AD113" s="72"/>
      <c r="AE113" s="78" t="s">
        <v>931</v>
      </c>
      <c r="AF113" s="78">
        <v>253</v>
      </c>
      <c r="AG113" s="78">
        <v>273</v>
      </c>
      <c r="AH113" s="78">
        <v>3774</v>
      </c>
      <c r="AI113" s="78">
        <v>6192</v>
      </c>
      <c r="AJ113" s="78"/>
      <c r="AK113" s="78"/>
      <c r="AL113" s="78"/>
      <c r="AM113" s="83" t="s">
        <v>1152</v>
      </c>
      <c r="AN113" s="78"/>
      <c r="AO113" s="80">
        <v>42287.1094212963</v>
      </c>
      <c r="AP113" s="83" t="s">
        <v>1259</v>
      </c>
      <c r="AQ113" s="78" t="b">
        <v>1</v>
      </c>
      <c r="AR113" s="78" t="b">
        <v>0</v>
      </c>
      <c r="AS113" s="78" t="b">
        <v>0</v>
      </c>
      <c r="AT113" s="78" t="s">
        <v>769</v>
      </c>
      <c r="AU113" s="78">
        <v>1</v>
      </c>
      <c r="AV113" s="83" t="s">
        <v>1273</v>
      </c>
      <c r="AW113" s="78" t="b">
        <v>0</v>
      </c>
      <c r="AX113" s="78" t="s">
        <v>1312</v>
      </c>
      <c r="AY113" s="83" t="s">
        <v>1423</v>
      </c>
      <c r="AZ113" s="78" t="s">
        <v>66</v>
      </c>
      <c r="BA113" s="78" t="str">
        <f>REPLACE(INDEX(GroupVertices[Group],MATCH(Vertices[[#This Row],[Vertex]],GroupVertices[Vertex],0)),1,1,"")</f>
        <v>2</v>
      </c>
      <c r="BB113" s="48"/>
      <c r="BC113" s="48"/>
      <c r="BD113" s="48"/>
      <c r="BE113" s="48"/>
      <c r="BF113" s="48"/>
      <c r="BG113" s="48"/>
      <c r="BH113" s="121" t="s">
        <v>2003</v>
      </c>
      <c r="BI113" s="121" t="s">
        <v>2003</v>
      </c>
      <c r="BJ113" s="121" t="s">
        <v>2045</v>
      </c>
      <c r="BK113" s="121" t="s">
        <v>2045</v>
      </c>
      <c r="BL113" s="121">
        <v>2</v>
      </c>
      <c r="BM113" s="124">
        <v>10</v>
      </c>
      <c r="BN113" s="121">
        <v>0</v>
      </c>
      <c r="BO113" s="124">
        <v>0</v>
      </c>
      <c r="BP113" s="121">
        <v>0</v>
      </c>
      <c r="BQ113" s="124">
        <v>0</v>
      </c>
      <c r="BR113" s="121">
        <v>18</v>
      </c>
      <c r="BS113" s="124">
        <v>90</v>
      </c>
      <c r="BT113" s="121">
        <v>20</v>
      </c>
      <c r="BU113" s="2"/>
      <c r="BV113" s="3"/>
      <c r="BW113" s="3"/>
      <c r="BX113" s="3"/>
      <c r="BY113" s="3"/>
    </row>
    <row r="114" spans="1:77" ht="41.45" customHeight="1">
      <c r="A114" s="64" t="s">
        <v>312</v>
      </c>
      <c r="C114" s="65"/>
      <c r="D114" s="65" t="s">
        <v>64</v>
      </c>
      <c r="E114" s="66">
        <v>163.6118711178667</v>
      </c>
      <c r="F114" s="68">
        <v>99.99965818536558</v>
      </c>
      <c r="G114" s="100" t="s">
        <v>529</v>
      </c>
      <c r="H114" s="65"/>
      <c r="I114" s="69" t="s">
        <v>312</v>
      </c>
      <c r="J114" s="70"/>
      <c r="K114" s="70"/>
      <c r="L114" s="69" t="s">
        <v>1544</v>
      </c>
      <c r="M114" s="73">
        <v>1.1139154238323612</v>
      </c>
      <c r="N114" s="74">
        <v>2363.010009765625</v>
      </c>
      <c r="O114" s="74">
        <v>6374.4716796875</v>
      </c>
      <c r="P114" s="75"/>
      <c r="Q114" s="76"/>
      <c r="R114" s="76"/>
      <c r="S114" s="86"/>
      <c r="T114" s="48">
        <v>0</v>
      </c>
      <c r="U114" s="48">
        <v>1</v>
      </c>
      <c r="V114" s="49">
        <v>0</v>
      </c>
      <c r="W114" s="49">
        <v>0.008403</v>
      </c>
      <c r="X114" s="49">
        <v>0.014649</v>
      </c>
      <c r="Y114" s="49">
        <v>0.544641</v>
      </c>
      <c r="Z114" s="49">
        <v>0</v>
      </c>
      <c r="AA114" s="49">
        <v>0</v>
      </c>
      <c r="AB114" s="71">
        <v>114</v>
      </c>
      <c r="AC114" s="71"/>
      <c r="AD114" s="72"/>
      <c r="AE114" s="78" t="s">
        <v>932</v>
      </c>
      <c r="AF114" s="78">
        <v>685</v>
      </c>
      <c r="AG114" s="78">
        <v>216</v>
      </c>
      <c r="AH114" s="78">
        <v>9817</v>
      </c>
      <c r="AI114" s="78">
        <v>7097</v>
      </c>
      <c r="AJ114" s="78"/>
      <c r="AK114" s="78" t="s">
        <v>1034</v>
      </c>
      <c r="AL114" s="78" t="s">
        <v>1078</v>
      </c>
      <c r="AM114" s="83" t="s">
        <v>1153</v>
      </c>
      <c r="AN114" s="78"/>
      <c r="AO114" s="80">
        <v>42095.22125</v>
      </c>
      <c r="AP114" s="83" t="s">
        <v>1260</v>
      </c>
      <c r="AQ114" s="78" t="b">
        <v>0</v>
      </c>
      <c r="AR114" s="78" t="b">
        <v>0</v>
      </c>
      <c r="AS114" s="78" t="b">
        <v>0</v>
      </c>
      <c r="AT114" s="78" t="s">
        <v>769</v>
      </c>
      <c r="AU114" s="78">
        <v>2</v>
      </c>
      <c r="AV114" s="83" t="s">
        <v>1273</v>
      </c>
      <c r="AW114" s="78" t="b">
        <v>0</v>
      </c>
      <c r="AX114" s="78" t="s">
        <v>1312</v>
      </c>
      <c r="AY114" s="83" t="s">
        <v>1424</v>
      </c>
      <c r="AZ114" s="78" t="s">
        <v>66</v>
      </c>
      <c r="BA114" s="78" t="str">
        <f>REPLACE(INDEX(GroupVertices[Group],MATCH(Vertices[[#This Row],[Vertex]],GroupVertices[Vertex],0)),1,1,"")</f>
        <v>1</v>
      </c>
      <c r="BB114" s="48"/>
      <c r="BC114" s="48"/>
      <c r="BD114" s="48"/>
      <c r="BE114" s="48"/>
      <c r="BF114" s="48"/>
      <c r="BG114" s="48"/>
      <c r="BH114" s="121" t="s">
        <v>1966</v>
      </c>
      <c r="BI114" s="121" t="s">
        <v>1966</v>
      </c>
      <c r="BJ114" s="121" t="s">
        <v>2012</v>
      </c>
      <c r="BK114" s="121" t="s">
        <v>2012</v>
      </c>
      <c r="BL114" s="121">
        <v>1</v>
      </c>
      <c r="BM114" s="124">
        <v>4</v>
      </c>
      <c r="BN114" s="121">
        <v>1</v>
      </c>
      <c r="BO114" s="124">
        <v>4</v>
      </c>
      <c r="BP114" s="121">
        <v>0</v>
      </c>
      <c r="BQ114" s="124">
        <v>0</v>
      </c>
      <c r="BR114" s="121">
        <v>23</v>
      </c>
      <c r="BS114" s="124">
        <v>92</v>
      </c>
      <c r="BT114" s="121">
        <v>25</v>
      </c>
      <c r="BU114" s="2"/>
      <c r="BV114" s="3"/>
      <c r="BW114" s="3"/>
      <c r="BX114" s="3"/>
      <c r="BY114" s="3"/>
    </row>
    <row r="115" spans="1:77" ht="41.45" customHeight="1">
      <c r="A115" s="64" t="s">
        <v>313</v>
      </c>
      <c r="C115" s="65"/>
      <c r="D115" s="65" t="s">
        <v>64</v>
      </c>
      <c r="E115" s="66">
        <v>162.33023700951415</v>
      </c>
      <c r="F115" s="68">
        <v>99.99992996968466</v>
      </c>
      <c r="G115" s="100" t="s">
        <v>530</v>
      </c>
      <c r="H115" s="65"/>
      <c r="I115" s="69" t="s">
        <v>313</v>
      </c>
      <c r="J115" s="70"/>
      <c r="K115" s="70"/>
      <c r="L115" s="69" t="s">
        <v>1545</v>
      </c>
      <c r="M115" s="73">
        <v>1.0233387697607765</v>
      </c>
      <c r="N115" s="74">
        <v>1355.264892578125</v>
      </c>
      <c r="O115" s="74">
        <v>7883.8193359375</v>
      </c>
      <c r="P115" s="75"/>
      <c r="Q115" s="76"/>
      <c r="R115" s="76"/>
      <c r="S115" s="86"/>
      <c r="T115" s="48">
        <v>0</v>
      </c>
      <c r="U115" s="48">
        <v>1</v>
      </c>
      <c r="V115" s="49">
        <v>0</v>
      </c>
      <c r="W115" s="49">
        <v>0.008403</v>
      </c>
      <c r="X115" s="49">
        <v>0.014649</v>
      </c>
      <c r="Y115" s="49">
        <v>0.544641</v>
      </c>
      <c r="Z115" s="49">
        <v>0</v>
      </c>
      <c r="AA115" s="49">
        <v>0</v>
      </c>
      <c r="AB115" s="71">
        <v>115</v>
      </c>
      <c r="AC115" s="71"/>
      <c r="AD115" s="72"/>
      <c r="AE115" s="78" t="s">
        <v>933</v>
      </c>
      <c r="AF115" s="78">
        <v>57</v>
      </c>
      <c r="AG115" s="78">
        <v>53</v>
      </c>
      <c r="AH115" s="78">
        <v>1560</v>
      </c>
      <c r="AI115" s="78">
        <v>2207</v>
      </c>
      <c r="AJ115" s="78"/>
      <c r="AK115" s="78" t="s">
        <v>1035</v>
      </c>
      <c r="AL115" s="78" t="s">
        <v>1105</v>
      </c>
      <c r="AM115" s="78"/>
      <c r="AN115" s="78"/>
      <c r="AO115" s="80">
        <v>42230.13429398148</v>
      </c>
      <c r="AP115" s="83" t="s">
        <v>1261</v>
      </c>
      <c r="AQ115" s="78" t="b">
        <v>1</v>
      </c>
      <c r="AR115" s="78" t="b">
        <v>0</v>
      </c>
      <c r="AS115" s="78" t="b">
        <v>0</v>
      </c>
      <c r="AT115" s="78" t="s">
        <v>769</v>
      </c>
      <c r="AU115" s="78">
        <v>0</v>
      </c>
      <c r="AV115" s="83" t="s">
        <v>1273</v>
      </c>
      <c r="AW115" s="78" t="b">
        <v>0</v>
      </c>
      <c r="AX115" s="78" t="s">
        <v>1312</v>
      </c>
      <c r="AY115" s="83" t="s">
        <v>1425</v>
      </c>
      <c r="AZ115" s="78" t="s">
        <v>66</v>
      </c>
      <c r="BA115" s="78" t="str">
        <f>REPLACE(INDEX(GroupVertices[Group],MATCH(Vertices[[#This Row],[Vertex]],GroupVertices[Vertex],0)),1,1,"")</f>
        <v>1</v>
      </c>
      <c r="BB115" s="48"/>
      <c r="BC115" s="48"/>
      <c r="BD115" s="48"/>
      <c r="BE115" s="48"/>
      <c r="BF115" s="48"/>
      <c r="BG115" s="48"/>
      <c r="BH115" s="121" t="s">
        <v>1966</v>
      </c>
      <c r="BI115" s="121" t="s">
        <v>1966</v>
      </c>
      <c r="BJ115" s="121" t="s">
        <v>2012</v>
      </c>
      <c r="BK115" s="121" t="s">
        <v>2012</v>
      </c>
      <c r="BL115" s="121">
        <v>1</v>
      </c>
      <c r="BM115" s="124">
        <v>4</v>
      </c>
      <c r="BN115" s="121">
        <v>1</v>
      </c>
      <c r="BO115" s="124">
        <v>4</v>
      </c>
      <c r="BP115" s="121">
        <v>0</v>
      </c>
      <c r="BQ115" s="124">
        <v>0</v>
      </c>
      <c r="BR115" s="121">
        <v>23</v>
      </c>
      <c r="BS115" s="124">
        <v>92</v>
      </c>
      <c r="BT115" s="121">
        <v>25</v>
      </c>
      <c r="BU115" s="2"/>
      <c r="BV115" s="3"/>
      <c r="BW115" s="3"/>
      <c r="BX115" s="3"/>
      <c r="BY115" s="3"/>
    </row>
    <row r="116" spans="1:77" ht="41.45" customHeight="1">
      <c r="A116" s="64" t="s">
        <v>314</v>
      </c>
      <c r="C116" s="65"/>
      <c r="D116" s="65" t="s">
        <v>64</v>
      </c>
      <c r="E116" s="66">
        <v>162.57398337367937</v>
      </c>
      <c r="F116" s="68">
        <v>99.99987828064238</v>
      </c>
      <c r="G116" s="100" t="s">
        <v>531</v>
      </c>
      <c r="H116" s="65"/>
      <c r="I116" s="69" t="s">
        <v>314</v>
      </c>
      <c r="J116" s="70"/>
      <c r="K116" s="70"/>
      <c r="L116" s="69" t="s">
        <v>1546</v>
      </c>
      <c r="M116" s="73">
        <v>1.0405650045842068</v>
      </c>
      <c r="N116" s="74">
        <v>4983.25732421875</v>
      </c>
      <c r="O116" s="74">
        <v>5166.88427734375</v>
      </c>
      <c r="P116" s="75"/>
      <c r="Q116" s="76"/>
      <c r="R116" s="76"/>
      <c r="S116" s="86"/>
      <c r="T116" s="48">
        <v>0</v>
      </c>
      <c r="U116" s="48">
        <v>1</v>
      </c>
      <c r="V116" s="49">
        <v>0</v>
      </c>
      <c r="W116" s="49">
        <v>0.008403</v>
      </c>
      <c r="X116" s="49">
        <v>0.014649</v>
      </c>
      <c r="Y116" s="49">
        <v>0.544641</v>
      </c>
      <c r="Z116" s="49">
        <v>0</v>
      </c>
      <c r="AA116" s="49">
        <v>0</v>
      </c>
      <c r="AB116" s="71">
        <v>116</v>
      </c>
      <c r="AC116" s="71"/>
      <c r="AD116" s="72"/>
      <c r="AE116" s="78" t="s">
        <v>934</v>
      </c>
      <c r="AF116" s="78">
        <v>113</v>
      </c>
      <c r="AG116" s="78">
        <v>84</v>
      </c>
      <c r="AH116" s="78">
        <v>4261</v>
      </c>
      <c r="AI116" s="78">
        <v>7670</v>
      </c>
      <c r="AJ116" s="78"/>
      <c r="AK116" s="78" t="s">
        <v>1036</v>
      </c>
      <c r="AL116" s="78"/>
      <c r="AM116" s="78"/>
      <c r="AN116" s="78"/>
      <c r="AO116" s="80">
        <v>43038.71165509259</v>
      </c>
      <c r="AP116" s="83" t="s">
        <v>1262</v>
      </c>
      <c r="AQ116" s="78" t="b">
        <v>0</v>
      </c>
      <c r="AR116" s="78" t="b">
        <v>0</v>
      </c>
      <c r="AS116" s="78" t="b">
        <v>0</v>
      </c>
      <c r="AT116" s="78" t="s">
        <v>769</v>
      </c>
      <c r="AU116" s="78">
        <v>0</v>
      </c>
      <c r="AV116" s="83" t="s">
        <v>1273</v>
      </c>
      <c r="AW116" s="78" t="b">
        <v>0</v>
      </c>
      <c r="AX116" s="78" t="s">
        <v>1312</v>
      </c>
      <c r="AY116" s="83" t="s">
        <v>1426</v>
      </c>
      <c r="AZ116" s="78" t="s">
        <v>66</v>
      </c>
      <c r="BA116" s="78" t="str">
        <f>REPLACE(INDEX(GroupVertices[Group],MATCH(Vertices[[#This Row],[Vertex]],GroupVertices[Vertex],0)),1,1,"")</f>
        <v>1</v>
      </c>
      <c r="BB116" s="48"/>
      <c r="BC116" s="48"/>
      <c r="BD116" s="48"/>
      <c r="BE116" s="48"/>
      <c r="BF116" s="48"/>
      <c r="BG116" s="48"/>
      <c r="BH116" s="121" t="s">
        <v>1966</v>
      </c>
      <c r="BI116" s="121" t="s">
        <v>1966</v>
      </c>
      <c r="BJ116" s="121" t="s">
        <v>2012</v>
      </c>
      <c r="BK116" s="121" t="s">
        <v>2012</v>
      </c>
      <c r="BL116" s="121">
        <v>1</v>
      </c>
      <c r="BM116" s="124">
        <v>4</v>
      </c>
      <c r="BN116" s="121">
        <v>1</v>
      </c>
      <c r="BO116" s="124">
        <v>4</v>
      </c>
      <c r="BP116" s="121">
        <v>0</v>
      </c>
      <c r="BQ116" s="124">
        <v>0</v>
      </c>
      <c r="BR116" s="121">
        <v>23</v>
      </c>
      <c r="BS116" s="124">
        <v>92</v>
      </c>
      <c r="BT116" s="121">
        <v>25</v>
      </c>
      <c r="BU116" s="2"/>
      <c r="BV116" s="3"/>
      <c r="BW116" s="3"/>
      <c r="BX116" s="3"/>
      <c r="BY116" s="3"/>
    </row>
    <row r="117" spans="1:77" ht="41.45" customHeight="1">
      <c r="A117" s="64" t="s">
        <v>315</v>
      </c>
      <c r="C117" s="65"/>
      <c r="D117" s="65" t="s">
        <v>64</v>
      </c>
      <c r="E117" s="66">
        <v>163.7140873350973</v>
      </c>
      <c r="F117" s="68">
        <v>99.9996365093156</v>
      </c>
      <c r="G117" s="100" t="s">
        <v>532</v>
      </c>
      <c r="H117" s="65"/>
      <c r="I117" s="69" t="s">
        <v>315</v>
      </c>
      <c r="J117" s="70"/>
      <c r="K117" s="70"/>
      <c r="L117" s="69" t="s">
        <v>1547</v>
      </c>
      <c r="M117" s="73">
        <v>1.1211393287583158</v>
      </c>
      <c r="N117" s="74">
        <v>4565.50146484375</v>
      </c>
      <c r="O117" s="74">
        <v>2312.664306640625</v>
      </c>
      <c r="P117" s="75"/>
      <c r="Q117" s="76"/>
      <c r="R117" s="76"/>
      <c r="S117" s="86"/>
      <c r="T117" s="48">
        <v>0</v>
      </c>
      <c r="U117" s="48">
        <v>1</v>
      </c>
      <c r="V117" s="49">
        <v>0</v>
      </c>
      <c r="W117" s="49">
        <v>0.008403</v>
      </c>
      <c r="X117" s="49">
        <v>0.014649</v>
      </c>
      <c r="Y117" s="49">
        <v>0.544641</v>
      </c>
      <c r="Z117" s="49">
        <v>0</v>
      </c>
      <c r="AA117" s="49">
        <v>0</v>
      </c>
      <c r="AB117" s="71">
        <v>117</v>
      </c>
      <c r="AC117" s="71"/>
      <c r="AD117" s="72"/>
      <c r="AE117" s="78" t="s">
        <v>935</v>
      </c>
      <c r="AF117" s="78">
        <v>112</v>
      </c>
      <c r="AG117" s="78">
        <v>229</v>
      </c>
      <c r="AH117" s="78">
        <v>3765</v>
      </c>
      <c r="AI117" s="78">
        <v>2503</v>
      </c>
      <c r="AJ117" s="78"/>
      <c r="AK117" s="78"/>
      <c r="AL117" s="78"/>
      <c r="AM117" s="83" t="s">
        <v>1154</v>
      </c>
      <c r="AN117" s="78"/>
      <c r="AO117" s="80">
        <v>42437.95921296296</v>
      </c>
      <c r="AP117" s="83" t="s">
        <v>1263</v>
      </c>
      <c r="AQ117" s="78" t="b">
        <v>0</v>
      </c>
      <c r="AR117" s="78" t="b">
        <v>0</v>
      </c>
      <c r="AS117" s="78" t="b">
        <v>0</v>
      </c>
      <c r="AT117" s="78" t="s">
        <v>769</v>
      </c>
      <c r="AU117" s="78">
        <v>1</v>
      </c>
      <c r="AV117" s="83" t="s">
        <v>1273</v>
      </c>
      <c r="AW117" s="78" t="b">
        <v>0</v>
      </c>
      <c r="AX117" s="78" t="s">
        <v>1312</v>
      </c>
      <c r="AY117" s="83" t="s">
        <v>1427</v>
      </c>
      <c r="AZ117" s="78" t="s">
        <v>66</v>
      </c>
      <c r="BA117" s="78" t="str">
        <f>REPLACE(INDEX(GroupVertices[Group],MATCH(Vertices[[#This Row],[Vertex]],GroupVertices[Vertex],0)),1,1,"")</f>
        <v>1</v>
      </c>
      <c r="BB117" s="48"/>
      <c r="BC117" s="48"/>
      <c r="BD117" s="48"/>
      <c r="BE117" s="48"/>
      <c r="BF117" s="48"/>
      <c r="BG117" s="48"/>
      <c r="BH117" s="121" t="s">
        <v>1966</v>
      </c>
      <c r="BI117" s="121" t="s">
        <v>1966</v>
      </c>
      <c r="BJ117" s="121" t="s">
        <v>2012</v>
      </c>
      <c r="BK117" s="121" t="s">
        <v>2012</v>
      </c>
      <c r="BL117" s="121">
        <v>1</v>
      </c>
      <c r="BM117" s="124">
        <v>4</v>
      </c>
      <c r="BN117" s="121">
        <v>1</v>
      </c>
      <c r="BO117" s="124">
        <v>4</v>
      </c>
      <c r="BP117" s="121">
        <v>0</v>
      </c>
      <c r="BQ117" s="124">
        <v>0</v>
      </c>
      <c r="BR117" s="121">
        <v>23</v>
      </c>
      <c r="BS117" s="124">
        <v>92</v>
      </c>
      <c r="BT117" s="121">
        <v>25</v>
      </c>
      <c r="BU117" s="2"/>
      <c r="BV117" s="3"/>
      <c r="BW117" s="3"/>
      <c r="BX117" s="3"/>
      <c r="BY117" s="3"/>
    </row>
    <row r="118" spans="1:77" ht="41.45" customHeight="1">
      <c r="A118" s="64" t="s">
        <v>316</v>
      </c>
      <c r="C118" s="65"/>
      <c r="D118" s="65" t="s">
        <v>64</v>
      </c>
      <c r="E118" s="66">
        <v>178.3703203287733</v>
      </c>
      <c r="F118" s="68">
        <v>99.99652849722501</v>
      </c>
      <c r="G118" s="100" t="s">
        <v>1309</v>
      </c>
      <c r="H118" s="65"/>
      <c r="I118" s="69" t="s">
        <v>316</v>
      </c>
      <c r="J118" s="70"/>
      <c r="K118" s="70"/>
      <c r="L118" s="69" t="s">
        <v>1548</v>
      </c>
      <c r="M118" s="73">
        <v>2.156936158141346</v>
      </c>
      <c r="N118" s="74">
        <v>6558.7978515625</v>
      </c>
      <c r="O118" s="74">
        <v>5781.77490234375</v>
      </c>
      <c r="P118" s="75"/>
      <c r="Q118" s="76"/>
      <c r="R118" s="76"/>
      <c r="S118" s="86"/>
      <c r="T118" s="48">
        <v>0</v>
      </c>
      <c r="U118" s="48">
        <v>2</v>
      </c>
      <c r="V118" s="49">
        <v>2</v>
      </c>
      <c r="W118" s="49">
        <v>0.5</v>
      </c>
      <c r="X118" s="49">
        <v>0</v>
      </c>
      <c r="Y118" s="49">
        <v>1.459453</v>
      </c>
      <c r="Z118" s="49">
        <v>0</v>
      </c>
      <c r="AA118" s="49">
        <v>0</v>
      </c>
      <c r="AB118" s="71">
        <v>118</v>
      </c>
      <c r="AC118" s="71"/>
      <c r="AD118" s="72"/>
      <c r="AE118" s="78" t="s">
        <v>936</v>
      </c>
      <c r="AF118" s="78">
        <v>1998</v>
      </c>
      <c r="AG118" s="78">
        <v>2093</v>
      </c>
      <c r="AH118" s="78">
        <v>7555</v>
      </c>
      <c r="AI118" s="78">
        <v>6468</v>
      </c>
      <c r="AJ118" s="78"/>
      <c r="AK118" s="78" t="s">
        <v>1037</v>
      </c>
      <c r="AL118" s="78" t="s">
        <v>1106</v>
      </c>
      <c r="AM118" s="78"/>
      <c r="AN118" s="78"/>
      <c r="AO118" s="80">
        <v>43235.54292824074</v>
      </c>
      <c r="AP118" s="83" t="s">
        <v>1264</v>
      </c>
      <c r="AQ118" s="78" t="b">
        <v>1</v>
      </c>
      <c r="AR118" s="78" t="b">
        <v>0</v>
      </c>
      <c r="AS118" s="78" t="b">
        <v>0</v>
      </c>
      <c r="AT118" s="78" t="s">
        <v>769</v>
      </c>
      <c r="AU118" s="78">
        <v>12</v>
      </c>
      <c r="AV118" s="78"/>
      <c r="AW118" s="78" t="b">
        <v>0</v>
      </c>
      <c r="AX118" s="78" t="s">
        <v>1312</v>
      </c>
      <c r="AY118" s="83" t="s">
        <v>1428</v>
      </c>
      <c r="AZ118" s="78" t="s">
        <v>66</v>
      </c>
      <c r="BA118" s="78" t="str">
        <f>REPLACE(INDEX(GroupVertices[Group],MATCH(Vertices[[#This Row],[Vertex]],GroupVertices[Vertex],0)),1,1,"")</f>
        <v>4</v>
      </c>
      <c r="BB118" s="48"/>
      <c r="BC118" s="48"/>
      <c r="BD118" s="48"/>
      <c r="BE118" s="48"/>
      <c r="BF118" s="48"/>
      <c r="BG118" s="48"/>
      <c r="BH118" s="121" t="s">
        <v>2004</v>
      </c>
      <c r="BI118" s="121" t="s">
        <v>2004</v>
      </c>
      <c r="BJ118" s="121" t="s">
        <v>2046</v>
      </c>
      <c r="BK118" s="121" t="s">
        <v>2046</v>
      </c>
      <c r="BL118" s="121">
        <v>1</v>
      </c>
      <c r="BM118" s="124">
        <v>6.25</v>
      </c>
      <c r="BN118" s="121">
        <v>0</v>
      </c>
      <c r="BO118" s="124">
        <v>0</v>
      </c>
      <c r="BP118" s="121">
        <v>0</v>
      </c>
      <c r="BQ118" s="124">
        <v>0</v>
      </c>
      <c r="BR118" s="121">
        <v>15</v>
      </c>
      <c r="BS118" s="124">
        <v>93.75</v>
      </c>
      <c r="BT118" s="121">
        <v>16</v>
      </c>
      <c r="BU118" s="2"/>
      <c r="BV118" s="3"/>
      <c r="BW118" s="3"/>
      <c r="BX118" s="3"/>
      <c r="BY118" s="3"/>
    </row>
    <row r="119" spans="1:77" ht="41.45" customHeight="1">
      <c r="A119" s="64" t="s">
        <v>330</v>
      </c>
      <c r="C119" s="65"/>
      <c r="D119" s="65" t="s">
        <v>64</v>
      </c>
      <c r="E119" s="66">
        <v>1000</v>
      </c>
      <c r="F119" s="68">
        <v>70</v>
      </c>
      <c r="G119" s="100" t="s">
        <v>1310</v>
      </c>
      <c r="H119" s="65"/>
      <c r="I119" s="69" t="s">
        <v>330</v>
      </c>
      <c r="J119" s="70"/>
      <c r="K119" s="70"/>
      <c r="L119" s="69" t="s">
        <v>1549</v>
      </c>
      <c r="M119" s="73">
        <v>9999</v>
      </c>
      <c r="N119" s="74">
        <v>6558.7978515625</v>
      </c>
      <c r="O119" s="74">
        <v>4923.037109375</v>
      </c>
      <c r="P119" s="75"/>
      <c r="Q119" s="76"/>
      <c r="R119" s="76"/>
      <c r="S119" s="86"/>
      <c r="T119" s="48">
        <v>1</v>
      </c>
      <c r="U119" s="48">
        <v>0</v>
      </c>
      <c r="V119" s="49">
        <v>0</v>
      </c>
      <c r="W119" s="49">
        <v>0.333333</v>
      </c>
      <c r="X119" s="49">
        <v>0</v>
      </c>
      <c r="Y119" s="49">
        <v>0.770267</v>
      </c>
      <c r="Z119" s="49">
        <v>0</v>
      </c>
      <c r="AA119" s="49">
        <v>0</v>
      </c>
      <c r="AB119" s="71">
        <v>119</v>
      </c>
      <c r="AC119" s="71"/>
      <c r="AD119" s="72"/>
      <c r="AE119" s="78" t="s">
        <v>937</v>
      </c>
      <c r="AF119" s="78">
        <v>150</v>
      </c>
      <c r="AG119" s="78">
        <v>17992219</v>
      </c>
      <c r="AH119" s="78">
        <v>11428</v>
      </c>
      <c r="AI119" s="78">
        <v>143</v>
      </c>
      <c r="AJ119" s="78"/>
      <c r="AK119" s="78" t="s">
        <v>1038</v>
      </c>
      <c r="AL119" s="78"/>
      <c r="AM119" s="83" t="s">
        <v>1155</v>
      </c>
      <c r="AN119" s="78"/>
      <c r="AO119" s="80">
        <v>40738.27287037037</v>
      </c>
      <c r="AP119" s="83" t="s">
        <v>1265</v>
      </c>
      <c r="AQ119" s="78" t="b">
        <v>0</v>
      </c>
      <c r="AR119" s="78" t="b">
        <v>0</v>
      </c>
      <c r="AS119" s="78" t="b">
        <v>1</v>
      </c>
      <c r="AT119" s="78" t="s">
        <v>1272</v>
      </c>
      <c r="AU119" s="78">
        <v>43139</v>
      </c>
      <c r="AV119" s="83" t="s">
        <v>1282</v>
      </c>
      <c r="AW119" s="78" t="b">
        <v>1</v>
      </c>
      <c r="AX119" s="78" t="s">
        <v>1312</v>
      </c>
      <c r="AY119" s="83" t="s">
        <v>1429</v>
      </c>
      <c r="AZ119" s="78" t="s">
        <v>65</v>
      </c>
      <c r="BA119" s="78" t="str">
        <f>REPLACE(INDEX(GroupVertices[Group],MATCH(Vertices[[#This Row],[Vertex]],GroupVertices[Vertex],0)),1,1,"")</f>
        <v>4</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331</v>
      </c>
      <c r="C120" s="65"/>
      <c r="D120" s="65" t="s">
        <v>64</v>
      </c>
      <c r="E120" s="66">
        <v>234.6442793071741</v>
      </c>
      <c r="F120" s="68">
        <v>99.98459499801247</v>
      </c>
      <c r="G120" s="100" t="s">
        <v>1311</v>
      </c>
      <c r="H120" s="65"/>
      <c r="I120" s="69" t="s">
        <v>331</v>
      </c>
      <c r="J120" s="70"/>
      <c r="K120" s="70"/>
      <c r="L120" s="69" t="s">
        <v>1550</v>
      </c>
      <c r="M120" s="73">
        <v>6.133973662376513</v>
      </c>
      <c r="N120" s="74">
        <v>7033.0849609375</v>
      </c>
      <c r="O120" s="74">
        <v>5781.77490234375</v>
      </c>
      <c r="P120" s="75"/>
      <c r="Q120" s="76"/>
      <c r="R120" s="76"/>
      <c r="S120" s="86"/>
      <c r="T120" s="48">
        <v>1</v>
      </c>
      <c r="U120" s="48">
        <v>0</v>
      </c>
      <c r="V120" s="49">
        <v>0</v>
      </c>
      <c r="W120" s="49">
        <v>0.333333</v>
      </c>
      <c r="X120" s="49">
        <v>0</v>
      </c>
      <c r="Y120" s="49">
        <v>0.770267</v>
      </c>
      <c r="Z120" s="49">
        <v>0</v>
      </c>
      <c r="AA120" s="49">
        <v>0</v>
      </c>
      <c r="AB120" s="71">
        <v>120</v>
      </c>
      <c r="AC120" s="71"/>
      <c r="AD120" s="72"/>
      <c r="AE120" s="78" t="s">
        <v>938</v>
      </c>
      <c r="AF120" s="78">
        <v>2604</v>
      </c>
      <c r="AG120" s="78">
        <v>9250</v>
      </c>
      <c r="AH120" s="78">
        <v>22993</v>
      </c>
      <c r="AI120" s="78">
        <v>22833</v>
      </c>
      <c r="AJ120" s="78"/>
      <c r="AK120" s="78" t="s">
        <v>1039</v>
      </c>
      <c r="AL120" s="78" t="s">
        <v>790</v>
      </c>
      <c r="AM120" s="78"/>
      <c r="AN120" s="78"/>
      <c r="AO120" s="80">
        <v>43054.52506944445</v>
      </c>
      <c r="AP120" s="83" t="s">
        <v>1266</v>
      </c>
      <c r="AQ120" s="78" t="b">
        <v>1</v>
      </c>
      <c r="AR120" s="78" t="b">
        <v>0</v>
      </c>
      <c r="AS120" s="78" t="b">
        <v>0</v>
      </c>
      <c r="AT120" s="78" t="s">
        <v>769</v>
      </c>
      <c r="AU120" s="78">
        <v>2</v>
      </c>
      <c r="AV120" s="78"/>
      <c r="AW120" s="78" t="b">
        <v>0</v>
      </c>
      <c r="AX120" s="78" t="s">
        <v>1312</v>
      </c>
      <c r="AY120" s="83" t="s">
        <v>1430</v>
      </c>
      <c r="AZ120" s="78" t="s">
        <v>65</v>
      </c>
      <c r="BA120" s="78" t="str">
        <f>REPLACE(INDEX(GroupVertices[Group],MATCH(Vertices[[#This Row],[Vertex]],GroupVertices[Vertex],0)),1,1,"")</f>
        <v>4</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318</v>
      </c>
      <c r="C121" s="65"/>
      <c r="D121" s="65" t="s">
        <v>64</v>
      </c>
      <c r="E121" s="66">
        <v>165.73482332188632</v>
      </c>
      <c r="F121" s="68">
        <v>99.99920799048121</v>
      </c>
      <c r="G121" s="100" t="s">
        <v>534</v>
      </c>
      <c r="H121" s="65"/>
      <c r="I121" s="69" t="s">
        <v>318</v>
      </c>
      <c r="J121" s="70"/>
      <c r="K121" s="70"/>
      <c r="L121" s="69" t="s">
        <v>1551</v>
      </c>
      <c r="M121" s="73">
        <v>1.2639503722944956</v>
      </c>
      <c r="N121" s="74">
        <v>1669.8414306640625</v>
      </c>
      <c r="O121" s="74">
        <v>9097.7119140625</v>
      </c>
      <c r="P121" s="75"/>
      <c r="Q121" s="76"/>
      <c r="R121" s="76"/>
      <c r="S121" s="86"/>
      <c r="T121" s="48">
        <v>0</v>
      </c>
      <c r="U121" s="48">
        <v>1</v>
      </c>
      <c r="V121" s="49">
        <v>0</v>
      </c>
      <c r="W121" s="49">
        <v>0.008403</v>
      </c>
      <c r="X121" s="49">
        <v>0.014649</v>
      </c>
      <c r="Y121" s="49">
        <v>0.544641</v>
      </c>
      <c r="Z121" s="49">
        <v>0</v>
      </c>
      <c r="AA121" s="49">
        <v>0</v>
      </c>
      <c r="AB121" s="71">
        <v>121</v>
      </c>
      <c r="AC121" s="71"/>
      <c r="AD121" s="72"/>
      <c r="AE121" s="78" t="s">
        <v>939</v>
      </c>
      <c r="AF121" s="78">
        <v>403</v>
      </c>
      <c r="AG121" s="78">
        <v>486</v>
      </c>
      <c r="AH121" s="78">
        <v>18807</v>
      </c>
      <c r="AI121" s="78">
        <v>21745</v>
      </c>
      <c r="AJ121" s="78"/>
      <c r="AK121" s="78"/>
      <c r="AL121" s="78"/>
      <c r="AM121" s="78"/>
      <c r="AN121" s="78"/>
      <c r="AO121" s="80">
        <v>40927.05516203704</v>
      </c>
      <c r="AP121" s="83" t="s">
        <v>1267</v>
      </c>
      <c r="AQ121" s="78" t="b">
        <v>0</v>
      </c>
      <c r="AR121" s="78" t="b">
        <v>0</v>
      </c>
      <c r="AS121" s="78" t="b">
        <v>1</v>
      </c>
      <c r="AT121" s="78" t="s">
        <v>769</v>
      </c>
      <c r="AU121" s="78">
        <v>4</v>
      </c>
      <c r="AV121" s="83" t="s">
        <v>1273</v>
      </c>
      <c r="AW121" s="78" t="b">
        <v>0</v>
      </c>
      <c r="AX121" s="78" t="s">
        <v>1312</v>
      </c>
      <c r="AY121" s="83" t="s">
        <v>1431</v>
      </c>
      <c r="AZ121" s="78" t="s">
        <v>66</v>
      </c>
      <c r="BA121" s="78" t="str">
        <f>REPLACE(INDEX(GroupVertices[Group],MATCH(Vertices[[#This Row],[Vertex]],GroupVertices[Vertex],0)),1,1,"")</f>
        <v>1</v>
      </c>
      <c r="BB121" s="48"/>
      <c r="BC121" s="48"/>
      <c r="BD121" s="48"/>
      <c r="BE121" s="48"/>
      <c r="BF121" s="48"/>
      <c r="BG121" s="48"/>
      <c r="BH121" s="121" t="s">
        <v>1966</v>
      </c>
      <c r="BI121" s="121" t="s">
        <v>1966</v>
      </c>
      <c r="BJ121" s="121" t="s">
        <v>2012</v>
      </c>
      <c r="BK121" s="121" t="s">
        <v>2012</v>
      </c>
      <c r="BL121" s="121">
        <v>1</v>
      </c>
      <c r="BM121" s="124">
        <v>4</v>
      </c>
      <c r="BN121" s="121">
        <v>1</v>
      </c>
      <c r="BO121" s="124">
        <v>4</v>
      </c>
      <c r="BP121" s="121">
        <v>0</v>
      </c>
      <c r="BQ121" s="124">
        <v>0</v>
      </c>
      <c r="BR121" s="121">
        <v>23</v>
      </c>
      <c r="BS121" s="124">
        <v>92</v>
      </c>
      <c r="BT121" s="121">
        <v>25</v>
      </c>
      <c r="BU121" s="2"/>
      <c r="BV121" s="3"/>
      <c r="BW121" s="3"/>
      <c r="BX121" s="3"/>
      <c r="BY121" s="3"/>
    </row>
    <row r="122" spans="1:77" ht="41.45" customHeight="1">
      <c r="A122" s="87" t="s">
        <v>319</v>
      </c>
      <c r="C122" s="88"/>
      <c r="D122" s="88" t="s">
        <v>64</v>
      </c>
      <c r="E122" s="89">
        <v>165.98643247199234</v>
      </c>
      <c r="F122" s="90">
        <v>99.99915463405047</v>
      </c>
      <c r="G122" s="101" t="s">
        <v>535</v>
      </c>
      <c r="H122" s="88"/>
      <c r="I122" s="91" t="s">
        <v>319</v>
      </c>
      <c r="J122" s="92"/>
      <c r="K122" s="92"/>
      <c r="L122" s="91" t="s">
        <v>1552</v>
      </c>
      <c r="M122" s="93">
        <v>1.2817322921122298</v>
      </c>
      <c r="N122" s="94">
        <v>7205.79931640625</v>
      </c>
      <c r="O122" s="94">
        <v>8105.07177734375</v>
      </c>
      <c r="P122" s="95"/>
      <c r="Q122" s="96"/>
      <c r="R122" s="96"/>
      <c r="S122" s="97"/>
      <c r="T122" s="48">
        <v>1</v>
      </c>
      <c r="U122" s="48">
        <v>1</v>
      </c>
      <c r="V122" s="49">
        <v>0</v>
      </c>
      <c r="W122" s="49">
        <v>0</v>
      </c>
      <c r="X122" s="49">
        <v>0</v>
      </c>
      <c r="Y122" s="49">
        <v>0.999996</v>
      </c>
      <c r="Z122" s="49">
        <v>0</v>
      </c>
      <c r="AA122" s="49" t="s">
        <v>2201</v>
      </c>
      <c r="AB122" s="98">
        <v>122</v>
      </c>
      <c r="AC122" s="98"/>
      <c r="AD122" s="99"/>
      <c r="AE122" s="78" t="s">
        <v>940</v>
      </c>
      <c r="AF122" s="78">
        <v>292</v>
      </c>
      <c r="AG122" s="78">
        <v>518</v>
      </c>
      <c r="AH122" s="78">
        <v>33309</v>
      </c>
      <c r="AI122" s="78">
        <v>40304</v>
      </c>
      <c r="AJ122" s="78"/>
      <c r="AK122" s="78" t="s">
        <v>1040</v>
      </c>
      <c r="AL122" s="78" t="s">
        <v>1107</v>
      </c>
      <c r="AM122" s="78"/>
      <c r="AN122" s="78"/>
      <c r="AO122" s="80">
        <v>41409.67103009259</v>
      </c>
      <c r="AP122" s="83" t="s">
        <v>1268</v>
      </c>
      <c r="AQ122" s="78" t="b">
        <v>0</v>
      </c>
      <c r="AR122" s="78" t="b">
        <v>0</v>
      </c>
      <c r="AS122" s="78" t="b">
        <v>1</v>
      </c>
      <c r="AT122" s="78" t="s">
        <v>769</v>
      </c>
      <c r="AU122" s="78">
        <v>13</v>
      </c>
      <c r="AV122" s="83" t="s">
        <v>1273</v>
      </c>
      <c r="AW122" s="78" t="b">
        <v>0</v>
      </c>
      <c r="AX122" s="78" t="s">
        <v>1312</v>
      </c>
      <c r="AY122" s="83" t="s">
        <v>1432</v>
      </c>
      <c r="AZ122" s="78" t="s">
        <v>66</v>
      </c>
      <c r="BA122" s="78" t="str">
        <f>REPLACE(INDEX(GroupVertices[Group],MATCH(Vertices[[#This Row],[Vertex]],GroupVertices[Vertex],0)),1,1,"")</f>
        <v>2</v>
      </c>
      <c r="BB122" s="48"/>
      <c r="BC122" s="48"/>
      <c r="BD122" s="48"/>
      <c r="BE122" s="48"/>
      <c r="BF122" s="48"/>
      <c r="BG122" s="48"/>
      <c r="BH122" s="121" t="s">
        <v>2005</v>
      </c>
      <c r="BI122" s="121" t="s">
        <v>2005</v>
      </c>
      <c r="BJ122" s="121" t="s">
        <v>2047</v>
      </c>
      <c r="BK122" s="121" t="s">
        <v>2047</v>
      </c>
      <c r="BL122" s="121">
        <v>2</v>
      </c>
      <c r="BM122" s="124">
        <v>9.090909090909092</v>
      </c>
      <c r="BN122" s="121">
        <v>0</v>
      </c>
      <c r="BO122" s="124">
        <v>0</v>
      </c>
      <c r="BP122" s="121">
        <v>0</v>
      </c>
      <c r="BQ122" s="124">
        <v>0</v>
      </c>
      <c r="BR122" s="121">
        <v>20</v>
      </c>
      <c r="BS122" s="124">
        <v>90.9090909090909</v>
      </c>
      <c r="BT122" s="121">
        <v>22</v>
      </c>
      <c r="BU122" s="2"/>
      <c r="BV122" s="3"/>
      <c r="BW122" s="3"/>
      <c r="BX122" s="3"/>
      <c r="BY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2"/>
    <dataValidation allowBlank="1" showInputMessage="1" promptTitle="Vertex Tooltip" prompt="Enter optional text that will pop up when the mouse is hovered over the vertex." errorTitle="Invalid Vertex Image Key" sqref="L3:L12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2"/>
    <dataValidation allowBlank="1" showInputMessage="1" promptTitle="Vertex Label Fill Color" prompt="To select an optional fill color for the Label shape, right-click and select Select Color on the right-click menu." sqref="J3:J122"/>
    <dataValidation allowBlank="1" showInputMessage="1" promptTitle="Vertex Image File" prompt="Enter the path to an image file.  Hover over the column header for examples." errorTitle="Invalid Vertex Image Key" sqref="G3:G122"/>
    <dataValidation allowBlank="1" showInputMessage="1" promptTitle="Vertex Color" prompt="To select an optional vertex color, right-click and select Select Color on the right-click menu." sqref="C3:C122"/>
    <dataValidation allowBlank="1" showInputMessage="1" promptTitle="Vertex Opacity" prompt="Enter an optional vertex opacity between 0 (transparent) and 100 (opaque)." errorTitle="Invalid Vertex Opacity" error="The optional vertex opacity must be a whole number between 0 and 10." sqref="F3:F122"/>
    <dataValidation type="list" allowBlank="1" showInputMessage="1" showErrorMessage="1" promptTitle="Vertex Shape" prompt="Select an optional vertex shape." errorTitle="Invalid Vertex Shape" error="You have entered an invalid vertex shape.  Try selecting from the drop-down list instead." sqref="D3:D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2">
      <formula1>ValidVertexLabelPositions</formula1>
    </dataValidation>
    <dataValidation allowBlank="1" showInputMessage="1" showErrorMessage="1" promptTitle="Vertex Name" prompt="Enter the name of the vertex." sqref="A3:A122"/>
  </dataValidations>
  <hyperlinks>
    <hyperlink ref="AM4" r:id="rId1" display="https://t.co/7xS6BAQm3w"/>
    <hyperlink ref="AM5" r:id="rId2" display="http://t.co/bYenp4P7OL"/>
    <hyperlink ref="AM12" r:id="rId3" display="https://t.co/A7dS9YaSoL"/>
    <hyperlink ref="AM13" r:id="rId4" display="https://t.co/XjCdzatsMU"/>
    <hyperlink ref="AM14" r:id="rId5" display="https://t.co/k5uRqd0Pkt"/>
    <hyperlink ref="AM16" r:id="rId6" display="https://t.co/jE4yBYxAOo"/>
    <hyperlink ref="AM19" r:id="rId7" display="https://t.co/XdnDS757k6"/>
    <hyperlink ref="AM21" r:id="rId8" display="https://t.co/oIoZATxenp"/>
    <hyperlink ref="AM23" r:id="rId9" display="https://t.co/veQeyNxDRE"/>
    <hyperlink ref="AM26" r:id="rId10" display="https://t.co/IzTXPOWZfc"/>
    <hyperlink ref="AM31" r:id="rId11" display="https://t.co/iS2jl5bXHU"/>
    <hyperlink ref="AM32" r:id="rId12" display="https://t.co/dhASfTSfqO"/>
    <hyperlink ref="AM34" r:id="rId13" display="https://t.co/qXlEehnx6x"/>
    <hyperlink ref="AM39" r:id="rId14" display="https://t.co/DhNRWJxk9Q"/>
    <hyperlink ref="AM42" r:id="rId15" display="https://t.co/GmjyRJxoOe"/>
    <hyperlink ref="AM43" r:id="rId16" display="http://t.co/PTU0P0o5Vz"/>
    <hyperlink ref="AM47" r:id="rId17" display="https://t.co/7lmS75aUv5"/>
    <hyperlink ref="AM52" r:id="rId18" display="https://t.co/mOH0B1m7aX"/>
    <hyperlink ref="AM53" r:id="rId19" display="https://t.co/Tiz314H6oN"/>
    <hyperlink ref="AM58" r:id="rId20" display="https://t.co/4stS6VwI2E"/>
    <hyperlink ref="AM62" r:id="rId21" display="https://t.co/FDkPwuXwBT"/>
    <hyperlink ref="AM64" r:id="rId22" display="https://t.co/B5erJY3TsM"/>
    <hyperlink ref="AM66" r:id="rId23" display="https://t.co/EEfZObyeRn"/>
    <hyperlink ref="AM71" r:id="rId24" display="https://t.co/tt8MG8b8wu"/>
    <hyperlink ref="AM73" r:id="rId25" display="https://t.co/eCm1f34vS0"/>
    <hyperlink ref="AM75" r:id="rId26" display="https://t.co/RMFqC4eOz7"/>
    <hyperlink ref="AM76" r:id="rId27" display="https://t.co/pKLUv8tn6H"/>
    <hyperlink ref="AM77" r:id="rId28" display="https://t.co/rVjHIzcQBH"/>
    <hyperlink ref="AM80" r:id="rId29" display="https://t.co/dw9c3bnHem"/>
    <hyperlink ref="AM81" r:id="rId30" display="http://t.co/zHYmQl1KZO"/>
    <hyperlink ref="AM83" r:id="rId31" display="https://t.co/Blc6koQI7E"/>
    <hyperlink ref="AM84" r:id="rId32" display="https://t.co/NNttqLjkhY"/>
    <hyperlink ref="AM87" r:id="rId33" display="https://t.co/ep74pVosbY"/>
    <hyperlink ref="AM88" r:id="rId34" display="https://t.co/jgyehQFncl"/>
    <hyperlink ref="AM89" r:id="rId35" display="https://t.co/FeLhRIU7FC"/>
    <hyperlink ref="AM90" r:id="rId36" display="https://t.co/KKPwAznInD"/>
    <hyperlink ref="AM91" r:id="rId37" display="https://t.co/4W72vD1zW2"/>
    <hyperlink ref="AM96" r:id="rId38" display="https://t.co/FYTb6sro4w"/>
    <hyperlink ref="AM97" r:id="rId39" display="https://t.co/qv3T0tPOq7"/>
    <hyperlink ref="AM99" r:id="rId40" display="https://t.co/uQat2chjmX"/>
    <hyperlink ref="AM100" r:id="rId41" display="https://t.co/NaOWntAOpK"/>
    <hyperlink ref="AM104" r:id="rId42" display="https://t.co/NxLGy5xUp4"/>
    <hyperlink ref="AM105" r:id="rId43" display="https://t.co/MQIWcudz1n"/>
    <hyperlink ref="AM111" r:id="rId44" display="https://t.co/x95TfOml83"/>
    <hyperlink ref="AM113" r:id="rId45" display="https://t.co/aDIYKzy9PO"/>
    <hyperlink ref="AM114" r:id="rId46" display="https://t.co/i899KY2WUj"/>
    <hyperlink ref="AM117" r:id="rId47" display="https://t.co/edDWnmYDck"/>
    <hyperlink ref="AM119" r:id="rId48" display="https://t.co/BP579N8Xkk"/>
    <hyperlink ref="AP3" r:id="rId49" display="https://pbs.twimg.com/profile_banners/826581301264207872/1539600146"/>
    <hyperlink ref="AP4" r:id="rId50" display="https://pbs.twimg.com/profile_banners/1934712312/1535449840"/>
    <hyperlink ref="AP5" r:id="rId51" display="https://pbs.twimg.com/profile_banners/61837787/1545963497"/>
    <hyperlink ref="AP6" r:id="rId52" display="https://pbs.twimg.com/profile_banners/3134382585/1547051603"/>
    <hyperlink ref="AP7" r:id="rId53" display="https://pbs.twimg.com/profile_banners/875226108823613440/1497505907"/>
    <hyperlink ref="AP8" r:id="rId54" display="https://pbs.twimg.com/profile_banners/4718819161/1546734946"/>
    <hyperlink ref="AP9" r:id="rId55" display="https://pbs.twimg.com/profile_banners/276219460/1523228688"/>
    <hyperlink ref="AP10" r:id="rId56" display="https://pbs.twimg.com/profile_banners/874689092767711232/1533165707"/>
    <hyperlink ref="AP11" r:id="rId57" display="https://pbs.twimg.com/profile_banners/79635243/1546450696"/>
    <hyperlink ref="AP12" r:id="rId58" display="https://pbs.twimg.com/profile_banners/123926721/1524739331"/>
    <hyperlink ref="AP13" r:id="rId59" display="https://pbs.twimg.com/profile_banners/865777701671415808/1546457691"/>
    <hyperlink ref="AP14" r:id="rId60" display="https://pbs.twimg.com/profile_banners/852512328331403264/1547458844"/>
    <hyperlink ref="AP15" r:id="rId61" display="https://pbs.twimg.com/profile_banners/4886803798/1547008581"/>
    <hyperlink ref="AP16" r:id="rId62" display="https://pbs.twimg.com/profile_banners/32748647/1527198903"/>
    <hyperlink ref="AP18" r:id="rId63" display="https://pbs.twimg.com/profile_banners/2806225314/1547742325"/>
    <hyperlink ref="AP19" r:id="rId64" display="https://pbs.twimg.com/profile_banners/3242941992/1545217812"/>
    <hyperlink ref="AP20" r:id="rId65" display="https://pbs.twimg.com/profile_banners/338462554/1500689505"/>
    <hyperlink ref="AP21" r:id="rId66" display="https://pbs.twimg.com/profile_banners/885547947949268993/1536176702"/>
    <hyperlink ref="AP23" r:id="rId67" display="https://pbs.twimg.com/profile_banners/756230745027293184/1469135541"/>
    <hyperlink ref="AP24" r:id="rId68" display="https://pbs.twimg.com/profile_banners/1368717926/1531380782"/>
    <hyperlink ref="AP25" r:id="rId69" display="https://pbs.twimg.com/profile_banners/431357757/1531671864"/>
    <hyperlink ref="AP26" r:id="rId70" display="https://pbs.twimg.com/profile_banners/2543160048/1547306808"/>
    <hyperlink ref="AP27" r:id="rId71" display="https://pbs.twimg.com/profile_banners/705588069580173313/1547057049"/>
    <hyperlink ref="AP28" r:id="rId72" display="https://pbs.twimg.com/profile_banners/1563931542/1510031875"/>
    <hyperlink ref="AP30" r:id="rId73" display="https://pbs.twimg.com/profile_banners/420798205/1546651689"/>
    <hyperlink ref="AP32" r:id="rId74" display="https://pbs.twimg.com/profile_banners/1186137812/1535041107"/>
    <hyperlink ref="AP33" r:id="rId75" display="https://pbs.twimg.com/profile_banners/41973972/1483663068"/>
    <hyperlink ref="AP34" r:id="rId76" display="https://pbs.twimg.com/profile_banners/85930729/1454794371"/>
    <hyperlink ref="AP35" r:id="rId77" display="https://pbs.twimg.com/profile_banners/88354462/1545793680"/>
    <hyperlink ref="AP36" r:id="rId78" display="https://pbs.twimg.com/profile_banners/4702561092/1502832971"/>
    <hyperlink ref="AP38" r:id="rId79" display="https://pbs.twimg.com/profile_banners/231144070/1546838154"/>
    <hyperlink ref="AP39" r:id="rId80" display="https://pbs.twimg.com/profile_banners/1227990955/1532689972"/>
    <hyperlink ref="AP40" r:id="rId81" display="https://pbs.twimg.com/profile_banners/147960719/1511559848"/>
    <hyperlink ref="AP41" r:id="rId82" display="https://pbs.twimg.com/profile_banners/2462588883/1516237043"/>
    <hyperlink ref="AP42" r:id="rId83" display="https://pbs.twimg.com/profile_banners/18955282/1547953817"/>
    <hyperlink ref="AP43" r:id="rId84" display="https://pbs.twimg.com/profile_banners/15140749/1523848827"/>
    <hyperlink ref="AP44" r:id="rId85" display="https://pbs.twimg.com/profile_banners/901335852206485504/1546253692"/>
    <hyperlink ref="AP45" r:id="rId86" display="https://pbs.twimg.com/profile_banners/913546963/1543710032"/>
    <hyperlink ref="AP46" r:id="rId87" display="https://pbs.twimg.com/profile_banners/282888310/1547093761"/>
    <hyperlink ref="AP47" r:id="rId88" display="https://pbs.twimg.com/profile_banners/721532741456568320/1541418601"/>
    <hyperlink ref="AP48" r:id="rId89" display="https://pbs.twimg.com/profile_banners/710846590596984832/1510114562"/>
    <hyperlink ref="AP49" r:id="rId90" display="https://pbs.twimg.com/profile_banners/3292233550/1541728762"/>
    <hyperlink ref="AP50" r:id="rId91" display="https://pbs.twimg.com/profile_banners/873974833259831296/1547615540"/>
    <hyperlink ref="AP51" r:id="rId92" display="https://pbs.twimg.com/profile_banners/91177307/1530921129"/>
    <hyperlink ref="AP52" r:id="rId93" display="https://pbs.twimg.com/profile_banners/2937689855/1541992255"/>
    <hyperlink ref="AP53" r:id="rId94" display="https://pbs.twimg.com/profile_banners/2555817474/1540193019"/>
    <hyperlink ref="AP54" r:id="rId95" display="https://pbs.twimg.com/profile_banners/742057700977041408/1539460353"/>
    <hyperlink ref="AP55" r:id="rId96" display="https://pbs.twimg.com/profile_banners/1959587444/1547423293"/>
    <hyperlink ref="AP57" r:id="rId97" display="https://pbs.twimg.com/profile_banners/2198074367/1527484739"/>
    <hyperlink ref="AP58" r:id="rId98" display="https://pbs.twimg.com/profile_banners/1551815040/1546770201"/>
    <hyperlink ref="AP59" r:id="rId99" display="https://pbs.twimg.com/profile_banners/3288735290/1547999342"/>
    <hyperlink ref="AP60" r:id="rId100" display="https://pbs.twimg.com/profile_banners/4721109678/1542326969"/>
    <hyperlink ref="AP61" r:id="rId101" display="https://pbs.twimg.com/profile_banners/1075138913524695040/1545169650"/>
    <hyperlink ref="AP62" r:id="rId102" display="https://pbs.twimg.com/profile_banners/436366894/1547853488"/>
    <hyperlink ref="AP63" r:id="rId103" display="https://pbs.twimg.com/profile_banners/116365216/1436165783"/>
    <hyperlink ref="AP64" r:id="rId104" display="https://pbs.twimg.com/profile_banners/2757282784/1538031444"/>
    <hyperlink ref="AP65" r:id="rId105" display="https://pbs.twimg.com/profile_banners/951606203603345413/1541473559"/>
    <hyperlink ref="AP66" r:id="rId106" display="https://pbs.twimg.com/profile_banners/117100213/1547670250"/>
    <hyperlink ref="AP67" r:id="rId107" display="https://pbs.twimg.com/profile_banners/535889639/1542071346"/>
    <hyperlink ref="AP68" r:id="rId108" display="https://pbs.twimg.com/profile_banners/959007178760818688/1529522645"/>
    <hyperlink ref="AP69" r:id="rId109" display="https://pbs.twimg.com/profile_banners/1046145627976060933/1546837284"/>
    <hyperlink ref="AP70" r:id="rId110" display="https://pbs.twimg.com/profile_banners/1084755679/1546658834"/>
    <hyperlink ref="AP71" r:id="rId111" display="https://pbs.twimg.com/profile_banners/2370363316/1547096856"/>
    <hyperlink ref="AP72" r:id="rId112" display="https://pbs.twimg.com/profile_banners/2596608199/1464723000"/>
    <hyperlink ref="AP73" r:id="rId113" display="https://pbs.twimg.com/profile_banners/21681809/1395263297"/>
    <hyperlink ref="AP74" r:id="rId114" display="https://pbs.twimg.com/profile_banners/744969984/1542090001"/>
    <hyperlink ref="AP75" r:id="rId115" display="https://pbs.twimg.com/profile_banners/1952140405/1538209108"/>
    <hyperlink ref="AP76" r:id="rId116" display="https://pbs.twimg.com/profile_banners/458101850/1537330362"/>
    <hyperlink ref="AP77" r:id="rId117" display="https://pbs.twimg.com/profile_banners/380187432/1531889311"/>
    <hyperlink ref="AP78" r:id="rId118" display="https://pbs.twimg.com/profile_banners/3096873062/1546455410"/>
    <hyperlink ref="AP79" r:id="rId119" display="https://pbs.twimg.com/profile_banners/289310963/1514719726"/>
    <hyperlink ref="AP80" r:id="rId120" display="https://pbs.twimg.com/profile_banners/911240506897772549/1547276421"/>
    <hyperlink ref="AP81" r:id="rId121" display="https://pbs.twimg.com/profile_banners/46985065/1381855712"/>
    <hyperlink ref="AP82" r:id="rId122" display="https://pbs.twimg.com/profile_banners/789630217212035072/1512444610"/>
    <hyperlink ref="AP83" r:id="rId123" display="https://pbs.twimg.com/profile_banners/1076303846325002240/1545445881"/>
    <hyperlink ref="AP84" r:id="rId124" display="https://pbs.twimg.com/profile_banners/3233186700/1503070652"/>
    <hyperlink ref="AP85" r:id="rId125" display="https://pbs.twimg.com/profile_banners/1900887122/1421902821"/>
    <hyperlink ref="AP86" r:id="rId126" display="https://pbs.twimg.com/profile_banners/993325908906962945/1546789639"/>
    <hyperlink ref="AP87" r:id="rId127" display="https://pbs.twimg.com/profile_banners/403750576/1547795447"/>
    <hyperlink ref="AP88" r:id="rId128" display="https://pbs.twimg.com/profile_banners/29394859/1547436917"/>
    <hyperlink ref="AP89" r:id="rId129" display="https://pbs.twimg.com/profile_banners/43047601/1547793744"/>
    <hyperlink ref="AP90" r:id="rId130" display="https://pbs.twimg.com/profile_banners/702573056330502144/1548209081"/>
    <hyperlink ref="AP91" r:id="rId131" display="https://pbs.twimg.com/profile_banners/26418467/1463687064"/>
    <hyperlink ref="AP92" r:id="rId132" display="https://pbs.twimg.com/profile_banners/885665355359809536/1534292348"/>
    <hyperlink ref="AP93" r:id="rId133" display="https://pbs.twimg.com/profile_banners/2287008608/1546829280"/>
    <hyperlink ref="AP94" r:id="rId134" display="https://pbs.twimg.com/profile_banners/753447302149185536/1538846010"/>
    <hyperlink ref="AP95" r:id="rId135" display="https://pbs.twimg.com/profile_banners/1153610310/1538563218"/>
    <hyperlink ref="AP96" r:id="rId136" display="https://pbs.twimg.com/profile_banners/2302099874/1459734533"/>
    <hyperlink ref="AP97" r:id="rId137" display="https://pbs.twimg.com/profile_banners/1582457574/1547790558"/>
    <hyperlink ref="AP98" r:id="rId138" display="https://pbs.twimg.com/profile_banners/601803428/1547137957"/>
    <hyperlink ref="AP99" r:id="rId139" display="https://pbs.twimg.com/profile_banners/3122974993/1544069876"/>
    <hyperlink ref="AP100" r:id="rId140" display="https://pbs.twimg.com/profile_banners/31012378/1543029669"/>
    <hyperlink ref="AP101" r:id="rId141" display="https://pbs.twimg.com/profile_banners/1063194770690850818/1542513902"/>
    <hyperlink ref="AP102" r:id="rId142" display="https://pbs.twimg.com/profile_banners/755631993732341762/1545108823"/>
    <hyperlink ref="AP103" r:id="rId143" display="https://pbs.twimg.com/profile_banners/2189592253/1518756897"/>
    <hyperlink ref="AP104" r:id="rId144" display="https://pbs.twimg.com/profile_banners/2895989473/1524197374"/>
    <hyperlink ref="AP105" r:id="rId145" display="https://pbs.twimg.com/profile_banners/4581633855/1533856480"/>
    <hyperlink ref="AP106" r:id="rId146" display="https://pbs.twimg.com/profile_banners/1462252093/1546013919"/>
    <hyperlink ref="AP107" r:id="rId147" display="https://pbs.twimg.com/profile_banners/935396695/1546138671"/>
    <hyperlink ref="AP108" r:id="rId148" display="https://pbs.twimg.com/profile_banners/876689217052483584/1547626569"/>
    <hyperlink ref="AP110" r:id="rId149" display="https://pbs.twimg.com/profile_banners/197807757/1523546755"/>
    <hyperlink ref="AP111" r:id="rId150" display="https://pbs.twimg.com/profile_banners/36253700/1450637957"/>
    <hyperlink ref="AP112" r:id="rId151" display="https://pbs.twimg.com/profile_banners/857927017756585985/1493385792"/>
    <hyperlink ref="AP113" r:id="rId152" display="https://pbs.twimg.com/profile_banners/3842879173/1547787267"/>
    <hyperlink ref="AP114" r:id="rId153" display="https://pbs.twimg.com/profile_banners/3123044216/1500874309"/>
    <hyperlink ref="AP115" r:id="rId154" display="https://pbs.twimg.com/profile_banners/3314620026/1531672097"/>
    <hyperlink ref="AP116" r:id="rId155" display="https://pbs.twimg.com/profile_banners/925045829701836800/1546849701"/>
    <hyperlink ref="AP117" r:id="rId156" display="https://pbs.twimg.com/profile_banners/707340434645843968/1537125888"/>
    <hyperlink ref="AP118" r:id="rId157" display="https://pbs.twimg.com/profile_banners/996375094816473088/1547129099"/>
    <hyperlink ref="AP119" r:id="rId158" display="https://pbs.twimg.com/profile_banners/335141638/1543937426"/>
    <hyperlink ref="AP120" r:id="rId159" display="https://pbs.twimg.com/profile_banners/930776418815950848/1548208036"/>
    <hyperlink ref="AP121" r:id="rId160" display="https://pbs.twimg.com/profile_banners/467960917/1542213420"/>
    <hyperlink ref="AP122" r:id="rId161" display="https://pbs.twimg.com/profile_banners/1430856620/1519182300"/>
    <hyperlink ref="AV4" r:id="rId162" display="http://abs.twimg.com/images/themes/theme1/bg.png"/>
    <hyperlink ref="AV5" r:id="rId163" display="http://abs.twimg.com/images/themes/theme11/bg.gif"/>
    <hyperlink ref="AV6" r:id="rId164" display="http://abs.twimg.com/images/themes/theme1/bg.png"/>
    <hyperlink ref="AV8" r:id="rId165" display="http://abs.twimg.com/images/themes/theme1/bg.png"/>
    <hyperlink ref="AV9" r:id="rId166" display="http://abs.twimg.com/images/themes/theme9/bg.gif"/>
    <hyperlink ref="AV11" r:id="rId167" display="http://abs.twimg.com/images/themes/theme7/bg.gif"/>
    <hyperlink ref="AV12" r:id="rId168" display="http://abs.twimg.com/images/themes/theme11/bg.gif"/>
    <hyperlink ref="AV15" r:id="rId169" display="http://abs.twimg.com/images/themes/theme1/bg.png"/>
    <hyperlink ref="AV16" r:id="rId170" display="http://abs.twimg.com/images/themes/theme10/bg.gif"/>
    <hyperlink ref="AV18" r:id="rId171" display="http://abs.twimg.com/images/themes/theme1/bg.png"/>
    <hyperlink ref="AV19" r:id="rId172" display="http://abs.twimg.com/images/themes/theme1/bg.png"/>
    <hyperlink ref="AV20" r:id="rId173" display="http://abs.twimg.com/images/themes/theme4/bg.gif"/>
    <hyperlink ref="AV21" r:id="rId174" display="http://abs.twimg.com/images/themes/theme1/bg.png"/>
    <hyperlink ref="AV22" r:id="rId175" display="http://abs.twimg.com/images/themes/theme1/bg.png"/>
    <hyperlink ref="AV23" r:id="rId176" display="http://abs.twimg.com/images/themes/theme1/bg.png"/>
    <hyperlink ref="AV24" r:id="rId177" display="http://abs.twimg.com/images/themes/theme1/bg.png"/>
    <hyperlink ref="AV25" r:id="rId178" display="http://abs.twimg.com/images/themes/theme4/bg.gif"/>
    <hyperlink ref="AV26" r:id="rId179" display="http://abs.twimg.com/images/themes/theme1/bg.png"/>
    <hyperlink ref="AV27" r:id="rId180" display="http://abs.twimg.com/images/themes/theme1/bg.png"/>
    <hyperlink ref="AV28" r:id="rId181" display="http://abs.twimg.com/images/themes/theme1/bg.png"/>
    <hyperlink ref="AV30" r:id="rId182" display="http://abs.twimg.com/images/themes/theme1/bg.png"/>
    <hyperlink ref="AV31" r:id="rId183" display="http://abs.twimg.com/images/themes/theme1/bg.png"/>
    <hyperlink ref="AV32" r:id="rId184" display="http://abs.twimg.com/images/themes/theme16/bg.gif"/>
    <hyperlink ref="AV33" r:id="rId185" display="http://abs.twimg.com/images/themes/theme11/bg.gif"/>
    <hyperlink ref="AV34" r:id="rId186" display="http://abs.twimg.com/images/themes/theme7/bg.gif"/>
    <hyperlink ref="AV35" r:id="rId187" display="http://abs.twimg.com/images/themes/theme1/bg.png"/>
    <hyperlink ref="AV36" r:id="rId188" display="http://abs.twimg.com/images/themes/theme1/bg.png"/>
    <hyperlink ref="AV37" r:id="rId189" display="http://abs.twimg.com/images/themes/theme11/bg.gif"/>
    <hyperlink ref="AV38" r:id="rId190" display="http://abs.twimg.com/images/themes/theme1/bg.png"/>
    <hyperlink ref="AV39" r:id="rId191" display="http://abs.twimg.com/images/themes/theme1/bg.png"/>
    <hyperlink ref="AV40" r:id="rId192" display="http://abs.twimg.com/images/themes/theme8/bg.gif"/>
    <hyperlink ref="AV41" r:id="rId193" display="http://abs.twimg.com/images/themes/theme1/bg.png"/>
    <hyperlink ref="AV42" r:id="rId194" display="http://abs.twimg.com/images/themes/theme12/bg.gif"/>
    <hyperlink ref="AV43" r:id="rId195" display="http://abs.twimg.com/images/themes/theme11/bg.gif"/>
    <hyperlink ref="AV45" r:id="rId196" display="http://abs.twimg.com/images/themes/theme1/bg.png"/>
    <hyperlink ref="AV46" r:id="rId197" display="http://abs.twimg.com/images/themes/theme14/bg.gif"/>
    <hyperlink ref="AV49" r:id="rId198" display="http://abs.twimg.com/images/themes/theme1/bg.png"/>
    <hyperlink ref="AV51" r:id="rId199" display="http://abs.twimg.com/images/themes/theme1/bg.png"/>
    <hyperlink ref="AV52" r:id="rId200" display="http://abs.twimg.com/images/themes/theme1/bg.png"/>
    <hyperlink ref="AV53" r:id="rId201" display="http://abs.twimg.com/images/themes/theme1/bg.png"/>
    <hyperlink ref="AV54" r:id="rId202" display="http://abs.twimg.com/images/themes/theme1/bg.png"/>
    <hyperlink ref="AV55" r:id="rId203" display="http://abs.twimg.com/images/themes/theme18/bg.gif"/>
    <hyperlink ref="AV56" r:id="rId204" display="http://abs.twimg.com/images/themes/theme1/bg.png"/>
    <hyperlink ref="AV57" r:id="rId205" display="http://abs.twimg.com/images/themes/theme1/bg.png"/>
    <hyperlink ref="AV58" r:id="rId206" display="http://abs.twimg.com/images/themes/theme1/bg.png"/>
    <hyperlink ref="AV59" r:id="rId207" display="http://abs.twimg.com/images/themes/theme1/bg.png"/>
    <hyperlink ref="AV62" r:id="rId208" display="http://abs.twimg.com/images/themes/theme4/bg.gif"/>
    <hyperlink ref="AV63" r:id="rId209" display="http://abs.twimg.com/images/themes/theme1/bg.png"/>
    <hyperlink ref="AV64" r:id="rId210" display="http://abs.twimg.com/images/themes/theme1/bg.png"/>
    <hyperlink ref="AV66" r:id="rId211" display="http://abs.twimg.com/images/themes/theme14/bg.gif"/>
    <hyperlink ref="AV67" r:id="rId212" display="http://abs.twimg.com/images/themes/theme18/bg.gif"/>
    <hyperlink ref="AV70" r:id="rId213" display="http://abs.twimg.com/images/themes/theme1/bg.png"/>
    <hyperlink ref="AV71" r:id="rId214" display="http://abs.twimg.com/images/themes/theme1/bg.png"/>
    <hyperlink ref="AV72" r:id="rId215" display="http://abs.twimg.com/images/themes/theme1/bg.png"/>
    <hyperlink ref="AV73" r:id="rId216" display="http://abs.twimg.com/images/themes/theme12/bg.gif"/>
    <hyperlink ref="AV74" r:id="rId217" display="http://abs.twimg.com/images/themes/theme1/bg.png"/>
    <hyperlink ref="AV75" r:id="rId218" display="http://abs.twimg.com/images/themes/theme1/bg.png"/>
    <hyperlink ref="AV76" r:id="rId219" display="http://abs.twimg.com/images/themes/theme1/bg.png"/>
    <hyperlink ref="AV77" r:id="rId220" display="http://abs.twimg.com/images/themes/theme14/bg.gif"/>
    <hyperlink ref="AV78" r:id="rId221" display="http://abs.twimg.com/images/themes/theme1/bg.png"/>
    <hyperlink ref="AV79" r:id="rId222" display="http://abs.twimg.com/images/themes/theme1/bg.png"/>
    <hyperlink ref="AV80" r:id="rId223" display="http://abs.twimg.com/images/themes/theme1/bg.png"/>
    <hyperlink ref="AV81" r:id="rId224" display="http://abs.twimg.com/images/themes/theme10/bg.gif"/>
    <hyperlink ref="AV84" r:id="rId225" display="http://abs.twimg.com/images/themes/theme1/bg.png"/>
    <hyperlink ref="AV85" r:id="rId226" display="http://abs.twimg.com/images/themes/theme1/bg.png"/>
    <hyperlink ref="AV87" r:id="rId227" display="http://abs.twimg.com/images/themes/theme1/bg.png"/>
    <hyperlink ref="AV88" r:id="rId228" display="http://abs.twimg.com/images/themes/theme15/bg.png"/>
    <hyperlink ref="AV89" r:id="rId229" display="http://abs.twimg.com/images/themes/theme10/bg.gif"/>
    <hyperlink ref="AV91" r:id="rId230" display="http://abs.twimg.com/images/themes/theme1/bg.png"/>
    <hyperlink ref="AV93" r:id="rId231" display="http://abs.twimg.com/images/themes/theme1/bg.png"/>
    <hyperlink ref="AV95" r:id="rId232" display="http://abs.twimg.com/images/themes/theme1/bg.png"/>
    <hyperlink ref="AV96" r:id="rId233" display="http://abs.twimg.com/images/themes/theme1/bg.png"/>
    <hyperlink ref="AV97" r:id="rId234" display="http://abs.twimg.com/images/themes/theme1/bg.png"/>
    <hyperlink ref="AV98" r:id="rId235" display="http://abs.twimg.com/images/themes/theme17/bg.gif"/>
    <hyperlink ref="AV99" r:id="rId236" display="http://abs.twimg.com/images/themes/theme1/bg.png"/>
    <hyperlink ref="AV100" r:id="rId237" display="http://abs.twimg.com/images/themes/theme1/bg.png"/>
    <hyperlink ref="AV103" r:id="rId238" display="http://abs.twimg.com/images/themes/theme1/bg.png"/>
    <hyperlink ref="AV104" r:id="rId239" display="http://abs.twimg.com/images/themes/theme1/bg.png"/>
    <hyperlink ref="AV106" r:id="rId240" display="http://abs.twimg.com/images/themes/theme1/bg.png"/>
    <hyperlink ref="AV107" r:id="rId241" display="http://abs.twimg.com/images/themes/theme10/bg.gif"/>
    <hyperlink ref="AV109" r:id="rId242" display="http://abs.twimg.com/images/themes/theme1/bg.png"/>
    <hyperlink ref="AV110" r:id="rId243" display="http://abs.twimg.com/images/themes/theme19/bg.gif"/>
    <hyperlink ref="AV111" r:id="rId244" display="http://abs.twimg.com/images/themes/theme1/bg.png"/>
    <hyperlink ref="AV113" r:id="rId245" display="http://abs.twimg.com/images/themes/theme1/bg.png"/>
    <hyperlink ref="AV114" r:id="rId246" display="http://abs.twimg.com/images/themes/theme1/bg.png"/>
    <hyperlink ref="AV115" r:id="rId247" display="http://abs.twimg.com/images/themes/theme1/bg.png"/>
    <hyperlink ref="AV116" r:id="rId248" display="http://abs.twimg.com/images/themes/theme1/bg.png"/>
    <hyperlink ref="AV117" r:id="rId249" display="http://abs.twimg.com/images/themes/theme1/bg.png"/>
    <hyperlink ref="AV119" r:id="rId250" display="http://abs.twimg.com/images/themes/theme14/bg.gif"/>
    <hyperlink ref="AV121" r:id="rId251" display="http://abs.twimg.com/images/themes/theme1/bg.png"/>
    <hyperlink ref="AV122" r:id="rId252" display="http://abs.twimg.com/images/themes/theme1/bg.png"/>
    <hyperlink ref="G3" r:id="rId253" display="http://pbs.twimg.com/profile_images/1061607546220204039/fHR5_XgS_normal.jpg"/>
    <hyperlink ref="G4" r:id="rId254" display="http://pbs.twimg.com/profile_images/1034377711752437761/wShV771K_normal.jpg"/>
    <hyperlink ref="G5" r:id="rId255" display="http://pbs.twimg.com/profile_images/1067245937754587137/BorCxpVn_normal.jpg"/>
    <hyperlink ref="G6" r:id="rId256" display="http://pbs.twimg.com/profile_images/1059097605861527552/Q1bI-i4m_normal.jpg"/>
    <hyperlink ref="G7" r:id="rId257" display="http://pbs.twimg.com/profile_images/947598108539711488/c-0KlUyJ_normal.jpg"/>
    <hyperlink ref="G8" r:id="rId258" display="http://pbs.twimg.com/profile_images/1084623723368534016/0iBly-2U_normal.jpg"/>
    <hyperlink ref="G9" r:id="rId259" display="http://pbs.twimg.com/profile_images/1006301261673594885/RMddyDHf_normal.jpg"/>
    <hyperlink ref="G10" r:id="rId260" display="http://pbs.twimg.com/profile_images/948030758505005056/mZ2NBAbq_normal.jpg"/>
    <hyperlink ref="G11" r:id="rId261" display="http://pbs.twimg.com/profile_images/1080518581962530816/cE6muslE_normal.jpg"/>
    <hyperlink ref="G12" r:id="rId262" display="http://pbs.twimg.com/profile_images/1081417244683382784/bz1cMAr4_normal.jpg"/>
    <hyperlink ref="G13" r:id="rId263" display="http://pbs.twimg.com/profile_images/1079948450844749824/rxXrMUER_normal.jpg"/>
    <hyperlink ref="G14" r:id="rId264" display="http://pbs.twimg.com/profile_images/1087225045879992321/RZ1Xrzrk_normal.jpg"/>
    <hyperlink ref="G15" r:id="rId265" display="http://pbs.twimg.com/profile_images/1082857675766022144/sPHWiGFC_normal.jpg"/>
    <hyperlink ref="G16" r:id="rId266" display="http://pbs.twimg.com/profile_images/1001610045296185345/N27HPoDM_normal.jpg"/>
    <hyperlink ref="G17" r:id="rId267" display="http://abs.twimg.com/sticky/default_profile_images/default_profile_normal.png"/>
    <hyperlink ref="G18" r:id="rId268" display="http://pbs.twimg.com/profile_images/1087527742084653063/UU9LaITC_normal.jpg"/>
    <hyperlink ref="G19" r:id="rId269" display="http://pbs.twimg.com/profile_images/655995725902389248/8tC6ooRE_normal.jpg"/>
    <hyperlink ref="G20" r:id="rId270" display="http://pbs.twimg.com/profile_images/1038398859901325313/o85zInr1_normal.jpg"/>
    <hyperlink ref="G21" r:id="rId271" display="http://pbs.twimg.com/profile_images/1004410309354782720/6tLzh2aK_normal.jpg"/>
    <hyperlink ref="G22" r:id="rId272" display="http://pbs.twimg.com/profile_images/443029566441795584/UirbEy1P_normal.jpeg"/>
    <hyperlink ref="G23" r:id="rId273" display="http://pbs.twimg.com/profile_images/830979706413576192/5EApZ6Vx_normal.jpg"/>
    <hyperlink ref="G24" r:id="rId274" display="http://pbs.twimg.com/profile_images/1034943168532295680/s63rI5u2_normal.jpg"/>
    <hyperlink ref="G25" r:id="rId275" display="http://pbs.twimg.com/profile_images/1039570679710986241/5zz3xrlS_normal.jpg"/>
    <hyperlink ref="G26" r:id="rId276" display="http://pbs.twimg.com/profile_images/1086086351722766341/XrgdVVwJ_normal.jpg"/>
    <hyperlink ref="G27" r:id="rId277" display="http://pbs.twimg.com/profile_images/1083062153999863808/uVHhjJqH_normal.jpg"/>
    <hyperlink ref="G28" r:id="rId278" display="http://pbs.twimg.com/profile_images/1053512055448354816/Q9sYX3xK_normal.jpg"/>
    <hyperlink ref="G29" r:id="rId279" display="http://pbs.twimg.com/profile_images/1061466679446781952/1dI46c7q_normal.jpg"/>
    <hyperlink ref="G30" r:id="rId280" display="http://pbs.twimg.com/profile_images/1083813179451424770/pKpEAJfe_normal.jpg"/>
    <hyperlink ref="G31" r:id="rId281" display="http://pbs.twimg.com/profile_images/1023785401352216576/RR0Z-wbZ_normal.jpg"/>
    <hyperlink ref="G32" r:id="rId282" display="http://pbs.twimg.com/profile_images/1032662960613670912/MSHF8Wpa_normal.jpg"/>
    <hyperlink ref="G33" r:id="rId283" display="http://pbs.twimg.com/profile_images/438117191276175360/KrO_v8kb_normal.jpeg"/>
    <hyperlink ref="G34" r:id="rId284" display="http://pbs.twimg.com/profile_images/836714615069265920/uaD_1RnZ_normal.jpg"/>
    <hyperlink ref="G35" r:id="rId285" display="http://pbs.twimg.com/profile_images/1073819318167764992/7BqpREgg_normal.jpg"/>
    <hyperlink ref="G36" r:id="rId286" display="http://pbs.twimg.com/profile_images/904912687607382017/AUHvVG5S_normal.jpg"/>
    <hyperlink ref="G37" r:id="rId287" display="http://pbs.twimg.com/profile_images/1082942382201438208/IeaNLa5H_normal.jpg"/>
    <hyperlink ref="G38" r:id="rId288" display="http://pbs.twimg.com/profile_images/1085403781989310464/NWNlHG4m_normal.jpg"/>
    <hyperlink ref="G39" r:id="rId289" display="http://pbs.twimg.com/profile_images/1072367566759362562/RZ0VVtC7_normal.jpg"/>
    <hyperlink ref="G40" r:id="rId290" display="http://pbs.twimg.com/profile_images/934151814701727744/x6R71oPi_normal.jpg"/>
    <hyperlink ref="G41" r:id="rId291" display="http://pbs.twimg.com/profile_images/994436465240297472/gKpcDSys_normal.jpg"/>
    <hyperlink ref="G42" r:id="rId292" display="http://pbs.twimg.com/profile_images/1037388146596630530/UeGH46om_normal.jpg"/>
    <hyperlink ref="G43" r:id="rId293" display="http://pbs.twimg.com/profile_images/826280334773743616/2ZMSLPvM_normal.jpg"/>
    <hyperlink ref="G44" r:id="rId294" display="http://pbs.twimg.com/profile_images/1084686853763227648/UGSt5W7Z_normal.jpg"/>
    <hyperlink ref="G45" r:id="rId295" display="http://pbs.twimg.com/profile_images/1084691983854174208/9hiMC88L_normal.jpg"/>
    <hyperlink ref="G46" r:id="rId296" display="http://pbs.twimg.com/profile_images/1075122547199479808/oNVwH_Cj_normal.jpg"/>
    <hyperlink ref="G47" r:id="rId297" display="http://pbs.twimg.com/profile_images/1060201287155761152/Vwj_-cKN_normal.jpg"/>
    <hyperlink ref="G48" r:id="rId298" display="http://pbs.twimg.com/profile_images/1017446386692845573/UQwSI72L_normal.jpg"/>
    <hyperlink ref="G49" r:id="rId299" display="http://pbs.twimg.com/profile_images/1081929448608448513/tczFqtuv_normal.jpg"/>
    <hyperlink ref="G50" r:id="rId300" display="http://pbs.twimg.com/profile_images/1084226347281526784/x2RsgUu4_normal.jpg"/>
    <hyperlink ref="G51" r:id="rId301" display="http://pbs.twimg.com/profile_images/1081717609517723654/GhfpCohH_normal.jpg"/>
    <hyperlink ref="G52" r:id="rId302" display="http://pbs.twimg.com/profile_images/1087074402896879617/mKTRyffl_normal.jpg"/>
    <hyperlink ref="G53" r:id="rId303" display="http://pbs.twimg.com/profile_images/1054272047424118784/ixjV-W81_normal.jpg"/>
    <hyperlink ref="G54" r:id="rId304" display="http://pbs.twimg.com/profile_images/1066082029744214016/Cxe_juJO_normal.jpg"/>
    <hyperlink ref="G55" r:id="rId305" display="http://pbs.twimg.com/profile_images/1064710454734245888/W4RP8718_normal.jpg"/>
    <hyperlink ref="G56" r:id="rId306" display="http://pbs.twimg.com/profile_images/378800000039957375/ee3bdaeca9444b8552e3fcbce3461408_normal.jpeg"/>
    <hyperlink ref="G57" r:id="rId307" display="http://pbs.twimg.com/profile_images/1084617394042093568/jxDMhy2k_normal.jpg"/>
    <hyperlink ref="G58" r:id="rId308" display="http://pbs.twimg.com/profile_images/1081879175433056256/QePmv0MO_normal.jpg"/>
    <hyperlink ref="G59" r:id="rId309" display="http://pbs.twimg.com/profile_images/1087014139807948802/YtPyLFst_normal.jpg"/>
    <hyperlink ref="G60" r:id="rId310" display="http://pbs.twimg.com/profile_images/1082080673190608896/H6pP2SbK_normal.jpg"/>
    <hyperlink ref="G61" r:id="rId311" display="http://pbs.twimg.com/profile_images/1080225559941128193/ZV_2667t_normal.jpg"/>
    <hyperlink ref="G62" r:id="rId312" display="http://pbs.twimg.com/profile_images/1085402808344551424/bf6amRbH_normal.jpg"/>
    <hyperlink ref="G63" r:id="rId313" display="http://pbs.twimg.com/profile_images/1079584854939815937/NcQds_kj_normal.jpg"/>
    <hyperlink ref="G64" r:id="rId314" display="http://pbs.twimg.com/profile_images/969740291262599168/F7oE2huS_normal.jpg"/>
    <hyperlink ref="G65" r:id="rId315" display="http://pbs.twimg.com/profile_images/1062253832988581888/qNC9cobZ_normal.jpg"/>
    <hyperlink ref="G66" r:id="rId316" display="http://pbs.twimg.com/profile_images/1079688212141010944/34JDZjmN_normal.jpg"/>
    <hyperlink ref="G67" r:id="rId317" display="http://pbs.twimg.com/profile_images/1080186152685129728/B7WQJ4ku_normal.jpg"/>
    <hyperlink ref="G68" r:id="rId318" display="http://pbs.twimg.com/profile_images/1036011842810912768/-ySB5Hw2_normal.jpg"/>
    <hyperlink ref="G69" r:id="rId319" display="http://pbs.twimg.com/profile_images/1082137598611591169/y7DRzWPn_normal.jpg"/>
    <hyperlink ref="G70" r:id="rId320" display="http://pbs.twimg.com/profile_images/1074102119253323776/hTE3jPHs_normal.jpg"/>
    <hyperlink ref="G71" r:id="rId321" display="http://pbs.twimg.com/profile_images/1083228839579451392/Rc0IySnC_normal.jpg"/>
    <hyperlink ref="G72" r:id="rId322" display="http://pbs.twimg.com/profile_images/483649368801546240/rtZ5jfwr_normal.jpeg"/>
    <hyperlink ref="G73" r:id="rId323" display="http://pbs.twimg.com/profile_images/663829269383114752/mzx4Myr7_normal.jpg"/>
    <hyperlink ref="G74" r:id="rId324" display="http://pbs.twimg.com/profile_images/1066080454959349763/ELQlVa-3_normal.jpg"/>
    <hyperlink ref="G75" r:id="rId325" display="http://pbs.twimg.com/profile_images/1045950577950294016/XKhdJHg3_normal.jpg"/>
    <hyperlink ref="G76" r:id="rId326" display="http://pbs.twimg.com/profile_images/1020765361128566784/3k7esrxd_normal.jpg"/>
    <hyperlink ref="G77" r:id="rId327" display="http://pbs.twimg.com/profile_images/1019443765478547458/8iCKQDrp_normal.jpg"/>
    <hyperlink ref="G78" r:id="rId328" display="http://pbs.twimg.com/profile_images/1013240141165580289/XMF7Srug_normal.jpg"/>
    <hyperlink ref="G79" r:id="rId329" display="http://pbs.twimg.com/profile_images/1004364684730892290/zkkcejqJ_normal.jpg"/>
    <hyperlink ref="G80" r:id="rId330" display="http://pbs.twimg.com/profile_images/1086852841468280833/lUIKmWLX_normal.jpg"/>
    <hyperlink ref="G81" r:id="rId331" display="http://pbs.twimg.com/profile_images/874856629044490242/Q4KHXgLG_normal.jpg"/>
    <hyperlink ref="G82" r:id="rId332" display="http://pbs.twimg.com/profile_images/1076686012246618112/NlxHUkYk_normal.jpg"/>
    <hyperlink ref="G83" r:id="rId333" display="http://pbs.twimg.com/profile_images/1086066839900307456/P1jilVus_normal.jpg"/>
    <hyperlink ref="G84" r:id="rId334" display="http://pbs.twimg.com/profile_images/913256236115574785/7cQrSwql_normal.jpg"/>
    <hyperlink ref="G85" r:id="rId335" display="http://pbs.twimg.com/profile_images/668344549694009344/l6qVgysb_normal.jpg"/>
    <hyperlink ref="G86" r:id="rId336" display="http://pbs.twimg.com/profile_images/1087016695414308864/tfkErMJo_normal.jpg"/>
    <hyperlink ref="G87" r:id="rId337" display="http://pbs.twimg.com/profile_images/1084527918628438017/12FOxIle_normal.jpg"/>
    <hyperlink ref="G88" r:id="rId338" display="http://pbs.twimg.com/profile_images/1085023587038388224/ZNTzuYM-_normal.jpg"/>
    <hyperlink ref="G89" r:id="rId339" display="http://pbs.twimg.com/profile_images/1084450133561860097/0b8eCi4v_normal.jpg"/>
    <hyperlink ref="G90" r:id="rId340" display="http://pbs.twimg.com/profile_images/1077422758286508032/pWkD1y-X_normal.jpg"/>
    <hyperlink ref="G91" r:id="rId341" display="http://pbs.twimg.com/profile_images/839743234746150912/mJZPxmDL_normal.jpg"/>
    <hyperlink ref="G92" r:id="rId342" display="http://pbs.twimg.com/profile_images/1059566303533510656/2azyeAu2_normal.jpg"/>
    <hyperlink ref="G93" r:id="rId343" display="http://pbs.twimg.com/profile_images/1082104682363973632/GjawAVDn_normal.jpg"/>
    <hyperlink ref="G94" r:id="rId344" display="http://pbs.twimg.com/profile_images/1063389767952359425/VriAhVB-_normal.jpg"/>
    <hyperlink ref="G95" r:id="rId345" display="http://pbs.twimg.com/profile_images/1004583131473559552/aib42JHW_normal.jpg"/>
    <hyperlink ref="G96" r:id="rId346" display="http://pbs.twimg.com/profile_images/956294893860605952/D5o62Wp6_normal.jpg"/>
    <hyperlink ref="G97" r:id="rId347" display="http://pbs.twimg.com/profile_images/1059253308857167872/XrDp0191_normal.jpg"/>
    <hyperlink ref="G98" r:id="rId348" display="http://pbs.twimg.com/profile_images/1067233092828565504/xUUniRgp_normal.jpg"/>
    <hyperlink ref="G99" r:id="rId349" display="http://pbs.twimg.com/profile_images/1070532755765641216/6vLQR8OG_normal.jpg"/>
    <hyperlink ref="G100" r:id="rId350" display="http://pbs.twimg.com/profile_images/1080184348664422401/nIDMwh6I_normal.jpg"/>
    <hyperlink ref="G101" r:id="rId351" display="http://pbs.twimg.com/profile_images/1087914234074132481/Kbl0m0WU_normal.jpg"/>
    <hyperlink ref="G102" r:id="rId352" display="http://pbs.twimg.com/profile_images/1083974580685938688/HxnPD3-N_normal.jpg"/>
    <hyperlink ref="G103" r:id="rId353" display="http://pbs.twimg.com/profile_images/850349257227939840/uaCjJSuM_normal.jpg"/>
    <hyperlink ref="G104" r:id="rId354" display="http://pbs.twimg.com/profile_images/1085015664996302848/cAnpTMlV_normal.jpg"/>
    <hyperlink ref="G105" r:id="rId355" display="http://pbs.twimg.com/profile_images/1061406467603992578/mBuSSgB7_normal.jpg"/>
    <hyperlink ref="G106" r:id="rId356" display="http://pbs.twimg.com/profile_images/1080445008237408256/QbR-sOEG_normal.jpg"/>
    <hyperlink ref="G107" r:id="rId357" display="http://pbs.twimg.com/profile_images/1081781519495163904/9ShS-KyF_normal.jpg"/>
    <hyperlink ref="G108" r:id="rId358" display="http://pbs.twimg.com/profile_images/1085450614702714880/dxuItbLx_normal.jpg"/>
    <hyperlink ref="G109" r:id="rId359" display="http://abs.twimg.com/sticky/default_profile_images/default_profile_normal.png"/>
    <hyperlink ref="G110" r:id="rId360" display="http://pbs.twimg.com/profile_images/715354544918568960/ibmuheKk_normal.jpg"/>
    <hyperlink ref="G111" r:id="rId361" display="http://pbs.twimg.com/profile_images/1086781643317104643/XR8MeB0r_normal.jpg"/>
    <hyperlink ref="G112" r:id="rId362" display="http://pbs.twimg.com/profile_images/1029436764082118656/VVqMg2jx_normal.jpg"/>
    <hyperlink ref="G113" r:id="rId363" display="http://pbs.twimg.com/profile_images/1086807144865951744/FcgNXRrP_normal.jpg"/>
    <hyperlink ref="G114" r:id="rId364" display="http://pbs.twimg.com/profile_images/1066749872680779778/Dkgrxp5J_normal.jpg"/>
    <hyperlink ref="G115" r:id="rId365" display="http://pbs.twimg.com/profile_images/1047129750538473472/AC8PoA61_normal.jpg"/>
    <hyperlink ref="G116" r:id="rId366" display="http://pbs.twimg.com/profile_images/1087559662927413248/XY3hE2Vy_normal.jpg"/>
    <hyperlink ref="G117" r:id="rId367" display="http://pbs.twimg.com/profile_images/1041407443337732098/uvOL45Fb_normal.jpg"/>
    <hyperlink ref="G118" r:id="rId368" display="http://pbs.twimg.com/profile_images/1083363988098801665/g4D_kaUM_normal.jpg"/>
    <hyperlink ref="G119" r:id="rId369" display="http://pbs.twimg.com/profile_images/1069977228933394432/YpmzkoPO_normal.jpg"/>
    <hyperlink ref="G120" r:id="rId370" display="http://pbs.twimg.com/profile_images/1087844206704353280/Te9w2738_normal.jpg"/>
    <hyperlink ref="G121" r:id="rId371" display="http://pbs.twimg.com/profile_images/1087561460664938496/T6--YesT_normal.jpg"/>
    <hyperlink ref="G122" r:id="rId372" display="http://pbs.twimg.com/profile_images/1068738419252215808/G2iguleE_normal.jpg"/>
    <hyperlink ref="AY3" r:id="rId373" display="https://twitter.com/nuttinghills"/>
    <hyperlink ref="AY4" r:id="rId374" display="https://twitter.com/happyskin_ph"/>
    <hyperlink ref="AY5" r:id="rId375" display="https://twitter.com/jenannrodrigues"/>
    <hyperlink ref="AY6" r:id="rId376" display="https://twitter.com/floralgrxxn"/>
    <hyperlink ref="AY7" r:id="rId377" display="https://twitter.com/rodriguez_vf"/>
    <hyperlink ref="AY8" r:id="rId378" display="https://twitter.com/_blainee"/>
    <hyperlink ref="AY9" r:id="rId379" display="https://twitter.com/shadyspotlight"/>
    <hyperlink ref="AY10" r:id="rId380" display="https://twitter.com/screamcheeese"/>
    <hyperlink ref="AY11" r:id="rId381" display="https://twitter.com/caffegiorno"/>
    <hyperlink ref="AY12" r:id="rId382" display="https://twitter.com/x0x0shiri"/>
    <hyperlink ref="AY13" r:id="rId383" display="https://twitter.com/tubirfess"/>
    <hyperlink ref="AY14" r:id="rId384" display="https://twitter.com/skdbcity"/>
    <hyperlink ref="AY15" r:id="rId385" display="https://twitter.com/tweetatlali"/>
    <hyperlink ref="AY16" r:id="rId386" display="https://twitter.com/ayeyoapril"/>
    <hyperlink ref="AY17" r:id="rId387" display="https://twitter.com/kelseyyyyyyyyyh"/>
    <hyperlink ref="AY18" r:id="rId388" display="https://twitter.com/meghnakundur"/>
    <hyperlink ref="AY19" r:id="rId389" display="https://twitter.com/bodyherbals"/>
    <hyperlink ref="AY20" r:id="rId390" display="https://twitter.com/megfinney99"/>
    <hyperlink ref="AY21" r:id="rId391" display="https://twitter.com/cf_naturalskin"/>
    <hyperlink ref="AY22" r:id="rId392" display="https://twitter.com/cf"/>
    <hyperlink ref="AY23" r:id="rId393" display="https://twitter.com/dianasharpton"/>
    <hyperlink ref="AY24" r:id="rId394" display="https://twitter.com/_ohheeymary"/>
    <hyperlink ref="AY25" r:id="rId395" display="https://twitter.com/thelast_ssr"/>
    <hyperlink ref="AY26" r:id="rId396" display="https://twitter.com/artcardio"/>
    <hyperlink ref="AY27" r:id="rId397" display="https://twitter.com/atmrse"/>
    <hyperlink ref="AY28" r:id="rId398" display="https://twitter.com/breezzyyyy_"/>
    <hyperlink ref="AY29" r:id="rId399" display="https://twitter.com/irvin_jaden"/>
    <hyperlink ref="AY30" r:id="rId400" display="https://twitter.com/goldi0sa"/>
    <hyperlink ref="AY31" r:id="rId401" display="https://twitter.com/umairaharis"/>
    <hyperlink ref="AY32" r:id="rId402" display="https://twitter.com/nurirdinasyirah"/>
    <hyperlink ref="AY33" r:id="rId403" display="https://twitter.com/wordromancer"/>
    <hyperlink ref="AY34" r:id="rId404" display="https://twitter.com/ladyboarder9669"/>
    <hyperlink ref="AY35" r:id="rId405" display="https://twitter.com/queencrp"/>
    <hyperlink ref="AY36" r:id="rId406" display="https://twitter.com/wogumogu"/>
    <hyperlink ref="AY37" r:id="rId407" display="https://twitter.com/sissysaraswati"/>
    <hyperlink ref="AY38" r:id="rId408" display="https://twitter.com/erinwrozek"/>
    <hyperlink ref="AY39" r:id="rId409" display="https://twitter.com/avbj96"/>
    <hyperlink ref="AY40" r:id="rId410" display="https://twitter.com/iamvalerievee"/>
    <hyperlink ref="AY41" r:id="rId411" display="https://twitter.com/hayliemarie74"/>
    <hyperlink ref="AY42" r:id="rId412" display="https://twitter.com/deborahacruz"/>
    <hyperlink ref="AY43" r:id="rId413" display="https://twitter.com/hipmamasplace"/>
    <hyperlink ref="AY44" r:id="rId414" display="https://twitter.com/lyssabrookee"/>
    <hyperlink ref="AY45" r:id="rId415" display="https://twitter.com/j_cal3"/>
    <hyperlink ref="AY46" r:id="rId416" display="https://twitter.com/0fficialf0xnews"/>
    <hyperlink ref="AY47" r:id="rId417" display="https://twitter.com/ashlynashah"/>
    <hyperlink ref="AY48" r:id="rId418" display="https://twitter.com/twt_kecantikann"/>
    <hyperlink ref="AY49" r:id="rId419" display="https://twitter.com/kennedyautry"/>
    <hyperlink ref="AY50" r:id="rId420" display="https://twitter.com/ana_alondraa"/>
    <hyperlink ref="AY51" r:id="rId421" display="https://twitter.com/karlafajardo"/>
    <hyperlink ref="AY52" r:id="rId422" display="https://twitter.com/marielleyeaah"/>
    <hyperlink ref="AY53" r:id="rId423" display="https://twitter.com/gkldv"/>
    <hyperlink ref="AY54" r:id="rId424" display="https://twitter.com/dinnaahhh"/>
    <hyperlink ref="AY55" r:id="rId425" display="https://twitter.com/maya_shanell"/>
    <hyperlink ref="AY56" r:id="rId426" display="https://twitter.com/skincare_day"/>
    <hyperlink ref="AY57" r:id="rId427" display="https://twitter.com/korirene__"/>
    <hyperlink ref="AY58" r:id="rId428" display="https://twitter.com/maripaumtz_29"/>
    <hyperlink ref="AY59" r:id="rId429" display="https://twitter.com/grumpiing"/>
    <hyperlink ref="AY60" r:id="rId430" display="https://twitter.com/whittmarrr"/>
    <hyperlink ref="AY61" r:id="rId431" display="https://twitter.com/emilyegger1"/>
    <hyperlink ref="AY62" r:id="rId432" display="https://twitter.com/melballesteros_"/>
    <hyperlink ref="AY63" r:id="rId433" display="https://twitter.com/badluckzee"/>
    <hyperlink ref="AY64" r:id="rId434" display="https://twitter.com/carlosgonzaga97"/>
    <hyperlink ref="AY65" r:id="rId435" display="https://twitter.com/gabriellaa1017"/>
    <hyperlink ref="AY66" r:id="rId436" display="https://twitter.com/derealbrian"/>
    <hyperlink ref="AY67" r:id="rId437" display="https://twitter.com/victoriabeexo"/>
    <hyperlink ref="AY68" r:id="rId438" display="https://twitter.com/_tshegox"/>
    <hyperlink ref="AY69" r:id="rId439" display="https://twitter.com/gracesmithyyy"/>
    <hyperlink ref="AY70" r:id="rId440" display="https://twitter.com/marykilbourne4"/>
    <hyperlink ref="AY71" r:id="rId441" display="https://twitter.com/torikish"/>
    <hyperlink ref="AY72" r:id="rId442" display="https://twitter.com/aprilfranzino"/>
    <hyperlink ref="AY73" r:id="rId443" display="https://twitter.com/giulianarancic"/>
    <hyperlink ref="AY74" r:id="rId444" display="https://twitter.com/shaylarosario1"/>
    <hyperlink ref="AY75" r:id="rId445" display="https://twitter.com/alexiusvasko"/>
    <hyperlink ref="AY76" r:id="rId446" display="https://twitter.com/_courtco"/>
    <hyperlink ref="AY77" r:id="rId447" display="https://twitter.com/maraalyana"/>
    <hyperlink ref="AY78" r:id="rId448" display="https://twitter.com/hannahmariecrow"/>
    <hyperlink ref="AY79" r:id="rId449" display="https://twitter.com/nook_jazz"/>
    <hyperlink ref="AY80" r:id="rId450" display="https://twitter.com/nat_cardenasv"/>
    <hyperlink ref="AY81" r:id="rId451" display="https://twitter.com/tickle_b"/>
    <hyperlink ref="AY82" r:id="rId452" display="https://twitter.com/taralynneeee"/>
    <hyperlink ref="AY83" r:id="rId453" display="https://twitter.com/persia__x"/>
    <hyperlink ref="AY84" r:id="rId454" display="https://twitter.com/fortune_press"/>
    <hyperlink ref="AY85" r:id="rId455" display="https://twitter.com/hxsherlock"/>
    <hyperlink ref="AY86" r:id="rId456" display="https://twitter.com/jessicalasheaa"/>
    <hyperlink ref="AY87" r:id="rId457" display="https://twitter.com/ingridvaldezp"/>
    <hyperlink ref="AY88" r:id="rId458" display="https://twitter.com/joannasmilez"/>
    <hyperlink ref="AY89" r:id="rId459" display="https://twitter.com/kamiwla"/>
    <hyperlink ref="AY90" r:id="rId460" display="https://twitter.com/palemaddy"/>
    <hyperlink ref="AY91" r:id="rId461" display="https://twitter.com/jsismee"/>
    <hyperlink ref="AY92" r:id="rId462" display="https://twitter.com/kara_nunley24"/>
    <hyperlink ref="AY93" r:id="rId463" display="https://twitter.com/madisuhn0"/>
    <hyperlink ref="AY94" r:id="rId464" display="https://twitter.com/nursntt"/>
    <hyperlink ref="AY95" r:id="rId465" display="https://twitter.com/paknice1"/>
    <hyperlink ref="AY96" r:id="rId466" display="https://twitter.com/merikarakhanyan"/>
    <hyperlink ref="AY97" r:id="rId467" display="https://twitter.com/washlix"/>
    <hyperlink ref="AY98" r:id="rId468" display="https://twitter.com/adrie_elise"/>
    <hyperlink ref="AY99" r:id="rId469" display="https://twitter.com/jameeoval"/>
    <hyperlink ref="AY100" r:id="rId470" display="https://twitter.com/labeautyologist"/>
    <hyperlink ref="AY101" r:id="rId471" display="https://twitter.com/skincare_homme"/>
    <hyperlink ref="AY102" r:id="rId472" display="https://twitter.com/kristinnatalie_"/>
    <hyperlink ref="AY103" r:id="rId473" display="https://twitter.com/sarah_garfield_"/>
    <hyperlink ref="AY104" r:id="rId474" display="https://twitter.com/winterfellziam"/>
    <hyperlink ref="AY105" r:id="rId475" display="https://twitter.com/ziamsparkless"/>
    <hyperlink ref="AY106" r:id="rId476" display="https://twitter.com/capt_jayron"/>
    <hyperlink ref="AY107" r:id="rId477" display="https://twitter.com/aleahmay_18"/>
    <hyperlink ref="AY108" r:id="rId478" display="https://twitter.com/kathrynfordawin"/>
    <hyperlink ref="AY109" r:id="rId479" display="https://twitter.com/happ"/>
    <hyperlink ref="AY110" r:id="rId480" display="https://twitter.com/bernardokath"/>
    <hyperlink ref="AY111" r:id="rId481" display="https://twitter.com/anaptamayo"/>
    <hyperlink ref="AY112" r:id="rId482" display="https://twitter.com/namedcharisma"/>
    <hyperlink ref="AY113" r:id="rId483" display="https://twitter.com/nizziiigarciaa"/>
    <hyperlink ref="AY114" r:id="rId484" display="https://twitter.com/nycpradaa"/>
    <hyperlink ref="AY115" r:id="rId485" display="https://twitter.com/jonah_cazares"/>
    <hyperlink ref="AY116" r:id="rId486" display="https://twitter.com/iamtnorman"/>
    <hyperlink ref="AY117" r:id="rId487" display="https://twitter.com/_bbyalii"/>
    <hyperlink ref="AY118" r:id="rId488" display="https://twitter.com/mochillatae"/>
    <hyperlink ref="AY119" r:id="rId489" display="https://twitter.com/bts_twt"/>
    <hyperlink ref="AY120" r:id="rId490" display="https://twitter.com/vic7army"/>
    <hyperlink ref="AY121" r:id="rId491" display="https://twitter.com/judkinsemily"/>
    <hyperlink ref="AY122" r:id="rId492" display="https://twitter.com/jnnfrmntngr"/>
  </hyperlinks>
  <printOptions/>
  <pageMargins left="0.7" right="0.7" top="0.75" bottom="0.75" header="0.3" footer="0.3"/>
  <pageSetup horizontalDpi="600" verticalDpi="600" orientation="portrait" r:id="rId497"/>
  <drawing r:id="rId496"/>
  <legacyDrawing r:id="rId494"/>
  <tableParts>
    <tablePart r:id="rId49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1659</v>
      </c>
      <c r="Z2" s="13" t="s">
        <v>1677</v>
      </c>
      <c r="AA2" s="13" t="s">
        <v>1720</v>
      </c>
      <c r="AB2" s="13" t="s">
        <v>1794</v>
      </c>
      <c r="AC2" s="13" t="s">
        <v>1881</v>
      </c>
      <c r="AD2" s="13" t="s">
        <v>1917</v>
      </c>
      <c r="AE2" s="13" t="s">
        <v>1918</v>
      </c>
      <c r="AF2" s="13" t="s">
        <v>1933</v>
      </c>
      <c r="AG2" s="118" t="s">
        <v>2190</v>
      </c>
      <c r="AH2" s="118" t="s">
        <v>2191</v>
      </c>
      <c r="AI2" s="118" t="s">
        <v>2192</v>
      </c>
      <c r="AJ2" s="118" t="s">
        <v>2193</v>
      </c>
      <c r="AK2" s="118" t="s">
        <v>2194</v>
      </c>
      <c r="AL2" s="118" t="s">
        <v>2195</v>
      </c>
      <c r="AM2" s="118" t="s">
        <v>2196</v>
      </c>
      <c r="AN2" s="118" t="s">
        <v>2197</v>
      </c>
      <c r="AO2" s="118" t="s">
        <v>2200</v>
      </c>
    </row>
    <row r="3" spans="1:41" ht="15">
      <c r="A3" s="87" t="s">
        <v>1592</v>
      </c>
      <c r="B3" s="65" t="s">
        <v>1611</v>
      </c>
      <c r="C3" s="65" t="s">
        <v>56</v>
      </c>
      <c r="D3" s="104"/>
      <c r="E3" s="103"/>
      <c r="F3" s="105" t="s">
        <v>2205</v>
      </c>
      <c r="G3" s="106"/>
      <c r="H3" s="106"/>
      <c r="I3" s="107">
        <v>3</v>
      </c>
      <c r="J3" s="108"/>
      <c r="K3" s="48">
        <v>61</v>
      </c>
      <c r="L3" s="48">
        <v>61</v>
      </c>
      <c r="M3" s="48">
        <v>0</v>
      </c>
      <c r="N3" s="48">
        <v>61</v>
      </c>
      <c r="O3" s="48">
        <v>1</v>
      </c>
      <c r="P3" s="49">
        <v>0</v>
      </c>
      <c r="Q3" s="49">
        <v>0</v>
      </c>
      <c r="R3" s="48">
        <v>1</v>
      </c>
      <c r="S3" s="48">
        <v>0</v>
      </c>
      <c r="T3" s="48">
        <v>61</v>
      </c>
      <c r="U3" s="48">
        <v>61</v>
      </c>
      <c r="V3" s="48">
        <v>2</v>
      </c>
      <c r="W3" s="49">
        <v>1.934964</v>
      </c>
      <c r="X3" s="49">
        <v>0.01639344262295082</v>
      </c>
      <c r="Y3" s="78"/>
      <c r="Z3" s="78"/>
      <c r="AA3" s="78"/>
      <c r="AB3" s="84" t="s">
        <v>1795</v>
      </c>
      <c r="AC3" s="84" t="s">
        <v>1882</v>
      </c>
      <c r="AD3" s="84"/>
      <c r="AE3" s="84" t="s">
        <v>317</v>
      </c>
      <c r="AF3" s="84" t="s">
        <v>1934</v>
      </c>
      <c r="AG3" s="121">
        <v>61</v>
      </c>
      <c r="AH3" s="124">
        <v>4.002624671916011</v>
      </c>
      <c r="AI3" s="121">
        <v>61</v>
      </c>
      <c r="AJ3" s="124">
        <v>4.002624671916011</v>
      </c>
      <c r="AK3" s="121">
        <v>0</v>
      </c>
      <c r="AL3" s="124">
        <v>0</v>
      </c>
      <c r="AM3" s="121">
        <v>1402</v>
      </c>
      <c r="AN3" s="124">
        <v>91.99475065616798</v>
      </c>
      <c r="AO3" s="121">
        <v>1524</v>
      </c>
    </row>
    <row r="4" spans="1:41" ht="15">
      <c r="A4" s="87" t="s">
        <v>1593</v>
      </c>
      <c r="B4" s="65" t="s">
        <v>1612</v>
      </c>
      <c r="C4" s="65" t="s">
        <v>56</v>
      </c>
      <c r="D4" s="110"/>
      <c r="E4" s="109"/>
      <c r="F4" s="111" t="s">
        <v>2206</v>
      </c>
      <c r="G4" s="112"/>
      <c r="H4" s="112"/>
      <c r="I4" s="113">
        <v>4</v>
      </c>
      <c r="J4" s="114"/>
      <c r="K4" s="48">
        <v>16</v>
      </c>
      <c r="L4" s="48">
        <v>16</v>
      </c>
      <c r="M4" s="48">
        <v>0</v>
      </c>
      <c r="N4" s="48">
        <v>16</v>
      </c>
      <c r="O4" s="48">
        <v>16</v>
      </c>
      <c r="P4" s="49" t="s">
        <v>2201</v>
      </c>
      <c r="Q4" s="49" t="s">
        <v>2201</v>
      </c>
      <c r="R4" s="48">
        <v>16</v>
      </c>
      <c r="S4" s="48">
        <v>16</v>
      </c>
      <c r="T4" s="48">
        <v>1</v>
      </c>
      <c r="U4" s="48">
        <v>1</v>
      </c>
      <c r="V4" s="48">
        <v>0</v>
      </c>
      <c r="W4" s="49">
        <v>0</v>
      </c>
      <c r="X4" s="49">
        <v>0</v>
      </c>
      <c r="Y4" s="78" t="s">
        <v>1660</v>
      </c>
      <c r="Z4" s="78" t="s">
        <v>1678</v>
      </c>
      <c r="AA4" s="78" t="s">
        <v>1721</v>
      </c>
      <c r="AB4" s="84" t="s">
        <v>1796</v>
      </c>
      <c r="AC4" s="84" t="s">
        <v>1883</v>
      </c>
      <c r="AD4" s="84"/>
      <c r="AE4" s="84"/>
      <c r="AF4" s="84" t="s">
        <v>1935</v>
      </c>
      <c r="AG4" s="121">
        <v>13</v>
      </c>
      <c r="AH4" s="124">
        <v>4.642857142857143</v>
      </c>
      <c r="AI4" s="121">
        <v>6</v>
      </c>
      <c r="AJ4" s="124">
        <v>2.142857142857143</v>
      </c>
      <c r="AK4" s="121">
        <v>0</v>
      </c>
      <c r="AL4" s="124">
        <v>0</v>
      </c>
      <c r="AM4" s="121">
        <v>261</v>
      </c>
      <c r="AN4" s="124">
        <v>93.21428571428571</v>
      </c>
      <c r="AO4" s="121">
        <v>280</v>
      </c>
    </row>
    <row r="5" spans="1:41" ht="15">
      <c r="A5" s="87" t="s">
        <v>1594</v>
      </c>
      <c r="B5" s="65" t="s">
        <v>1613</v>
      </c>
      <c r="C5" s="65" t="s">
        <v>56</v>
      </c>
      <c r="D5" s="110"/>
      <c r="E5" s="109"/>
      <c r="F5" s="111" t="s">
        <v>2207</v>
      </c>
      <c r="G5" s="112"/>
      <c r="H5" s="112"/>
      <c r="I5" s="113">
        <v>5</v>
      </c>
      <c r="J5" s="114"/>
      <c r="K5" s="48">
        <v>5</v>
      </c>
      <c r="L5" s="48">
        <v>5</v>
      </c>
      <c r="M5" s="48">
        <v>0</v>
      </c>
      <c r="N5" s="48">
        <v>5</v>
      </c>
      <c r="O5" s="48">
        <v>0</v>
      </c>
      <c r="P5" s="49">
        <v>0</v>
      </c>
      <c r="Q5" s="49">
        <v>0</v>
      </c>
      <c r="R5" s="48">
        <v>1</v>
      </c>
      <c r="S5" s="48">
        <v>0</v>
      </c>
      <c r="T5" s="48">
        <v>5</v>
      </c>
      <c r="U5" s="48">
        <v>5</v>
      </c>
      <c r="V5" s="48">
        <v>3</v>
      </c>
      <c r="W5" s="49">
        <v>1.28</v>
      </c>
      <c r="X5" s="49">
        <v>0.25</v>
      </c>
      <c r="Y5" s="78"/>
      <c r="Z5" s="78"/>
      <c r="AA5" s="78" t="s">
        <v>406</v>
      </c>
      <c r="AB5" s="84" t="s">
        <v>1797</v>
      </c>
      <c r="AC5" s="84" t="s">
        <v>1884</v>
      </c>
      <c r="AD5" s="84"/>
      <c r="AE5" s="84" t="s">
        <v>1919</v>
      </c>
      <c r="AF5" s="84" t="s">
        <v>1936</v>
      </c>
      <c r="AG5" s="121">
        <v>0</v>
      </c>
      <c r="AH5" s="124">
        <v>0</v>
      </c>
      <c r="AI5" s="121">
        <v>0</v>
      </c>
      <c r="AJ5" s="124">
        <v>0</v>
      </c>
      <c r="AK5" s="121">
        <v>0</v>
      </c>
      <c r="AL5" s="124">
        <v>0</v>
      </c>
      <c r="AM5" s="121">
        <v>49</v>
      </c>
      <c r="AN5" s="124">
        <v>100</v>
      </c>
      <c r="AO5" s="121">
        <v>49</v>
      </c>
    </row>
    <row r="6" spans="1:41" ht="15">
      <c r="A6" s="87" t="s">
        <v>1595</v>
      </c>
      <c r="B6" s="65" t="s">
        <v>1614</v>
      </c>
      <c r="C6" s="65" t="s">
        <v>56</v>
      </c>
      <c r="D6" s="110"/>
      <c r="E6" s="109"/>
      <c r="F6" s="111" t="s">
        <v>1595</v>
      </c>
      <c r="G6" s="112"/>
      <c r="H6" s="112"/>
      <c r="I6" s="113">
        <v>6</v>
      </c>
      <c r="J6" s="114"/>
      <c r="K6" s="48">
        <v>3</v>
      </c>
      <c r="L6" s="48">
        <v>2</v>
      </c>
      <c r="M6" s="48">
        <v>0</v>
      </c>
      <c r="N6" s="48">
        <v>2</v>
      </c>
      <c r="O6" s="48">
        <v>0</v>
      </c>
      <c r="P6" s="49">
        <v>0</v>
      </c>
      <c r="Q6" s="49">
        <v>0</v>
      </c>
      <c r="R6" s="48">
        <v>1</v>
      </c>
      <c r="S6" s="48">
        <v>0</v>
      </c>
      <c r="T6" s="48">
        <v>3</v>
      </c>
      <c r="U6" s="48">
        <v>2</v>
      </c>
      <c r="V6" s="48">
        <v>2</v>
      </c>
      <c r="W6" s="49">
        <v>0.888889</v>
      </c>
      <c r="X6" s="49">
        <v>0.3333333333333333</v>
      </c>
      <c r="Y6" s="78"/>
      <c r="Z6" s="78"/>
      <c r="AA6" s="78"/>
      <c r="AB6" s="84" t="s">
        <v>764</v>
      </c>
      <c r="AC6" s="84" t="s">
        <v>764</v>
      </c>
      <c r="AD6" s="84" t="s">
        <v>331</v>
      </c>
      <c r="AE6" s="84" t="s">
        <v>330</v>
      </c>
      <c r="AF6" s="84" t="s">
        <v>1937</v>
      </c>
      <c r="AG6" s="121">
        <v>1</v>
      </c>
      <c r="AH6" s="124">
        <v>6.25</v>
      </c>
      <c r="AI6" s="121">
        <v>0</v>
      </c>
      <c r="AJ6" s="124">
        <v>0</v>
      </c>
      <c r="AK6" s="121">
        <v>0</v>
      </c>
      <c r="AL6" s="124">
        <v>0</v>
      </c>
      <c r="AM6" s="121">
        <v>15</v>
      </c>
      <c r="AN6" s="124">
        <v>93.75</v>
      </c>
      <c r="AO6" s="121">
        <v>16</v>
      </c>
    </row>
    <row r="7" spans="1:41" ht="15">
      <c r="A7" s="87" t="s">
        <v>1596</v>
      </c>
      <c r="B7" s="65" t="s">
        <v>1615</v>
      </c>
      <c r="C7" s="65" t="s">
        <v>56</v>
      </c>
      <c r="D7" s="110"/>
      <c r="E7" s="109"/>
      <c r="F7" s="111" t="s">
        <v>2208</v>
      </c>
      <c r="G7" s="112"/>
      <c r="H7" s="112"/>
      <c r="I7" s="113">
        <v>7</v>
      </c>
      <c r="J7" s="114"/>
      <c r="K7" s="48">
        <v>3</v>
      </c>
      <c r="L7" s="48">
        <v>3</v>
      </c>
      <c r="M7" s="48">
        <v>2</v>
      </c>
      <c r="N7" s="48">
        <v>5</v>
      </c>
      <c r="O7" s="48">
        <v>3</v>
      </c>
      <c r="P7" s="49">
        <v>0</v>
      </c>
      <c r="Q7" s="49">
        <v>0</v>
      </c>
      <c r="R7" s="48">
        <v>1</v>
      </c>
      <c r="S7" s="48">
        <v>0</v>
      </c>
      <c r="T7" s="48">
        <v>3</v>
      </c>
      <c r="U7" s="48">
        <v>5</v>
      </c>
      <c r="V7" s="48">
        <v>2</v>
      </c>
      <c r="W7" s="49">
        <v>0.888889</v>
      </c>
      <c r="X7" s="49">
        <v>0.3333333333333333</v>
      </c>
      <c r="Y7" s="78" t="s">
        <v>1661</v>
      </c>
      <c r="Z7" s="78" t="s">
        <v>1679</v>
      </c>
      <c r="AA7" s="78" t="s">
        <v>1722</v>
      </c>
      <c r="AB7" s="84" t="s">
        <v>1798</v>
      </c>
      <c r="AC7" s="84" t="s">
        <v>1885</v>
      </c>
      <c r="AD7" s="84"/>
      <c r="AE7" s="84" t="s">
        <v>1920</v>
      </c>
      <c r="AF7" s="84" t="s">
        <v>1938</v>
      </c>
      <c r="AG7" s="121">
        <v>11</v>
      </c>
      <c r="AH7" s="124">
        <v>9.401709401709402</v>
      </c>
      <c r="AI7" s="121">
        <v>2</v>
      </c>
      <c r="AJ7" s="124">
        <v>1.7094017094017093</v>
      </c>
      <c r="AK7" s="121">
        <v>0</v>
      </c>
      <c r="AL7" s="124">
        <v>0</v>
      </c>
      <c r="AM7" s="121">
        <v>104</v>
      </c>
      <c r="AN7" s="124">
        <v>88.88888888888889</v>
      </c>
      <c r="AO7" s="121">
        <v>117</v>
      </c>
    </row>
    <row r="8" spans="1:41" ht="15">
      <c r="A8" s="87" t="s">
        <v>1597</v>
      </c>
      <c r="B8" s="65" t="s">
        <v>1616</v>
      </c>
      <c r="C8" s="65" t="s">
        <v>56</v>
      </c>
      <c r="D8" s="110"/>
      <c r="E8" s="109"/>
      <c r="F8" s="111" t="s">
        <v>2209</v>
      </c>
      <c r="G8" s="112"/>
      <c r="H8" s="112"/>
      <c r="I8" s="113">
        <v>8</v>
      </c>
      <c r="J8" s="114"/>
      <c r="K8" s="48">
        <v>3</v>
      </c>
      <c r="L8" s="48">
        <v>3</v>
      </c>
      <c r="M8" s="48">
        <v>0</v>
      </c>
      <c r="N8" s="48">
        <v>3</v>
      </c>
      <c r="O8" s="48">
        <v>1</v>
      </c>
      <c r="P8" s="49">
        <v>0</v>
      </c>
      <c r="Q8" s="49">
        <v>0</v>
      </c>
      <c r="R8" s="48">
        <v>1</v>
      </c>
      <c r="S8" s="48">
        <v>0</v>
      </c>
      <c r="T8" s="48">
        <v>3</v>
      </c>
      <c r="U8" s="48">
        <v>3</v>
      </c>
      <c r="V8" s="48">
        <v>2</v>
      </c>
      <c r="W8" s="49">
        <v>0.888889</v>
      </c>
      <c r="X8" s="49">
        <v>0.3333333333333333</v>
      </c>
      <c r="Y8" s="78"/>
      <c r="Z8" s="78"/>
      <c r="AA8" s="78" t="s">
        <v>419</v>
      </c>
      <c r="AB8" s="84" t="s">
        <v>1799</v>
      </c>
      <c r="AC8" s="84" t="s">
        <v>1886</v>
      </c>
      <c r="AD8" s="84"/>
      <c r="AE8" s="84" t="s">
        <v>278</v>
      </c>
      <c r="AF8" s="84" t="s">
        <v>1939</v>
      </c>
      <c r="AG8" s="121">
        <v>0</v>
      </c>
      <c r="AH8" s="124">
        <v>0</v>
      </c>
      <c r="AI8" s="121">
        <v>1</v>
      </c>
      <c r="AJ8" s="124">
        <v>0.8403361344537815</v>
      </c>
      <c r="AK8" s="121">
        <v>0</v>
      </c>
      <c r="AL8" s="124">
        <v>0</v>
      </c>
      <c r="AM8" s="121">
        <v>118</v>
      </c>
      <c r="AN8" s="124">
        <v>99.15966386554622</v>
      </c>
      <c r="AO8" s="121">
        <v>119</v>
      </c>
    </row>
    <row r="9" spans="1:41" ht="15">
      <c r="A9" s="87" t="s">
        <v>1598</v>
      </c>
      <c r="B9" s="65" t="s">
        <v>1617</v>
      </c>
      <c r="C9" s="65" t="s">
        <v>56</v>
      </c>
      <c r="D9" s="110"/>
      <c r="E9" s="109"/>
      <c r="F9" s="111" t="s">
        <v>2210</v>
      </c>
      <c r="G9" s="112"/>
      <c r="H9" s="112"/>
      <c r="I9" s="113">
        <v>9</v>
      </c>
      <c r="J9" s="114"/>
      <c r="K9" s="48">
        <v>3</v>
      </c>
      <c r="L9" s="48">
        <v>3</v>
      </c>
      <c r="M9" s="48">
        <v>0</v>
      </c>
      <c r="N9" s="48">
        <v>3</v>
      </c>
      <c r="O9" s="48">
        <v>1</v>
      </c>
      <c r="P9" s="49">
        <v>0</v>
      </c>
      <c r="Q9" s="49">
        <v>0</v>
      </c>
      <c r="R9" s="48">
        <v>1</v>
      </c>
      <c r="S9" s="48">
        <v>0</v>
      </c>
      <c r="T9" s="48">
        <v>3</v>
      </c>
      <c r="U9" s="48">
        <v>3</v>
      </c>
      <c r="V9" s="48">
        <v>2</v>
      </c>
      <c r="W9" s="49">
        <v>0.888889</v>
      </c>
      <c r="X9" s="49">
        <v>0.3333333333333333</v>
      </c>
      <c r="Y9" s="78"/>
      <c r="Z9" s="78"/>
      <c r="AA9" s="78"/>
      <c r="AB9" s="84" t="s">
        <v>1800</v>
      </c>
      <c r="AC9" s="84" t="s">
        <v>1887</v>
      </c>
      <c r="AD9" s="84"/>
      <c r="AE9" s="84" t="s">
        <v>258</v>
      </c>
      <c r="AF9" s="84" t="s">
        <v>1940</v>
      </c>
      <c r="AG9" s="121">
        <v>0</v>
      </c>
      <c r="AH9" s="124">
        <v>0</v>
      </c>
      <c r="AI9" s="121">
        <v>0</v>
      </c>
      <c r="AJ9" s="124">
        <v>0</v>
      </c>
      <c r="AK9" s="121">
        <v>0</v>
      </c>
      <c r="AL9" s="124">
        <v>0</v>
      </c>
      <c r="AM9" s="121">
        <v>94</v>
      </c>
      <c r="AN9" s="124">
        <v>100</v>
      </c>
      <c r="AO9" s="121">
        <v>94</v>
      </c>
    </row>
    <row r="10" spans="1:41" ht="14.25" customHeight="1">
      <c r="A10" s="87" t="s">
        <v>1599</v>
      </c>
      <c r="B10" s="65" t="s">
        <v>1618</v>
      </c>
      <c r="C10" s="65" t="s">
        <v>56</v>
      </c>
      <c r="D10" s="110"/>
      <c r="E10" s="109"/>
      <c r="F10" s="111" t="s">
        <v>2211</v>
      </c>
      <c r="G10" s="112"/>
      <c r="H10" s="112"/>
      <c r="I10" s="113">
        <v>10</v>
      </c>
      <c r="J10" s="114"/>
      <c r="K10" s="48">
        <v>3</v>
      </c>
      <c r="L10" s="48">
        <v>3</v>
      </c>
      <c r="M10" s="48">
        <v>2</v>
      </c>
      <c r="N10" s="48">
        <v>5</v>
      </c>
      <c r="O10" s="48">
        <v>1</v>
      </c>
      <c r="P10" s="49">
        <v>0</v>
      </c>
      <c r="Q10" s="49">
        <v>0</v>
      </c>
      <c r="R10" s="48">
        <v>1</v>
      </c>
      <c r="S10" s="48">
        <v>0</v>
      </c>
      <c r="T10" s="48">
        <v>3</v>
      </c>
      <c r="U10" s="48">
        <v>5</v>
      </c>
      <c r="V10" s="48">
        <v>1</v>
      </c>
      <c r="W10" s="49">
        <v>0.666667</v>
      </c>
      <c r="X10" s="49">
        <v>0.5</v>
      </c>
      <c r="Y10" s="78" t="s">
        <v>387</v>
      </c>
      <c r="Z10" s="78" t="s">
        <v>399</v>
      </c>
      <c r="AA10" s="78" t="s">
        <v>1723</v>
      </c>
      <c r="AB10" s="84" t="s">
        <v>1801</v>
      </c>
      <c r="AC10" s="84" t="s">
        <v>1888</v>
      </c>
      <c r="AD10" s="84"/>
      <c r="AE10" s="84" t="s">
        <v>1921</v>
      </c>
      <c r="AF10" s="84" t="s">
        <v>1941</v>
      </c>
      <c r="AG10" s="121">
        <v>9</v>
      </c>
      <c r="AH10" s="124">
        <v>9.473684210526315</v>
      </c>
      <c r="AI10" s="121">
        <v>0</v>
      </c>
      <c r="AJ10" s="124">
        <v>0</v>
      </c>
      <c r="AK10" s="121">
        <v>0</v>
      </c>
      <c r="AL10" s="124">
        <v>0</v>
      </c>
      <c r="AM10" s="121">
        <v>86</v>
      </c>
      <c r="AN10" s="124">
        <v>90.52631578947368</v>
      </c>
      <c r="AO10" s="121">
        <v>95</v>
      </c>
    </row>
    <row r="11" spans="1:41" ht="15">
      <c r="A11" s="87" t="s">
        <v>1600</v>
      </c>
      <c r="B11" s="65" t="s">
        <v>1619</v>
      </c>
      <c r="C11" s="65" t="s">
        <v>56</v>
      </c>
      <c r="D11" s="110"/>
      <c r="E11" s="109"/>
      <c r="F11" s="111" t="s">
        <v>1600</v>
      </c>
      <c r="G11" s="112"/>
      <c r="H11" s="112"/>
      <c r="I11" s="113">
        <v>11</v>
      </c>
      <c r="J11" s="114"/>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c r="AB11" s="84" t="s">
        <v>764</v>
      </c>
      <c r="AC11" s="84" t="s">
        <v>764</v>
      </c>
      <c r="AD11" s="84" t="s">
        <v>322</v>
      </c>
      <c r="AE11" s="84" t="s">
        <v>321</v>
      </c>
      <c r="AF11" s="84" t="s">
        <v>1942</v>
      </c>
      <c r="AG11" s="121">
        <v>2</v>
      </c>
      <c r="AH11" s="124">
        <v>6.0606060606060606</v>
      </c>
      <c r="AI11" s="121">
        <v>1</v>
      </c>
      <c r="AJ11" s="124">
        <v>3.0303030303030303</v>
      </c>
      <c r="AK11" s="121">
        <v>0</v>
      </c>
      <c r="AL11" s="124">
        <v>0</v>
      </c>
      <c r="AM11" s="121">
        <v>30</v>
      </c>
      <c r="AN11" s="124">
        <v>90.9090909090909</v>
      </c>
      <c r="AO11" s="121">
        <v>33</v>
      </c>
    </row>
    <row r="12" spans="1:41" ht="15">
      <c r="A12" s="87" t="s">
        <v>1601</v>
      </c>
      <c r="B12" s="65" t="s">
        <v>1620</v>
      </c>
      <c r="C12" s="65" t="s">
        <v>56</v>
      </c>
      <c r="D12" s="110"/>
      <c r="E12" s="109"/>
      <c r="F12" s="111" t="s">
        <v>1601</v>
      </c>
      <c r="G12" s="112"/>
      <c r="H12" s="112"/>
      <c r="I12" s="113">
        <v>12</v>
      </c>
      <c r="J12" s="114"/>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764</v>
      </c>
      <c r="AC12" s="84" t="s">
        <v>764</v>
      </c>
      <c r="AD12" s="84" t="s">
        <v>327</v>
      </c>
      <c r="AE12" s="84"/>
      <c r="AF12" s="84" t="s">
        <v>1943</v>
      </c>
      <c r="AG12" s="121">
        <v>0</v>
      </c>
      <c r="AH12" s="124">
        <v>0</v>
      </c>
      <c r="AI12" s="121">
        <v>1</v>
      </c>
      <c r="AJ12" s="124">
        <v>12.5</v>
      </c>
      <c r="AK12" s="121">
        <v>0</v>
      </c>
      <c r="AL12" s="124">
        <v>0</v>
      </c>
      <c r="AM12" s="121">
        <v>7</v>
      </c>
      <c r="AN12" s="124">
        <v>87.5</v>
      </c>
      <c r="AO12" s="121">
        <v>8</v>
      </c>
    </row>
    <row r="13" spans="1:41" ht="15">
      <c r="A13" s="87" t="s">
        <v>1602</v>
      </c>
      <c r="B13" s="65" t="s">
        <v>1621</v>
      </c>
      <c r="C13" s="65" t="s">
        <v>56</v>
      </c>
      <c r="D13" s="110"/>
      <c r="E13" s="109"/>
      <c r="F13" s="111" t="s">
        <v>2212</v>
      </c>
      <c r="G13" s="112"/>
      <c r="H13" s="112"/>
      <c r="I13" s="113">
        <v>13</v>
      </c>
      <c r="J13" s="114"/>
      <c r="K13" s="48">
        <v>2</v>
      </c>
      <c r="L13" s="48">
        <v>2</v>
      </c>
      <c r="M13" s="48">
        <v>0</v>
      </c>
      <c r="N13" s="48">
        <v>2</v>
      </c>
      <c r="O13" s="48">
        <v>1</v>
      </c>
      <c r="P13" s="49">
        <v>0</v>
      </c>
      <c r="Q13" s="49">
        <v>0</v>
      </c>
      <c r="R13" s="48">
        <v>1</v>
      </c>
      <c r="S13" s="48">
        <v>0</v>
      </c>
      <c r="T13" s="48">
        <v>2</v>
      </c>
      <c r="U13" s="48">
        <v>2</v>
      </c>
      <c r="V13" s="48">
        <v>1</v>
      </c>
      <c r="W13" s="49">
        <v>0.5</v>
      </c>
      <c r="X13" s="49">
        <v>0.5</v>
      </c>
      <c r="Y13" s="78" t="s">
        <v>395</v>
      </c>
      <c r="Z13" s="78" t="s">
        <v>405</v>
      </c>
      <c r="AA13" s="78"/>
      <c r="AB13" s="84" t="s">
        <v>1802</v>
      </c>
      <c r="AC13" s="84" t="s">
        <v>1889</v>
      </c>
      <c r="AD13" s="84"/>
      <c r="AE13" s="84" t="s">
        <v>301</v>
      </c>
      <c r="AF13" s="84" t="s">
        <v>1944</v>
      </c>
      <c r="AG13" s="121">
        <v>0</v>
      </c>
      <c r="AH13" s="124">
        <v>0</v>
      </c>
      <c r="AI13" s="121">
        <v>0</v>
      </c>
      <c r="AJ13" s="124">
        <v>0</v>
      </c>
      <c r="AK13" s="121">
        <v>0</v>
      </c>
      <c r="AL13" s="124">
        <v>0</v>
      </c>
      <c r="AM13" s="121">
        <v>10</v>
      </c>
      <c r="AN13" s="124">
        <v>100</v>
      </c>
      <c r="AO13" s="121">
        <v>10</v>
      </c>
    </row>
    <row r="14" spans="1:41" ht="15">
      <c r="A14" s="87" t="s">
        <v>1603</v>
      </c>
      <c r="B14" s="65" t="s">
        <v>1622</v>
      </c>
      <c r="C14" s="65" t="s">
        <v>56</v>
      </c>
      <c r="D14" s="110"/>
      <c r="E14" s="109"/>
      <c r="F14" s="111" t="s">
        <v>2213</v>
      </c>
      <c r="G14" s="112"/>
      <c r="H14" s="112"/>
      <c r="I14" s="113">
        <v>14</v>
      </c>
      <c r="J14" s="114"/>
      <c r="K14" s="48">
        <v>2</v>
      </c>
      <c r="L14" s="48">
        <v>2</v>
      </c>
      <c r="M14" s="48">
        <v>0</v>
      </c>
      <c r="N14" s="48">
        <v>2</v>
      </c>
      <c r="O14" s="48">
        <v>1</v>
      </c>
      <c r="P14" s="49">
        <v>0</v>
      </c>
      <c r="Q14" s="49">
        <v>0</v>
      </c>
      <c r="R14" s="48">
        <v>1</v>
      </c>
      <c r="S14" s="48">
        <v>0</v>
      </c>
      <c r="T14" s="48">
        <v>2</v>
      </c>
      <c r="U14" s="48">
        <v>2</v>
      </c>
      <c r="V14" s="48">
        <v>1</v>
      </c>
      <c r="W14" s="49">
        <v>0.5</v>
      </c>
      <c r="X14" s="49">
        <v>0.5</v>
      </c>
      <c r="Y14" s="78"/>
      <c r="Z14" s="78"/>
      <c r="AA14" s="78" t="s">
        <v>425</v>
      </c>
      <c r="AB14" s="84" t="s">
        <v>1803</v>
      </c>
      <c r="AC14" s="84" t="s">
        <v>1890</v>
      </c>
      <c r="AD14" s="84"/>
      <c r="AE14" s="84" t="s">
        <v>295</v>
      </c>
      <c r="AF14" s="84" t="s">
        <v>1945</v>
      </c>
      <c r="AG14" s="121">
        <v>0</v>
      </c>
      <c r="AH14" s="124">
        <v>0</v>
      </c>
      <c r="AI14" s="121">
        <v>0</v>
      </c>
      <c r="AJ14" s="124">
        <v>0</v>
      </c>
      <c r="AK14" s="121">
        <v>0</v>
      </c>
      <c r="AL14" s="124">
        <v>0</v>
      </c>
      <c r="AM14" s="121">
        <v>66</v>
      </c>
      <c r="AN14" s="124">
        <v>100</v>
      </c>
      <c r="AO14" s="121">
        <v>66</v>
      </c>
    </row>
    <row r="15" spans="1:41" ht="15">
      <c r="A15" s="87" t="s">
        <v>1604</v>
      </c>
      <c r="B15" s="65" t="s">
        <v>1611</v>
      </c>
      <c r="C15" s="65" t="s">
        <v>59</v>
      </c>
      <c r="D15" s="110"/>
      <c r="E15" s="109"/>
      <c r="F15" s="111" t="s">
        <v>2214</v>
      </c>
      <c r="G15" s="112"/>
      <c r="H15" s="112"/>
      <c r="I15" s="113">
        <v>15</v>
      </c>
      <c r="J15" s="114"/>
      <c r="K15" s="48">
        <v>2</v>
      </c>
      <c r="L15" s="48">
        <v>2</v>
      </c>
      <c r="M15" s="48">
        <v>0</v>
      </c>
      <c r="N15" s="48">
        <v>2</v>
      </c>
      <c r="O15" s="48">
        <v>1</v>
      </c>
      <c r="P15" s="49">
        <v>0</v>
      </c>
      <c r="Q15" s="49">
        <v>0</v>
      </c>
      <c r="R15" s="48">
        <v>1</v>
      </c>
      <c r="S15" s="48">
        <v>0</v>
      </c>
      <c r="T15" s="48">
        <v>2</v>
      </c>
      <c r="U15" s="48">
        <v>2</v>
      </c>
      <c r="V15" s="48">
        <v>1</v>
      </c>
      <c r="W15" s="49">
        <v>0.5</v>
      </c>
      <c r="X15" s="49">
        <v>0.5</v>
      </c>
      <c r="Y15" s="78" t="s">
        <v>392</v>
      </c>
      <c r="Z15" s="78" t="s">
        <v>402</v>
      </c>
      <c r="AA15" s="78" t="s">
        <v>421</v>
      </c>
      <c r="AB15" s="84" t="s">
        <v>1804</v>
      </c>
      <c r="AC15" s="84" t="s">
        <v>1891</v>
      </c>
      <c r="AD15" s="84"/>
      <c r="AE15" s="84" t="s">
        <v>284</v>
      </c>
      <c r="AF15" s="84" t="s">
        <v>1946</v>
      </c>
      <c r="AG15" s="121">
        <v>0</v>
      </c>
      <c r="AH15" s="124">
        <v>0</v>
      </c>
      <c r="AI15" s="121">
        <v>0</v>
      </c>
      <c r="AJ15" s="124">
        <v>0</v>
      </c>
      <c r="AK15" s="121">
        <v>0</v>
      </c>
      <c r="AL15" s="124">
        <v>0</v>
      </c>
      <c r="AM15" s="121">
        <v>32</v>
      </c>
      <c r="AN15" s="124">
        <v>100</v>
      </c>
      <c r="AO15" s="121">
        <v>32</v>
      </c>
    </row>
    <row r="16" spans="1:41" ht="15">
      <c r="A16" s="87" t="s">
        <v>1605</v>
      </c>
      <c r="B16" s="65" t="s">
        <v>1612</v>
      </c>
      <c r="C16" s="65" t="s">
        <v>59</v>
      </c>
      <c r="D16" s="110"/>
      <c r="E16" s="109"/>
      <c r="F16" s="111" t="s">
        <v>1605</v>
      </c>
      <c r="G16" s="112"/>
      <c r="H16" s="112"/>
      <c r="I16" s="113">
        <v>16</v>
      </c>
      <c r="J16" s="114"/>
      <c r="K16" s="48">
        <v>2</v>
      </c>
      <c r="L16" s="48">
        <v>1</v>
      </c>
      <c r="M16" s="48">
        <v>0</v>
      </c>
      <c r="N16" s="48">
        <v>1</v>
      </c>
      <c r="O16" s="48">
        <v>0</v>
      </c>
      <c r="P16" s="49">
        <v>0</v>
      </c>
      <c r="Q16" s="49">
        <v>0</v>
      </c>
      <c r="R16" s="48">
        <v>1</v>
      </c>
      <c r="S16" s="48">
        <v>0</v>
      </c>
      <c r="T16" s="48">
        <v>2</v>
      </c>
      <c r="U16" s="48">
        <v>1</v>
      </c>
      <c r="V16" s="48">
        <v>1</v>
      </c>
      <c r="W16" s="49">
        <v>0.5</v>
      </c>
      <c r="X16" s="49">
        <v>0.5</v>
      </c>
      <c r="Y16" s="78" t="s">
        <v>390</v>
      </c>
      <c r="Z16" s="78" t="s">
        <v>397</v>
      </c>
      <c r="AA16" s="78"/>
      <c r="AB16" s="84" t="s">
        <v>764</v>
      </c>
      <c r="AC16" s="84" t="s">
        <v>764</v>
      </c>
      <c r="AD16" s="84"/>
      <c r="AE16" s="84" t="s">
        <v>326</v>
      </c>
      <c r="AF16" s="84" t="s">
        <v>1947</v>
      </c>
      <c r="AG16" s="121">
        <v>2</v>
      </c>
      <c r="AH16" s="124">
        <v>7.407407407407407</v>
      </c>
      <c r="AI16" s="121">
        <v>0</v>
      </c>
      <c r="AJ16" s="124">
        <v>0</v>
      </c>
      <c r="AK16" s="121">
        <v>0</v>
      </c>
      <c r="AL16" s="124">
        <v>0</v>
      </c>
      <c r="AM16" s="121">
        <v>25</v>
      </c>
      <c r="AN16" s="124">
        <v>92.5925925925926</v>
      </c>
      <c r="AO16" s="121">
        <v>27</v>
      </c>
    </row>
    <row r="17" spans="1:41" ht="15">
      <c r="A17" s="87" t="s">
        <v>1606</v>
      </c>
      <c r="B17" s="65" t="s">
        <v>1613</v>
      </c>
      <c r="C17" s="65" t="s">
        <v>59</v>
      </c>
      <c r="D17" s="110"/>
      <c r="E17" s="109"/>
      <c r="F17" s="111" t="s">
        <v>2215</v>
      </c>
      <c r="G17" s="112"/>
      <c r="H17" s="112"/>
      <c r="I17" s="113">
        <v>17</v>
      </c>
      <c r="J17" s="114"/>
      <c r="K17" s="48">
        <v>2</v>
      </c>
      <c r="L17" s="48">
        <v>1</v>
      </c>
      <c r="M17" s="48">
        <v>0</v>
      </c>
      <c r="N17" s="48">
        <v>1</v>
      </c>
      <c r="O17" s="48">
        <v>0</v>
      </c>
      <c r="P17" s="49">
        <v>0</v>
      </c>
      <c r="Q17" s="49">
        <v>0</v>
      </c>
      <c r="R17" s="48">
        <v>1</v>
      </c>
      <c r="S17" s="48">
        <v>0</v>
      </c>
      <c r="T17" s="48">
        <v>2</v>
      </c>
      <c r="U17" s="48">
        <v>1</v>
      </c>
      <c r="V17" s="48">
        <v>1</v>
      </c>
      <c r="W17" s="49">
        <v>0.5</v>
      </c>
      <c r="X17" s="49">
        <v>0.5</v>
      </c>
      <c r="Y17" s="78"/>
      <c r="Z17" s="78"/>
      <c r="AA17" s="78" t="s">
        <v>416</v>
      </c>
      <c r="AB17" s="84" t="s">
        <v>1743</v>
      </c>
      <c r="AC17" s="84" t="s">
        <v>764</v>
      </c>
      <c r="AD17" s="84"/>
      <c r="AE17" s="84" t="s">
        <v>325</v>
      </c>
      <c r="AF17" s="84" t="s">
        <v>1948</v>
      </c>
      <c r="AG17" s="121">
        <v>1</v>
      </c>
      <c r="AH17" s="124">
        <v>5.555555555555555</v>
      </c>
      <c r="AI17" s="121">
        <v>3</v>
      </c>
      <c r="AJ17" s="124">
        <v>16.666666666666668</v>
      </c>
      <c r="AK17" s="121">
        <v>0</v>
      </c>
      <c r="AL17" s="124">
        <v>0</v>
      </c>
      <c r="AM17" s="121">
        <v>14</v>
      </c>
      <c r="AN17" s="124">
        <v>77.77777777777777</v>
      </c>
      <c r="AO17" s="121">
        <v>18</v>
      </c>
    </row>
    <row r="18" spans="1:41" ht="15">
      <c r="A18" s="87" t="s">
        <v>1607</v>
      </c>
      <c r="B18" s="65" t="s">
        <v>1614</v>
      </c>
      <c r="C18" s="65" t="s">
        <v>59</v>
      </c>
      <c r="D18" s="110"/>
      <c r="E18" s="109"/>
      <c r="F18" s="111" t="s">
        <v>1607</v>
      </c>
      <c r="G18" s="112"/>
      <c r="H18" s="112"/>
      <c r="I18" s="113">
        <v>18</v>
      </c>
      <c r="J18" s="114"/>
      <c r="K18" s="48">
        <v>2</v>
      </c>
      <c r="L18" s="48">
        <v>1</v>
      </c>
      <c r="M18" s="48">
        <v>0</v>
      </c>
      <c r="N18" s="48">
        <v>1</v>
      </c>
      <c r="O18" s="48">
        <v>0</v>
      </c>
      <c r="P18" s="49">
        <v>0</v>
      </c>
      <c r="Q18" s="49">
        <v>0</v>
      </c>
      <c r="R18" s="48">
        <v>1</v>
      </c>
      <c r="S18" s="48">
        <v>0</v>
      </c>
      <c r="T18" s="48">
        <v>2</v>
      </c>
      <c r="U18" s="48">
        <v>1</v>
      </c>
      <c r="V18" s="48">
        <v>1</v>
      </c>
      <c r="W18" s="49">
        <v>0.5</v>
      </c>
      <c r="X18" s="49">
        <v>0.5</v>
      </c>
      <c r="Y18" s="78"/>
      <c r="Z18" s="78"/>
      <c r="AA18" s="78"/>
      <c r="AB18" s="84" t="s">
        <v>764</v>
      </c>
      <c r="AC18" s="84" t="s">
        <v>764</v>
      </c>
      <c r="AD18" s="84" t="s">
        <v>324</v>
      </c>
      <c r="AE18" s="84"/>
      <c r="AF18" s="84" t="s">
        <v>1949</v>
      </c>
      <c r="AG18" s="121">
        <v>0</v>
      </c>
      <c r="AH18" s="124">
        <v>0</v>
      </c>
      <c r="AI18" s="121">
        <v>0</v>
      </c>
      <c r="AJ18" s="124">
        <v>0</v>
      </c>
      <c r="AK18" s="121">
        <v>0</v>
      </c>
      <c r="AL18" s="124">
        <v>0</v>
      </c>
      <c r="AM18" s="121">
        <v>5</v>
      </c>
      <c r="AN18" s="124">
        <v>100</v>
      </c>
      <c r="AO18" s="121">
        <v>5</v>
      </c>
    </row>
    <row r="19" spans="1:41" ht="15">
      <c r="A19" s="87" t="s">
        <v>1608</v>
      </c>
      <c r="B19" s="65" t="s">
        <v>1615</v>
      </c>
      <c r="C19" s="65" t="s">
        <v>59</v>
      </c>
      <c r="D19" s="110"/>
      <c r="E19" s="109"/>
      <c r="F19" s="111" t="s">
        <v>2216</v>
      </c>
      <c r="G19" s="112"/>
      <c r="H19" s="112"/>
      <c r="I19" s="113">
        <v>19</v>
      </c>
      <c r="J19" s="114"/>
      <c r="K19" s="48">
        <v>2</v>
      </c>
      <c r="L19" s="48">
        <v>2</v>
      </c>
      <c r="M19" s="48">
        <v>0</v>
      </c>
      <c r="N19" s="48">
        <v>2</v>
      </c>
      <c r="O19" s="48">
        <v>1</v>
      </c>
      <c r="P19" s="49">
        <v>0</v>
      </c>
      <c r="Q19" s="49">
        <v>0</v>
      </c>
      <c r="R19" s="48">
        <v>1</v>
      </c>
      <c r="S19" s="48">
        <v>0</v>
      </c>
      <c r="T19" s="48">
        <v>2</v>
      </c>
      <c r="U19" s="48">
        <v>2</v>
      </c>
      <c r="V19" s="48">
        <v>1</v>
      </c>
      <c r="W19" s="49">
        <v>0.5</v>
      </c>
      <c r="X19" s="49">
        <v>0.5</v>
      </c>
      <c r="Y19" s="78" t="s">
        <v>388</v>
      </c>
      <c r="Z19" s="78" t="s">
        <v>396</v>
      </c>
      <c r="AA19" s="78" t="s">
        <v>407</v>
      </c>
      <c r="AB19" s="84" t="s">
        <v>1805</v>
      </c>
      <c r="AC19" s="84" t="s">
        <v>1892</v>
      </c>
      <c r="AD19" s="84"/>
      <c r="AE19" s="84" t="s">
        <v>236</v>
      </c>
      <c r="AF19" s="84" t="s">
        <v>1950</v>
      </c>
      <c r="AG19" s="121">
        <v>4</v>
      </c>
      <c r="AH19" s="124">
        <v>13.333333333333334</v>
      </c>
      <c r="AI19" s="121">
        <v>0</v>
      </c>
      <c r="AJ19" s="124">
        <v>0</v>
      </c>
      <c r="AK19" s="121">
        <v>0</v>
      </c>
      <c r="AL19" s="124">
        <v>0</v>
      </c>
      <c r="AM19" s="121">
        <v>26</v>
      </c>
      <c r="AN19" s="124">
        <v>86.66666666666667</v>
      </c>
      <c r="AO19" s="121">
        <v>30</v>
      </c>
    </row>
    <row r="20" spans="1:41" ht="15">
      <c r="A20" s="87" t="s">
        <v>1609</v>
      </c>
      <c r="B20" s="65" t="s">
        <v>1616</v>
      </c>
      <c r="C20" s="65" t="s">
        <v>59</v>
      </c>
      <c r="D20" s="110"/>
      <c r="E20" s="109"/>
      <c r="F20" s="111" t="s">
        <v>2217</v>
      </c>
      <c r="G20" s="112"/>
      <c r="H20" s="112"/>
      <c r="I20" s="113">
        <v>20</v>
      </c>
      <c r="J20" s="114"/>
      <c r="K20" s="48">
        <v>2</v>
      </c>
      <c r="L20" s="48">
        <v>2</v>
      </c>
      <c r="M20" s="48">
        <v>0</v>
      </c>
      <c r="N20" s="48">
        <v>2</v>
      </c>
      <c r="O20" s="48">
        <v>1</v>
      </c>
      <c r="P20" s="49">
        <v>0</v>
      </c>
      <c r="Q20" s="49">
        <v>0</v>
      </c>
      <c r="R20" s="48">
        <v>1</v>
      </c>
      <c r="S20" s="48">
        <v>0</v>
      </c>
      <c r="T20" s="48">
        <v>2</v>
      </c>
      <c r="U20" s="48">
        <v>2</v>
      </c>
      <c r="V20" s="48">
        <v>1</v>
      </c>
      <c r="W20" s="49">
        <v>0.5</v>
      </c>
      <c r="X20" s="49">
        <v>0.5</v>
      </c>
      <c r="Y20" s="78"/>
      <c r="Z20" s="78"/>
      <c r="AA20" s="78"/>
      <c r="AB20" s="84" t="s">
        <v>1806</v>
      </c>
      <c r="AC20" s="84" t="s">
        <v>1893</v>
      </c>
      <c r="AD20" s="84"/>
      <c r="AE20" s="84" t="s">
        <v>234</v>
      </c>
      <c r="AF20" s="84" t="s">
        <v>1951</v>
      </c>
      <c r="AG20" s="121">
        <v>0</v>
      </c>
      <c r="AH20" s="124">
        <v>0</v>
      </c>
      <c r="AI20" s="121">
        <v>0</v>
      </c>
      <c r="AJ20" s="124">
        <v>0</v>
      </c>
      <c r="AK20" s="121">
        <v>0</v>
      </c>
      <c r="AL20" s="124">
        <v>0</v>
      </c>
      <c r="AM20" s="121">
        <v>67</v>
      </c>
      <c r="AN20" s="124">
        <v>100</v>
      </c>
      <c r="AO20" s="121">
        <v>67</v>
      </c>
    </row>
    <row r="21" spans="1:41" ht="15">
      <c r="A21" s="87" t="s">
        <v>1610</v>
      </c>
      <c r="B21" s="65" t="s">
        <v>1617</v>
      </c>
      <c r="C21" s="65" t="s">
        <v>59</v>
      </c>
      <c r="D21" s="110"/>
      <c r="E21" s="109"/>
      <c r="F21" s="111" t="s">
        <v>2218</v>
      </c>
      <c r="G21" s="112"/>
      <c r="H21" s="112"/>
      <c r="I21" s="113">
        <v>21</v>
      </c>
      <c r="J21" s="114"/>
      <c r="K21" s="48">
        <v>2</v>
      </c>
      <c r="L21" s="48">
        <v>2</v>
      </c>
      <c r="M21" s="48">
        <v>0</v>
      </c>
      <c r="N21" s="48">
        <v>2</v>
      </c>
      <c r="O21" s="48">
        <v>1</v>
      </c>
      <c r="P21" s="49">
        <v>0</v>
      </c>
      <c r="Q21" s="49">
        <v>0</v>
      </c>
      <c r="R21" s="48">
        <v>1</v>
      </c>
      <c r="S21" s="48">
        <v>0</v>
      </c>
      <c r="T21" s="48">
        <v>2</v>
      </c>
      <c r="U21" s="48">
        <v>2</v>
      </c>
      <c r="V21" s="48">
        <v>1</v>
      </c>
      <c r="W21" s="49">
        <v>0.5</v>
      </c>
      <c r="X21" s="49">
        <v>0.5</v>
      </c>
      <c r="Y21" s="78"/>
      <c r="Z21" s="78"/>
      <c r="AA21" s="78"/>
      <c r="AB21" s="84" t="s">
        <v>1807</v>
      </c>
      <c r="AC21" s="84" t="s">
        <v>1894</v>
      </c>
      <c r="AD21" s="84"/>
      <c r="AE21" s="84" t="s">
        <v>218</v>
      </c>
      <c r="AF21" s="84" t="s">
        <v>1952</v>
      </c>
      <c r="AG21" s="121">
        <v>0</v>
      </c>
      <c r="AH21" s="124">
        <v>0</v>
      </c>
      <c r="AI21" s="121">
        <v>0</v>
      </c>
      <c r="AJ21" s="124">
        <v>0</v>
      </c>
      <c r="AK21" s="121">
        <v>0</v>
      </c>
      <c r="AL21" s="124">
        <v>0</v>
      </c>
      <c r="AM21" s="121">
        <v>58</v>
      </c>
      <c r="AN21" s="124">
        <v>100</v>
      </c>
      <c r="AO21" s="121">
        <v>58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1592</v>
      </c>
      <c r="B2" s="84" t="s">
        <v>318</v>
      </c>
      <c r="C2" s="78">
        <f>VLOOKUP(GroupVertices[[#This Row],[Vertex]],Vertices[],MATCH("ID",Vertices[[#Headers],[Vertex]:[Vertex Content Word Count]],0),FALSE)</f>
        <v>121</v>
      </c>
    </row>
    <row r="3" spans="1:3" ht="15">
      <c r="A3" s="78" t="s">
        <v>1592</v>
      </c>
      <c r="B3" s="84" t="s">
        <v>317</v>
      </c>
      <c r="C3" s="78">
        <f>VLOOKUP(GroupVertices[[#This Row],[Vertex]],Vertices[],MATCH("ID",Vertices[[#Headers],[Vertex]:[Vertex Content Word Count]],0),FALSE)</f>
        <v>8</v>
      </c>
    </row>
    <row r="4" spans="1:3" ht="15">
      <c r="A4" s="78" t="s">
        <v>1592</v>
      </c>
      <c r="B4" s="84" t="s">
        <v>315</v>
      </c>
      <c r="C4" s="78">
        <f>VLOOKUP(GroupVertices[[#This Row],[Vertex]],Vertices[],MATCH("ID",Vertices[[#Headers],[Vertex]:[Vertex Content Word Count]],0),FALSE)</f>
        <v>117</v>
      </c>
    </row>
    <row r="5" spans="1:3" ht="15">
      <c r="A5" s="78" t="s">
        <v>1592</v>
      </c>
      <c r="B5" s="84" t="s">
        <v>314</v>
      </c>
      <c r="C5" s="78">
        <f>VLOOKUP(GroupVertices[[#This Row],[Vertex]],Vertices[],MATCH("ID",Vertices[[#Headers],[Vertex]:[Vertex Content Word Count]],0),FALSE)</f>
        <v>116</v>
      </c>
    </row>
    <row r="6" spans="1:3" ht="15">
      <c r="A6" s="78" t="s">
        <v>1592</v>
      </c>
      <c r="B6" s="84" t="s">
        <v>313</v>
      </c>
      <c r="C6" s="78">
        <f>VLOOKUP(GroupVertices[[#This Row],[Vertex]],Vertices[],MATCH("ID",Vertices[[#Headers],[Vertex]:[Vertex Content Word Count]],0),FALSE)</f>
        <v>115</v>
      </c>
    </row>
    <row r="7" spans="1:3" ht="15">
      <c r="A7" s="78" t="s">
        <v>1592</v>
      </c>
      <c r="B7" s="84" t="s">
        <v>312</v>
      </c>
      <c r="C7" s="78">
        <f>VLOOKUP(GroupVertices[[#This Row],[Vertex]],Vertices[],MATCH("ID",Vertices[[#Headers],[Vertex]:[Vertex Content Word Count]],0),FALSE)</f>
        <v>114</v>
      </c>
    </row>
    <row r="8" spans="1:3" ht="15">
      <c r="A8" s="78" t="s">
        <v>1592</v>
      </c>
      <c r="B8" s="84" t="s">
        <v>310</v>
      </c>
      <c r="C8" s="78">
        <f>VLOOKUP(GroupVertices[[#This Row],[Vertex]],Vertices[],MATCH("ID",Vertices[[#Headers],[Vertex]:[Vertex Content Word Count]],0),FALSE)</f>
        <v>112</v>
      </c>
    </row>
    <row r="9" spans="1:3" ht="15">
      <c r="A9" s="78" t="s">
        <v>1592</v>
      </c>
      <c r="B9" s="84" t="s">
        <v>309</v>
      </c>
      <c r="C9" s="78">
        <f>VLOOKUP(GroupVertices[[#This Row],[Vertex]],Vertices[],MATCH("ID",Vertices[[#Headers],[Vertex]:[Vertex Content Word Count]],0),FALSE)</f>
        <v>111</v>
      </c>
    </row>
    <row r="10" spans="1:3" ht="15">
      <c r="A10" s="78" t="s">
        <v>1592</v>
      </c>
      <c r="B10" s="84" t="s">
        <v>307</v>
      </c>
      <c r="C10" s="78">
        <f>VLOOKUP(GroupVertices[[#This Row],[Vertex]],Vertices[],MATCH("ID",Vertices[[#Headers],[Vertex]:[Vertex Content Word Count]],0),FALSE)</f>
        <v>107</v>
      </c>
    </row>
    <row r="11" spans="1:3" ht="15">
      <c r="A11" s="78" t="s">
        <v>1592</v>
      </c>
      <c r="B11" s="84" t="s">
        <v>303</v>
      </c>
      <c r="C11" s="78">
        <f>VLOOKUP(GroupVertices[[#This Row],[Vertex]],Vertices[],MATCH("ID",Vertices[[#Headers],[Vertex]:[Vertex Content Word Count]],0),FALSE)</f>
        <v>102</v>
      </c>
    </row>
    <row r="12" spans="1:3" ht="15">
      <c r="A12" s="78" t="s">
        <v>1592</v>
      </c>
      <c r="B12" s="84" t="s">
        <v>300</v>
      </c>
      <c r="C12" s="78">
        <f>VLOOKUP(GroupVertices[[#This Row],[Vertex]],Vertices[],MATCH("ID",Vertices[[#Headers],[Vertex]:[Vertex Content Word Count]],0),FALSE)</f>
        <v>99</v>
      </c>
    </row>
    <row r="13" spans="1:3" ht="15">
      <c r="A13" s="78" t="s">
        <v>1592</v>
      </c>
      <c r="B13" s="84" t="s">
        <v>299</v>
      </c>
      <c r="C13" s="78">
        <f>VLOOKUP(GroupVertices[[#This Row],[Vertex]],Vertices[],MATCH("ID",Vertices[[#Headers],[Vertex]:[Vertex Content Word Count]],0),FALSE)</f>
        <v>98</v>
      </c>
    </row>
    <row r="14" spans="1:3" ht="15">
      <c r="A14" s="78" t="s">
        <v>1592</v>
      </c>
      <c r="B14" s="84" t="s">
        <v>297</v>
      </c>
      <c r="C14" s="78">
        <f>VLOOKUP(GroupVertices[[#This Row],[Vertex]],Vertices[],MATCH("ID",Vertices[[#Headers],[Vertex]:[Vertex Content Word Count]],0),FALSE)</f>
        <v>96</v>
      </c>
    </row>
    <row r="15" spans="1:3" ht="15">
      <c r="A15" s="78" t="s">
        <v>1592</v>
      </c>
      <c r="B15" s="84" t="s">
        <v>294</v>
      </c>
      <c r="C15" s="78">
        <f>VLOOKUP(GroupVertices[[#This Row],[Vertex]],Vertices[],MATCH("ID",Vertices[[#Headers],[Vertex]:[Vertex Content Word Count]],0),FALSE)</f>
        <v>93</v>
      </c>
    </row>
    <row r="16" spans="1:3" ht="15">
      <c r="A16" s="78" t="s">
        <v>1592</v>
      </c>
      <c r="B16" s="84" t="s">
        <v>293</v>
      </c>
      <c r="C16" s="78">
        <f>VLOOKUP(GroupVertices[[#This Row],[Vertex]],Vertices[],MATCH("ID",Vertices[[#Headers],[Vertex]:[Vertex Content Word Count]],0),FALSE)</f>
        <v>92</v>
      </c>
    </row>
    <row r="17" spans="1:3" ht="15">
      <c r="A17" s="78" t="s">
        <v>1592</v>
      </c>
      <c r="B17" s="84" t="s">
        <v>290</v>
      </c>
      <c r="C17" s="78">
        <f>VLOOKUP(GroupVertices[[#This Row],[Vertex]],Vertices[],MATCH("ID",Vertices[[#Headers],[Vertex]:[Vertex Content Word Count]],0),FALSE)</f>
        <v>90</v>
      </c>
    </row>
    <row r="18" spans="1:3" ht="15">
      <c r="A18" s="78" t="s">
        <v>1592</v>
      </c>
      <c r="B18" s="84" t="s">
        <v>288</v>
      </c>
      <c r="C18" s="78">
        <f>VLOOKUP(GroupVertices[[#This Row],[Vertex]],Vertices[],MATCH("ID",Vertices[[#Headers],[Vertex]:[Vertex Content Word Count]],0),FALSE)</f>
        <v>88</v>
      </c>
    </row>
    <row r="19" spans="1:3" ht="15">
      <c r="A19" s="78" t="s">
        <v>1592</v>
      </c>
      <c r="B19" s="84" t="s">
        <v>287</v>
      </c>
      <c r="C19" s="78">
        <f>VLOOKUP(GroupVertices[[#This Row],[Vertex]],Vertices[],MATCH("ID",Vertices[[#Headers],[Vertex]:[Vertex Content Word Count]],0),FALSE)</f>
        <v>87</v>
      </c>
    </row>
    <row r="20" spans="1:3" ht="15">
      <c r="A20" s="78" t="s">
        <v>1592</v>
      </c>
      <c r="B20" s="84" t="s">
        <v>286</v>
      </c>
      <c r="C20" s="78">
        <f>VLOOKUP(GroupVertices[[#This Row],[Vertex]],Vertices[],MATCH("ID",Vertices[[#Headers],[Vertex]:[Vertex Content Word Count]],0),FALSE)</f>
        <v>86</v>
      </c>
    </row>
    <row r="21" spans="1:3" ht="15">
      <c r="A21" s="78" t="s">
        <v>1592</v>
      </c>
      <c r="B21" s="84" t="s">
        <v>283</v>
      </c>
      <c r="C21" s="78">
        <f>VLOOKUP(GroupVertices[[#This Row],[Vertex]],Vertices[],MATCH("ID",Vertices[[#Headers],[Vertex]:[Vertex Content Word Count]],0),FALSE)</f>
        <v>83</v>
      </c>
    </row>
    <row r="22" spans="1:3" ht="15">
      <c r="A22" s="78" t="s">
        <v>1592</v>
      </c>
      <c r="B22" s="84" t="s">
        <v>282</v>
      </c>
      <c r="C22" s="78">
        <f>VLOOKUP(GroupVertices[[#This Row],[Vertex]],Vertices[],MATCH("ID",Vertices[[#Headers],[Vertex]:[Vertex Content Word Count]],0),FALSE)</f>
        <v>82</v>
      </c>
    </row>
    <row r="23" spans="1:3" ht="15">
      <c r="A23" s="78" t="s">
        <v>1592</v>
      </c>
      <c r="B23" s="84" t="s">
        <v>280</v>
      </c>
      <c r="C23" s="78">
        <f>VLOOKUP(GroupVertices[[#This Row],[Vertex]],Vertices[],MATCH("ID",Vertices[[#Headers],[Vertex]:[Vertex Content Word Count]],0),FALSE)</f>
        <v>80</v>
      </c>
    </row>
    <row r="24" spans="1:3" ht="15">
      <c r="A24" s="78" t="s">
        <v>1592</v>
      </c>
      <c r="B24" s="84" t="s">
        <v>277</v>
      </c>
      <c r="C24" s="78">
        <f>VLOOKUP(GroupVertices[[#This Row],[Vertex]],Vertices[],MATCH("ID",Vertices[[#Headers],[Vertex]:[Vertex Content Word Count]],0),FALSE)</f>
        <v>78</v>
      </c>
    </row>
    <row r="25" spans="1:3" ht="15">
      <c r="A25" s="78" t="s">
        <v>1592</v>
      </c>
      <c r="B25" s="84" t="s">
        <v>275</v>
      </c>
      <c r="C25" s="78">
        <f>VLOOKUP(GroupVertices[[#This Row],[Vertex]],Vertices[],MATCH("ID",Vertices[[#Headers],[Vertex]:[Vertex Content Word Count]],0),FALSE)</f>
        <v>76</v>
      </c>
    </row>
    <row r="26" spans="1:3" ht="15">
      <c r="A26" s="78" t="s">
        <v>1592</v>
      </c>
      <c r="B26" s="84" t="s">
        <v>273</v>
      </c>
      <c r="C26" s="78">
        <f>VLOOKUP(GroupVertices[[#This Row],[Vertex]],Vertices[],MATCH("ID",Vertices[[#Headers],[Vertex]:[Vertex Content Word Count]],0),FALSE)</f>
        <v>74</v>
      </c>
    </row>
    <row r="27" spans="1:3" ht="15">
      <c r="A27" s="78" t="s">
        <v>1592</v>
      </c>
      <c r="B27" s="84" t="s">
        <v>271</v>
      </c>
      <c r="C27" s="78">
        <f>VLOOKUP(GroupVertices[[#This Row],[Vertex]],Vertices[],MATCH("ID",Vertices[[#Headers],[Vertex]:[Vertex Content Word Count]],0),FALSE)</f>
        <v>71</v>
      </c>
    </row>
    <row r="28" spans="1:3" ht="15">
      <c r="A28" s="78" t="s">
        <v>1592</v>
      </c>
      <c r="B28" s="84" t="s">
        <v>270</v>
      </c>
      <c r="C28" s="78">
        <f>VLOOKUP(GroupVertices[[#This Row],[Vertex]],Vertices[],MATCH("ID",Vertices[[#Headers],[Vertex]:[Vertex Content Word Count]],0),FALSE)</f>
        <v>70</v>
      </c>
    </row>
    <row r="29" spans="1:3" ht="15">
      <c r="A29" s="78" t="s">
        <v>1592</v>
      </c>
      <c r="B29" s="84" t="s">
        <v>269</v>
      </c>
      <c r="C29" s="78">
        <f>VLOOKUP(GroupVertices[[#This Row],[Vertex]],Vertices[],MATCH("ID",Vertices[[#Headers],[Vertex]:[Vertex Content Word Count]],0),FALSE)</f>
        <v>69</v>
      </c>
    </row>
    <row r="30" spans="1:3" ht="15">
      <c r="A30" s="78" t="s">
        <v>1592</v>
      </c>
      <c r="B30" s="84" t="s">
        <v>268</v>
      </c>
      <c r="C30" s="78">
        <f>VLOOKUP(GroupVertices[[#This Row],[Vertex]],Vertices[],MATCH("ID",Vertices[[#Headers],[Vertex]:[Vertex Content Word Count]],0),FALSE)</f>
        <v>68</v>
      </c>
    </row>
    <row r="31" spans="1:3" ht="15">
      <c r="A31" s="78" t="s">
        <v>1592</v>
      </c>
      <c r="B31" s="84" t="s">
        <v>267</v>
      </c>
      <c r="C31" s="78">
        <f>VLOOKUP(GroupVertices[[#This Row],[Vertex]],Vertices[],MATCH("ID",Vertices[[#Headers],[Vertex]:[Vertex Content Word Count]],0),FALSE)</f>
        <v>67</v>
      </c>
    </row>
    <row r="32" spans="1:3" ht="15">
      <c r="A32" s="78" t="s">
        <v>1592</v>
      </c>
      <c r="B32" s="84" t="s">
        <v>266</v>
      </c>
      <c r="C32" s="78">
        <f>VLOOKUP(GroupVertices[[#This Row],[Vertex]],Vertices[],MATCH("ID",Vertices[[#Headers],[Vertex]:[Vertex Content Word Count]],0),FALSE)</f>
        <v>66</v>
      </c>
    </row>
    <row r="33" spans="1:3" ht="15">
      <c r="A33" s="78" t="s">
        <v>1592</v>
      </c>
      <c r="B33" s="84" t="s">
        <v>265</v>
      </c>
      <c r="C33" s="78">
        <f>VLOOKUP(GroupVertices[[#This Row],[Vertex]],Vertices[],MATCH("ID",Vertices[[#Headers],[Vertex]:[Vertex Content Word Count]],0),FALSE)</f>
        <v>65</v>
      </c>
    </row>
    <row r="34" spans="1:3" ht="15">
      <c r="A34" s="78" t="s">
        <v>1592</v>
      </c>
      <c r="B34" s="84" t="s">
        <v>263</v>
      </c>
      <c r="C34" s="78">
        <f>VLOOKUP(GroupVertices[[#This Row],[Vertex]],Vertices[],MATCH("ID",Vertices[[#Headers],[Vertex]:[Vertex Content Word Count]],0),FALSE)</f>
        <v>63</v>
      </c>
    </row>
    <row r="35" spans="1:3" ht="15">
      <c r="A35" s="78" t="s">
        <v>1592</v>
      </c>
      <c r="B35" s="84" t="s">
        <v>262</v>
      </c>
      <c r="C35" s="78">
        <f>VLOOKUP(GroupVertices[[#This Row],[Vertex]],Vertices[],MATCH("ID",Vertices[[#Headers],[Vertex]:[Vertex Content Word Count]],0),FALSE)</f>
        <v>62</v>
      </c>
    </row>
    <row r="36" spans="1:3" ht="15">
      <c r="A36" s="78" t="s">
        <v>1592</v>
      </c>
      <c r="B36" s="84" t="s">
        <v>261</v>
      </c>
      <c r="C36" s="78">
        <f>VLOOKUP(GroupVertices[[#This Row],[Vertex]],Vertices[],MATCH("ID",Vertices[[#Headers],[Vertex]:[Vertex Content Word Count]],0),FALSE)</f>
        <v>61</v>
      </c>
    </row>
    <row r="37" spans="1:3" ht="15">
      <c r="A37" s="78" t="s">
        <v>1592</v>
      </c>
      <c r="B37" s="84" t="s">
        <v>260</v>
      </c>
      <c r="C37" s="78">
        <f>VLOOKUP(GroupVertices[[#This Row],[Vertex]],Vertices[],MATCH("ID",Vertices[[#Headers],[Vertex]:[Vertex Content Word Count]],0),FALSE)</f>
        <v>60</v>
      </c>
    </row>
    <row r="38" spans="1:3" ht="15">
      <c r="A38" s="78" t="s">
        <v>1592</v>
      </c>
      <c r="B38" s="84" t="s">
        <v>257</v>
      </c>
      <c r="C38" s="78">
        <f>VLOOKUP(GroupVertices[[#This Row],[Vertex]],Vertices[],MATCH("ID",Vertices[[#Headers],[Vertex]:[Vertex Content Word Count]],0),FALSE)</f>
        <v>58</v>
      </c>
    </row>
    <row r="39" spans="1:3" ht="15">
      <c r="A39" s="78" t="s">
        <v>1592</v>
      </c>
      <c r="B39" s="84" t="s">
        <v>256</v>
      </c>
      <c r="C39" s="78">
        <f>VLOOKUP(GroupVertices[[#This Row],[Vertex]],Vertices[],MATCH("ID",Vertices[[#Headers],[Vertex]:[Vertex Content Word Count]],0),FALSE)</f>
        <v>57</v>
      </c>
    </row>
    <row r="40" spans="1:3" ht="15">
      <c r="A40" s="78" t="s">
        <v>1592</v>
      </c>
      <c r="B40" s="84" t="s">
        <v>254</v>
      </c>
      <c r="C40" s="78">
        <f>VLOOKUP(GroupVertices[[#This Row],[Vertex]],Vertices[],MATCH("ID",Vertices[[#Headers],[Vertex]:[Vertex Content Word Count]],0),FALSE)</f>
        <v>55</v>
      </c>
    </row>
    <row r="41" spans="1:3" ht="15">
      <c r="A41" s="78" t="s">
        <v>1592</v>
      </c>
      <c r="B41" s="84" t="s">
        <v>253</v>
      </c>
      <c r="C41" s="78">
        <f>VLOOKUP(GroupVertices[[#This Row],[Vertex]],Vertices[],MATCH("ID",Vertices[[#Headers],[Vertex]:[Vertex Content Word Count]],0),FALSE)</f>
        <v>54</v>
      </c>
    </row>
    <row r="42" spans="1:3" ht="15">
      <c r="A42" s="78" t="s">
        <v>1592</v>
      </c>
      <c r="B42" s="84" t="s">
        <v>252</v>
      </c>
      <c r="C42" s="78">
        <f>VLOOKUP(GroupVertices[[#This Row],[Vertex]],Vertices[],MATCH("ID",Vertices[[#Headers],[Vertex]:[Vertex Content Word Count]],0),FALSE)</f>
        <v>53</v>
      </c>
    </row>
    <row r="43" spans="1:3" ht="15">
      <c r="A43" s="78" t="s">
        <v>1592</v>
      </c>
      <c r="B43" s="84" t="s">
        <v>251</v>
      </c>
      <c r="C43" s="78">
        <f>VLOOKUP(GroupVertices[[#This Row],[Vertex]],Vertices[],MATCH("ID",Vertices[[#Headers],[Vertex]:[Vertex Content Word Count]],0),FALSE)</f>
        <v>52</v>
      </c>
    </row>
    <row r="44" spans="1:3" ht="15">
      <c r="A44" s="78" t="s">
        <v>1592</v>
      </c>
      <c r="B44" s="84" t="s">
        <v>250</v>
      </c>
      <c r="C44" s="78">
        <f>VLOOKUP(GroupVertices[[#This Row],[Vertex]],Vertices[],MATCH("ID",Vertices[[#Headers],[Vertex]:[Vertex Content Word Count]],0),FALSE)</f>
        <v>51</v>
      </c>
    </row>
    <row r="45" spans="1:3" ht="15">
      <c r="A45" s="78" t="s">
        <v>1592</v>
      </c>
      <c r="B45" s="84" t="s">
        <v>249</v>
      </c>
      <c r="C45" s="78">
        <f>VLOOKUP(GroupVertices[[#This Row],[Vertex]],Vertices[],MATCH("ID",Vertices[[#Headers],[Vertex]:[Vertex Content Word Count]],0),FALSE)</f>
        <v>50</v>
      </c>
    </row>
    <row r="46" spans="1:3" ht="15">
      <c r="A46" s="78" t="s">
        <v>1592</v>
      </c>
      <c r="B46" s="84" t="s">
        <v>248</v>
      </c>
      <c r="C46" s="78">
        <f>VLOOKUP(GroupVertices[[#This Row],[Vertex]],Vertices[],MATCH("ID",Vertices[[#Headers],[Vertex]:[Vertex Content Word Count]],0),FALSE)</f>
        <v>49</v>
      </c>
    </row>
    <row r="47" spans="1:3" ht="15">
      <c r="A47" s="78" t="s">
        <v>1592</v>
      </c>
      <c r="B47" s="84" t="s">
        <v>245</v>
      </c>
      <c r="C47" s="78">
        <f>VLOOKUP(GroupVertices[[#This Row],[Vertex]],Vertices[],MATCH("ID",Vertices[[#Headers],[Vertex]:[Vertex Content Word Count]],0),FALSE)</f>
        <v>44</v>
      </c>
    </row>
    <row r="48" spans="1:3" ht="15">
      <c r="A48" s="78" t="s">
        <v>1592</v>
      </c>
      <c r="B48" s="84" t="s">
        <v>243</v>
      </c>
      <c r="C48" s="78">
        <f>VLOOKUP(GroupVertices[[#This Row],[Vertex]],Vertices[],MATCH("ID",Vertices[[#Headers],[Vertex]:[Vertex Content Word Count]],0),FALSE)</f>
        <v>41</v>
      </c>
    </row>
    <row r="49" spans="1:3" ht="15">
      <c r="A49" s="78" t="s">
        <v>1592</v>
      </c>
      <c r="B49" s="84" t="s">
        <v>241</v>
      </c>
      <c r="C49" s="78">
        <f>VLOOKUP(GroupVertices[[#This Row],[Vertex]],Vertices[],MATCH("ID",Vertices[[#Headers],[Vertex]:[Vertex Content Word Count]],0),FALSE)</f>
        <v>39</v>
      </c>
    </row>
    <row r="50" spans="1:3" ht="15">
      <c r="A50" s="78" t="s">
        <v>1592</v>
      </c>
      <c r="B50" s="84" t="s">
        <v>240</v>
      </c>
      <c r="C50" s="78">
        <f>VLOOKUP(GroupVertices[[#This Row],[Vertex]],Vertices[],MATCH("ID",Vertices[[#Headers],[Vertex]:[Vertex Content Word Count]],0),FALSE)</f>
        <v>38</v>
      </c>
    </row>
    <row r="51" spans="1:3" ht="15">
      <c r="A51" s="78" t="s">
        <v>1592</v>
      </c>
      <c r="B51" s="84" t="s">
        <v>238</v>
      </c>
      <c r="C51" s="78">
        <f>VLOOKUP(GroupVertices[[#This Row],[Vertex]],Vertices[],MATCH("ID",Vertices[[#Headers],[Vertex]:[Vertex Content Word Count]],0),FALSE)</f>
        <v>35</v>
      </c>
    </row>
    <row r="52" spans="1:3" ht="15">
      <c r="A52" s="78" t="s">
        <v>1592</v>
      </c>
      <c r="B52" s="84" t="s">
        <v>233</v>
      </c>
      <c r="C52" s="78">
        <f>VLOOKUP(GroupVertices[[#This Row],[Vertex]],Vertices[],MATCH("ID",Vertices[[#Headers],[Vertex]:[Vertex Content Word Count]],0),FALSE)</f>
        <v>30</v>
      </c>
    </row>
    <row r="53" spans="1:3" ht="15">
      <c r="A53" s="78" t="s">
        <v>1592</v>
      </c>
      <c r="B53" s="84" t="s">
        <v>232</v>
      </c>
      <c r="C53" s="78">
        <f>VLOOKUP(GroupVertices[[#This Row],[Vertex]],Vertices[],MATCH("ID",Vertices[[#Headers],[Vertex]:[Vertex Content Word Count]],0),FALSE)</f>
        <v>29</v>
      </c>
    </row>
    <row r="54" spans="1:3" ht="15">
      <c r="A54" s="78" t="s">
        <v>1592</v>
      </c>
      <c r="B54" s="84" t="s">
        <v>231</v>
      </c>
      <c r="C54" s="78">
        <f>VLOOKUP(GroupVertices[[#This Row],[Vertex]],Vertices[],MATCH("ID",Vertices[[#Headers],[Vertex]:[Vertex Content Word Count]],0),FALSE)</f>
        <v>28</v>
      </c>
    </row>
    <row r="55" spans="1:3" ht="15">
      <c r="A55" s="78" t="s">
        <v>1592</v>
      </c>
      <c r="B55" s="84" t="s">
        <v>230</v>
      </c>
      <c r="C55" s="78">
        <f>VLOOKUP(GroupVertices[[#This Row],[Vertex]],Vertices[],MATCH("ID",Vertices[[#Headers],[Vertex]:[Vertex Content Word Count]],0),FALSE)</f>
        <v>27</v>
      </c>
    </row>
    <row r="56" spans="1:3" ht="15">
      <c r="A56" s="78" t="s">
        <v>1592</v>
      </c>
      <c r="B56" s="84" t="s">
        <v>228</v>
      </c>
      <c r="C56" s="78">
        <f>VLOOKUP(GroupVertices[[#This Row],[Vertex]],Vertices[],MATCH("ID",Vertices[[#Headers],[Vertex]:[Vertex Content Word Count]],0),FALSE)</f>
        <v>24</v>
      </c>
    </row>
    <row r="57" spans="1:3" ht="15">
      <c r="A57" s="78" t="s">
        <v>1592</v>
      </c>
      <c r="B57" s="84" t="s">
        <v>225</v>
      </c>
      <c r="C57" s="78">
        <f>VLOOKUP(GroupVertices[[#This Row],[Vertex]],Vertices[],MATCH("ID",Vertices[[#Headers],[Vertex]:[Vertex Content Word Count]],0),FALSE)</f>
        <v>20</v>
      </c>
    </row>
    <row r="58" spans="1:3" ht="15">
      <c r="A58" s="78" t="s">
        <v>1592</v>
      </c>
      <c r="B58" s="84" t="s">
        <v>223</v>
      </c>
      <c r="C58" s="78">
        <f>VLOOKUP(GroupVertices[[#This Row],[Vertex]],Vertices[],MATCH("ID",Vertices[[#Headers],[Vertex]:[Vertex Content Word Count]],0),FALSE)</f>
        <v>18</v>
      </c>
    </row>
    <row r="59" spans="1:3" ht="15">
      <c r="A59" s="78" t="s">
        <v>1592</v>
      </c>
      <c r="B59" s="84" t="s">
        <v>222</v>
      </c>
      <c r="C59" s="78">
        <f>VLOOKUP(GroupVertices[[#This Row],[Vertex]],Vertices[],MATCH("ID",Vertices[[#Headers],[Vertex]:[Vertex Content Word Count]],0),FALSE)</f>
        <v>17</v>
      </c>
    </row>
    <row r="60" spans="1:3" ht="15">
      <c r="A60" s="78" t="s">
        <v>1592</v>
      </c>
      <c r="B60" s="84" t="s">
        <v>221</v>
      </c>
      <c r="C60" s="78">
        <f>VLOOKUP(GroupVertices[[#This Row],[Vertex]],Vertices[],MATCH("ID",Vertices[[#Headers],[Vertex]:[Vertex Content Word Count]],0),FALSE)</f>
        <v>16</v>
      </c>
    </row>
    <row r="61" spans="1:3" ht="15">
      <c r="A61" s="78" t="s">
        <v>1592</v>
      </c>
      <c r="B61" s="84" t="s">
        <v>220</v>
      </c>
      <c r="C61" s="78">
        <f>VLOOKUP(GroupVertices[[#This Row],[Vertex]],Vertices[],MATCH("ID",Vertices[[#Headers],[Vertex]:[Vertex Content Word Count]],0),FALSE)</f>
        <v>15</v>
      </c>
    </row>
    <row r="62" spans="1:3" ht="15">
      <c r="A62" s="78" t="s">
        <v>1592</v>
      </c>
      <c r="B62" s="84" t="s">
        <v>215</v>
      </c>
      <c r="C62" s="78">
        <f>VLOOKUP(GroupVertices[[#This Row],[Vertex]],Vertices[],MATCH("ID",Vertices[[#Headers],[Vertex]:[Vertex Content Word Count]],0),FALSE)</f>
        <v>7</v>
      </c>
    </row>
    <row r="63" spans="1:3" ht="15">
      <c r="A63" s="78" t="s">
        <v>1593</v>
      </c>
      <c r="B63" s="84" t="s">
        <v>213</v>
      </c>
      <c r="C63" s="78">
        <f>VLOOKUP(GroupVertices[[#This Row],[Vertex]],Vertices[],MATCH("ID",Vertices[[#Headers],[Vertex]:[Vertex Content Word Count]],0),FALSE)</f>
        <v>5</v>
      </c>
    </row>
    <row r="64" spans="1:3" ht="15">
      <c r="A64" s="78" t="s">
        <v>1593</v>
      </c>
      <c r="B64" s="84" t="s">
        <v>214</v>
      </c>
      <c r="C64" s="78">
        <f>VLOOKUP(GroupVertices[[#This Row],[Vertex]],Vertices[],MATCH("ID",Vertices[[#Headers],[Vertex]:[Vertex Content Word Count]],0),FALSE)</f>
        <v>6</v>
      </c>
    </row>
    <row r="65" spans="1:3" ht="15">
      <c r="A65" s="78" t="s">
        <v>1593</v>
      </c>
      <c r="B65" s="84" t="s">
        <v>217</v>
      </c>
      <c r="C65" s="78">
        <f>VLOOKUP(GroupVertices[[#This Row],[Vertex]],Vertices[],MATCH("ID",Vertices[[#Headers],[Vertex]:[Vertex Content Word Count]],0),FALSE)</f>
        <v>12</v>
      </c>
    </row>
    <row r="66" spans="1:3" ht="15">
      <c r="A66" s="78" t="s">
        <v>1593</v>
      </c>
      <c r="B66" s="84" t="s">
        <v>224</v>
      </c>
      <c r="C66" s="78">
        <f>VLOOKUP(GroupVertices[[#This Row],[Vertex]],Vertices[],MATCH("ID",Vertices[[#Headers],[Vertex]:[Vertex Content Word Count]],0),FALSE)</f>
        <v>19</v>
      </c>
    </row>
    <row r="67" spans="1:3" ht="15">
      <c r="A67" s="78" t="s">
        <v>1593</v>
      </c>
      <c r="B67" s="84" t="s">
        <v>242</v>
      </c>
      <c r="C67" s="78">
        <f>VLOOKUP(GroupVertices[[#This Row],[Vertex]],Vertices[],MATCH("ID",Vertices[[#Headers],[Vertex]:[Vertex Content Word Count]],0),FALSE)</f>
        <v>40</v>
      </c>
    </row>
    <row r="68" spans="1:3" ht="15">
      <c r="A68" s="78" t="s">
        <v>1593</v>
      </c>
      <c r="B68" s="84" t="s">
        <v>255</v>
      </c>
      <c r="C68" s="78">
        <f>VLOOKUP(GroupVertices[[#This Row],[Vertex]],Vertices[],MATCH("ID",Vertices[[#Headers],[Vertex]:[Vertex Content Word Count]],0),FALSE)</f>
        <v>56</v>
      </c>
    </row>
    <row r="69" spans="1:3" ht="15">
      <c r="A69" s="78" t="s">
        <v>1593</v>
      </c>
      <c r="B69" s="84" t="s">
        <v>264</v>
      </c>
      <c r="C69" s="78">
        <f>VLOOKUP(GroupVertices[[#This Row],[Vertex]],Vertices[],MATCH("ID",Vertices[[#Headers],[Vertex]:[Vertex Content Word Count]],0),FALSE)</f>
        <v>64</v>
      </c>
    </row>
    <row r="70" spans="1:3" ht="15">
      <c r="A70" s="78" t="s">
        <v>1593</v>
      </c>
      <c r="B70" s="84" t="s">
        <v>274</v>
      </c>
      <c r="C70" s="78">
        <f>VLOOKUP(GroupVertices[[#This Row],[Vertex]],Vertices[],MATCH("ID",Vertices[[#Headers],[Vertex]:[Vertex Content Word Count]],0),FALSE)</f>
        <v>75</v>
      </c>
    </row>
    <row r="71" spans="1:3" ht="15">
      <c r="A71" s="78" t="s">
        <v>1593</v>
      </c>
      <c r="B71" s="84" t="s">
        <v>276</v>
      </c>
      <c r="C71" s="78">
        <f>VLOOKUP(GroupVertices[[#This Row],[Vertex]],Vertices[],MATCH("ID",Vertices[[#Headers],[Vertex]:[Vertex Content Word Count]],0),FALSE)</f>
        <v>77</v>
      </c>
    </row>
    <row r="72" spans="1:3" ht="15">
      <c r="A72" s="78" t="s">
        <v>1593</v>
      </c>
      <c r="B72" s="84" t="s">
        <v>281</v>
      </c>
      <c r="C72" s="78">
        <f>VLOOKUP(GroupVertices[[#This Row],[Vertex]],Vertices[],MATCH("ID",Vertices[[#Headers],[Vertex]:[Vertex Content Word Count]],0),FALSE)</f>
        <v>81</v>
      </c>
    </row>
    <row r="73" spans="1:3" ht="15">
      <c r="A73" s="78" t="s">
        <v>1593</v>
      </c>
      <c r="B73" s="84" t="s">
        <v>289</v>
      </c>
      <c r="C73" s="78">
        <f>VLOOKUP(GroupVertices[[#This Row],[Vertex]],Vertices[],MATCH("ID",Vertices[[#Headers],[Vertex]:[Vertex Content Word Count]],0),FALSE)</f>
        <v>89</v>
      </c>
    </row>
    <row r="74" spans="1:3" ht="15">
      <c r="A74" s="78" t="s">
        <v>1593</v>
      </c>
      <c r="B74" s="84" t="s">
        <v>298</v>
      </c>
      <c r="C74" s="78">
        <f>VLOOKUP(GroupVertices[[#This Row],[Vertex]],Vertices[],MATCH("ID",Vertices[[#Headers],[Vertex]:[Vertex Content Word Count]],0),FALSE)</f>
        <v>97</v>
      </c>
    </row>
    <row r="75" spans="1:3" ht="15">
      <c r="A75" s="78" t="s">
        <v>1593</v>
      </c>
      <c r="B75" s="84" t="s">
        <v>304</v>
      </c>
      <c r="C75" s="78">
        <f>VLOOKUP(GroupVertices[[#This Row],[Vertex]],Vertices[],MATCH("ID",Vertices[[#Headers],[Vertex]:[Vertex Content Word Count]],0),FALSE)</f>
        <v>103</v>
      </c>
    </row>
    <row r="76" spans="1:3" ht="15">
      <c r="A76" s="78" t="s">
        <v>1593</v>
      </c>
      <c r="B76" s="84" t="s">
        <v>306</v>
      </c>
      <c r="C76" s="78">
        <f>VLOOKUP(GroupVertices[[#This Row],[Vertex]],Vertices[],MATCH("ID",Vertices[[#Headers],[Vertex]:[Vertex Content Word Count]],0),FALSE)</f>
        <v>106</v>
      </c>
    </row>
    <row r="77" spans="1:3" ht="15">
      <c r="A77" s="78" t="s">
        <v>1593</v>
      </c>
      <c r="B77" s="84" t="s">
        <v>311</v>
      </c>
      <c r="C77" s="78">
        <f>VLOOKUP(GroupVertices[[#This Row],[Vertex]],Vertices[],MATCH("ID",Vertices[[#Headers],[Vertex]:[Vertex Content Word Count]],0),FALSE)</f>
        <v>113</v>
      </c>
    </row>
    <row r="78" spans="1:3" ht="15">
      <c r="A78" s="78" t="s">
        <v>1593</v>
      </c>
      <c r="B78" s="84" t="s">
        <v>319</v>
      </c>
      <c r="C78" s="78">
        <f>VLOOKUP(GroupVertices[[#This Row],[Vertex]],Vertices[],MATCH("ID",Vertices[[#Headers],[Vertex]:[Vertex Content Word Count]],0),FALSE)</f>
        <v>122</v>
      </c>
    </row>
    <row r="79" spans="1:3" ht="15">
      <c r="A79" s="78" t="s">
        <v>1594</v>
      </c>
      <c r="B79" s="84" t="s">
        <v>308</v>
      </c>
      <c r="C79" s="78">
        <f>VLOOKUP(GroupVertices[[#This Row],[Vertex]],Vertices[],MATCH("ID",Vertices[[#Headers],[Vertex]:[Vertex Content Word Count]],0),FALSE)</f>
        <v>108</v>
      </c>
    </row>
    <row r="80" spans="1:3" ht="15">
      <c r="A80" s="78" t="s">
        <v>1594</v>
      </c>
      <c r="B80" s="84" t="s">
        <v>329</v>
      </c>
      <c r="C80" s="78">
        <f>VLOOKUP(GroupVertices[[#This Row],[Vertex]],Vertices[],MATCH("ID",Vertices[[#Headers],[Vertex]:[Vertex Content Word Count]],0),FALSE)</f>
        <v>110</v>
      </c>
    </row>
    <row r="81" spans="1:3" ht="15">
      <c r="A81" s="78" t="s">
        <v>1594</v>
      </c>
      <c r="B81" s="84" t="s">
        <v>212</v>
      </c>
      <c r="C81" s="78">
        <f>VLOOKUP(GroupVertices[[#This Row],[Vertex]],Vertices[],MATCH("ID",Vertices[[#Headers],[Vertex]:[Vertex Content Word Count]],0),FALSE)</f>
        <v>3</v>
      </c>
    </row>
    <row r="82" spans="1:3" ht="15">
      <c r="A82" s="78" t="s">
        <v>1594</v>
      </c>
      <c r="B82" s="84" t="s">
        <v>328</v>
      </c>
      <c r="C82" s="78">
        <f>VLOOKUP(GroupVertices[[#This Row],[Vertex]],Vertices[],MATCH("ID",Vertices[[#Headers],[Vertex]:[Vertex Content Word Count]],0),FALSE)</f>
        <v>109</v>
      </c>
    </row>
    <row r="83" spans="1:3" ht="15">
      <c r="A83" s="78" t="s">
        <v>1594</v>
      </c>
      <c r="B83" s="84" t="s">
        <v>320</v>
      </c>
      <c r="C83" s="78">
        <f>VLOOKUP(GroupVertices[[#This Row],[Vertex]],Vertices[],MATCH("ID",Vertices[[#Headers],[Vertex]:[Vertex Content Word Count]],0),FALSE)</f>
        <v>4</v>
      </c>
    </row>
    <row r="84" spans="1:3" ht="15">
      <c r="A84" s="78" t="s">
        <v>1595</v>
      </c>
      <c r="B84" s="84" t="s">
        <v>316</v>
      </c>
      <c r="C84" s="78">
        <f>VLOOKUP(GroupVertices[[#This Row],[Vertex]],Vertices[],MATCH("ID",Vertices[[#Headers],[Vertex]:[Vertex Content Word Count]],0),FALSE)</f>
        <v>118</v>
      </c>
    </row>
    <row r="85" spans="1:3" ht="15">
      <c r="A85" s="78" t="s">
        <v>1595</v>
      </c>
      <c r="B85" s="84" t="s">
        <v>331</v>
      </c>
      <c r="C85" s="78">
        <f>VLOOKUP(GroupVertices[[#This Row],[Vertex]],Vertices[],MATCH("ID",Vertices[[#Headers],[Vertex]:[Vertex Content Word Count]],0),FALSE)</f>
        <v>120</v>
      </c>
    </row>
    <row r="86" spans="1:3" ht="15">
      <c r="A86" s="78" t="s">
        <v>1595</v>
      </c>
      <c r="B86" s="84" t="s">
        <v>330</v>
      </c>
      <c r="C86" s="78">
        <f>VLOOKUP(GroupVertices[[#This Row],[Vertex]],Vertices[],MATCH("ID",Vertices[[#Headers],[Vertex]:[Vertex Content Word Count]],0),FALSE)</f>
        <v>119</v>
      </c>
    </row>
    <row r="87" spans="1:3" ht="15">
      <c r="A87" s="78" t="s">
        <v>1596</v>
      </c>
      <c r="B87" s="84" t="s">
        <v>292</v>
      </c>
      <c r="C87" s="78">
        <f>VLOOKUP(GroupVertices[[#This Row],[Vertex]],Vertices[],MATCH("ID",Vertices[[#Headers],[Vertex]:[Vertex Content Word Count]],0),FALSE)</f>
        <v>91</v>
      </c>
    </row>
    <row r="88" spans="1:3" ht="15">
      <c r="A88" s="78" t="s">
        <v>1596</v>
      </c>
      <c r="B88" s="84" t="s">
        <v>291</v>
      </c>
      <c r="C88" s="78">
        <f>VLOOKUP(GroupVertices[[#This Row],[Vertex]],Vertices[],MATCH("ID",Vertices[[#Headers],[Vertex]:[Vertex Content Word Count]],0),FALSE)</f>
        <v>43</v>
      </c>
    </row>
    <row r="89" spans="1:3" ht="15">
      <c r="A89" s="78" t="s">
        <v>1596</v>
      </c>
      <c r="B89" s="84" t="s">
        <v>244</v>
      </c>
      <c r="C89" s="78">
        <f>VLOOKUP(GroupVertices[[#This Row],[Vertex]],Vertices[],MATCH("ID",Vertices[[#Headers],[Vertex]:[Vertex Content Word Count]],0),FALSE)</f>
        <v>42</v>
      </c>
    </row>
    <row r="90" spans="1:3" ht="15">
      <c r="A90" s="78" t="s">
        <v>1597</v>
      </c>
      <c r="B90" s="84" t="s">
        <v>279</v>
      </c>
      <c r="C90" s="78">
        <f>VLOOKUP(GroupVertices[[#This Row],[Vertex]],Vertices[],MATCH("ID",Vertices[[#Headers],[Vertex]:[Vertex Content Word Count]],0),FALSE)</f>
        <v>79</v>
      </c>
    </row>
    <row r="91" spans="1:3" ht="15">
      <c r="A91" s="78" t="s">
        <v>1597</v>
      </c>
      <c r="B91" s="84" t="s">
        <v>278</v>
      </c>
      <c r="C91" s="78">
        <f>VLOOKUP(GroupVertices[[#This Row],[Vertex]],Vertices[],MATCH("ID",Vertices[[#Headers],[Vertex]:[Vertex Content Word Count]],0),FALSE)</f>
        <v>26</v>
      </c>
    </row>
    <row r="92" spans="1:3" ht="15">
      <c r="A92" s="78" t="s">
        <v>1597</v>
      </c>
      <c r="B92" s="84" t="s">
        <v>229</v>
      </c>
      <c r="C92" s="78">
        <f>VLOOKUP(GroupVertices[[#This Row],[Vertex]],Vertices[],MATCH("ID",Vertices[[#Headers],[Vertex]:[Vertex Content Word Count]],0),FALSE)</f>
        <v>25</v>
      </c>
    </row>
    <row r="93" spans="1:3" ht="15">
      <c r="A93" s="78" t="s">
        <v>1598</v>
      </c>
      <c r="B93" s="84" t="s">
        <v>259</v>
      </c>
      <c r="C93" s="78">
        <f>VLOOKUP(GroupVertices[[#This Row],[Vertex]],Vertices[],MATCH("ID",Vertices[[#Headers],[Vertex]:[Vertex Content Word Count]],0),FALSE)</f>
        <v>59</v>
      </c>
    </row>
    <row r="94" spans="1:3" ht="15">
      <c r="A94" s="78" t="s">
        <v>1598</v>
      </c>
      <c r="B94" s="84" t="s">
        <v>258</v>
      </c>
      <c r="C94" s="78">
        <f>VLOOKUP(GroupVertices[[#This Row],[Vertex]],Vertices[],MATCH("ID",Vertices[[#Headers],[Vertex]:[Vertex Content Word Count]],0),FALSE)</f>
        <v>37</v>
      </c>
    </row>
    <row r="95" spans="1:3" ht="15">
      <c r="A95" s="78" t="s">
        <v>1598</v>
      </c>
      <c r="B95" s="84" t="s">
        <v>239</v>
      </c>
      <c r="C95" s="78">
        <f>VLOOKUP(GroupVertices[[#This Row],[Vertex]],Vertices[],MATCH("ID",Vertices[[#Headers],[Vertex]:[Vertex Content Word Count]],0),FALSE)</f>
        <v>36</v>
      </c>
    </row>
    <row r="96" spans="1:3" ht="15">
      <c r="A96" s="78" t="s">
        <v>1599</v>
      </c>
      <c r="B96" s="84" t="s">
        <v>227</v>
      </c>
      <c r="C96" s="78">
        <f>VLOOKUP(GroupVertices[[#This Row],[Vertex]],Vertices[],MATCH("ID",Vertices[[#Headers],[Vertex]:[Vertex Content Word Count]],0),FALSE)</f>
        <v>23</v>
      </c>
    </row>
    <row r="97" spans="1:3" ht="15">
      <c r="A97" s="78" t="s">
        <v>1599</v>
      </c>
      <c r="B97" s="84" t="s">
        <v>226</v>
      </c>
      <c r="C97" s="78">
        <f>VLOOKUP(GroupVertices[[#This Row],[Vertex]],Vertices[],MATCH("ID",Vertices[[#Headers],[Vertex]:[Vertex Content Word Count]],0),FALSE)</f>
        <v>21</v>
      </c>
    </row>
    <row r="98" spans="1:3" ht="15">
      <c r="A98" s="78" t="s">
        <v>1599</v>
      </c>
      <c r="B98" s="84" t="s">
        <v>323</v>
      </c>
      <c r="C98" s="78">
        <f>VLOOKUP(GroupVertices[[#This Row],[Vertex]],Vertices[],MATCH("ID",Vertices[[#Headers],[Vertex]:[Vertex Content Word Count]],0),FALSE)</f>
        <v>22</v>
      </c>
    </row>
    <row r="99" spans="1:3" ht="15">
      <c r="A99" s="78" t="s">
        <v>1600</v>
      </c>
      <c r="B99" s="84" t="s">
        <v>216</v>
      </c>
      <c r="C99" s="78">
        <f>VLOOKUP(GroupVertices[[#This Row],[Vertex]],Vertices[],MATCH("ID",Vertices[[#Headers],[Vertex]:[Vertex Content Word Count]],0),FALSE)</f>
        <v>9</v>
      </c>
    </row>
    <row r="100" spans="1:3" ht="15">
      <c r="A100" s="78" t="s">
        <v>1600</v>
      </c>
      <c r="B100" s="84" t="s">
        <v>322</v>
      </c>
      <c r="C100" s="78">
        <f>VLOOKUP(GroupVertices[[#This Row],[Vertex]],Vertices[],MATCH("ID",Vertices[[#Headers],[Vertex]:[Vertex Content Word Count]],0),FALSE)</f>
        <v>11</v>
      </c>
    </row>
    <row r="101" spans="1:3" ht="15">
      <c r="A101" s="78" t="s">
        <v>1600</v>
      </c>
      <c r="B101" s="84" t="s">
        <v>321</v>
      </c>
      <c r="C101" s="78">
        <f>VLOOKUP(GroupVertices[[#This Row],[Vertex]],Vertices[],MATCH("ID",Vertices[[#Headers],[Vertex]:[Vertex Content Word Count]],0),FALSE)</f>
        <v>10</v>
      </c>
    </row>
    <row r="102" spans="1:3" ht="15">
      <c r="A102" s="78" t="s">
        <v>1601</v>
      </c>
      <c r="B102" s="84" t="s">
        <v>305</v>
      </c>
      <c r="C102" s="78">
        <f>VLOOKUP(GroupVertices[[#This Row],[Vertex]],Vertices[],MATCH("ID",Vertices[[#Headers],[Vertex]:[Vertex Content Word Count]],0),FALSE)</f>
        <v>104</v>
      </c>
    </row>
    <row r="103" spans="1:3" ht="15">
      <c r="A103" s="78" t="s">
        <v>1601</v>
      </c>
      <c r="B103" s="84" t="s">
        <v>327</v>
      </c>
      <c r="C103" s="78">
        <f>VLOOKUP(GroupVertices[[#This Row],[Vertex]],Vertices[],MATCH("ID",Vertices[[#Headers],[Vertex]:[Vertex Content Word Count]],0),FALSE)</f>
        <v>105</v>
      </c>
    </row>
    <row r="104" spans="1:3" ht="15">
      <c r="A104" s="78" t="s">
        <v>1602</v>
      </c>
      <c r="B104" s="84" t="s">
        <v>302</v>
      </c>
      <c r="C104" s="78">
        <f>VLOOKUP(GroupVertices[[#This Row],[Vertex]],Vertices[],MATCH("ID",Vertices[[#Headers],[Vertex]:[Vertex Content Word Count]],0),FALSE)</f>
        <v>101</v>
      </c>
    </row>
    <row r="105" spans="1:3" ht="15">
      <c r="A105" s="78" t="s">
        <v>1602</v>
      </c>
      <c r="B105" s="84" t="s">
        <v>301</v>
      </c>
      <c r="C105" s="78">
        <f>VLOOKUP(GroupVertices[[#This Row],[Vertex]],Vertices[],MATCH("ID",Vertices[[#Headers],[Vertex]:[Vertex Content Word Count]],0),FALSE)</f>
        <v>100</v>
      </c>
    </row>
    <row r="106" spans="1:3" ht="15">
      <c r="A106" s="78" t="s">
        <v>1603</v>
      </c>
      <c r="B106" s="84" t="s">
        <v>296</v>
      </c>
      <c r="C106" s="78">
        <f>VLOOKUP(GroupVertices[[#This Row],[Vertex]],Vertices[],MATCH("ID",Vertices[[#Headers],[Vertex]:[Vertex Content Word Count]],0),FALSE)</f>
        <v>95</v>
      </c>
    </row>
    <row r="107" spans="1:3" ht="15">
      <c r="A107" s="78" t="s">
        <v>1603</v>
      </c>
      <c r="B107" s="84" t="s">
        <v>295</v>
      </c>
      <c r="C107" s="78">
        <f>VLOOKUP(GroupVertices[[#This Row],[Vertex]],Vertices[],MATCH("ID",Vertices[[#Headers],[Vertex]:[Vertex Content Word Count]],0),FALSE)</f>
        <v>94</v>
      </c>
    </row>
    <row r="108" spans="1:3" ht="15">
      <c r="A108" s="78" t="s">
        <v>1604</v>
      </c>
      <c r="B108" s="84" t="s">
        <v>285</v>
      </c>
      <c r="C108" s="78">
        <f>VLOOKUP(GroupVertices[[#This Row],[Vertex]],Vertices[],MATCH("ID",Vertices[[#Headers],[Vertex]:[Vertex Content Word Count]],0),FALSE)</f>
        <v>85</v>
      </c>
    </row>
    <row r="109" spans="1:3" ht="15">
      <c r="A109" s="78" t="s">
        <v>1604</v>
      </c>
      <c r="B109" s="84" t="s">
        <v>284</v>
      </c>
      <c r="C109" s="78">
        <f>VLOOKUP(GroupVertices[[#This Row],[Vertex]],Vertices[],MATCH("ID",Vertices[[#Headers],[Vertex]:[Vertex Content Word Count]],0),FALSE)</f>
        <v>84</v>
      </c>
    </row>
    <row r="110" spans="1:3" ht="15">
      <c r="A110" s="78" t="s">
        <v>1605</v>
      </c>
      <c r="B110" s="84" t="s">
        <v>272</v>
      </c>
      <c r="C110" s="78">
        <f>VLOOKUP(GroupVertices[[#This Row],[Vertex]],Vertices[],MATCH("ID",Vertices[[#Headers],[Vertex]:[Vertex Content Word Count]],0),FALSE)</f>
        <v>72</v>
      </c>
    </row>
    <row r="111" spans="1:3" ht="15">
      <c r="A111" s="78" t="s">
        <v>1605</v>
      </c>
      <c r="B111" s="84" t="s">
        <v>326</v>
      </c>
      <c r="C111" s="78">
        <f>VLOOKUP(GroupVertices[[#This Row],[Vertex]],Vertices[],MATCH("ID",Vertices[[#Headers],[Vertex]:[Vertex Content Word Count]],0),FALSE)</f>
        <v>73</v>
      </c>
    </row>
    <row r="112" spans="1:3" ht="15">
      <c r="A112" s="78" t="s">
        <v>1606</v>
      </c>
      <c r="B112" s="84" t="s">
        <v>247</v>
      </c>
      <c r="C112" s="78">
        <f>VLOOKUP(GroupVertices[[#This Row],[Vertex]],Vertices[],MATCH("ID",Vertices[[#Headers],[Vertex]:[Vertex Content Word Count]],0),FALSE)</f>
        <v>47</v>
      </c>
    </row>
    <row r="113" spans="1:3" ht="15">
      <c r="A113" s="78" t="s">
        <v>1606</v>
      </c>
      <c r="B113" s="84" t="s">
        <v>325</v>
      </c>
      <c r="C113" s="78">
        <f>VLOOKUP(GroupVertices[[#This Row],[Vertex]],Vertices[],MATCH("ID",Vertices[[#Headers],[Vertex]:[Vertex Content Word Count]],0),FALSE)</f>
        <v>48</v>
      </c>
    </row>
    <row r="114" spans="1:3" ht="15">
      <c r="A114" s="78" t="s">
        <v>1607</v>
      </c>
      <c r="B114" s="84" t="s">
        <v>246</v>
      </c>
      <c r="C114" s="78">
        <f>VLOOKUP(GroupVertices[[#This Row],[Vertex]],Vertices[],MATCH("ID",Vertices[[#Headers],[Vertex]:[Vertex Content Word Count]],0),FALSE)</f>
        <v>45</v>
      </c>
    </row>
    <row r="115" spans="1:3" ht="15">
      <c r="A115" s="78" t="s">
        <v>1607</v>
      </c>
      <c r="B115" s="84" t="s">
        <v>324</v>
      </c>
      <c r="C115" s="78">
        <f>VLOOKUP(GroupVertices[[#This Row],[Vertex]],Vertices[],MATCH("ID",Vertices[[#Headers],[Vertex]:[Vertex Content Word Count]],0),FALSE)</f>
        <v>46</v>
      </c>
    </row>
    <row r="116" spans="1:3" ht="15">
      <c r="A116" s="78" t="s">
        <v>1608</v>
      </c>
      <c r="B116" s="84" t="s">
        <v>237</v>
      </c>
      <c r="C116" s="78">
        <f>VLOOKUP(GroupVertices[[#This Row],[Vertex]],Vertices[],MATCH("ID",Vertices[[#Headers],[Vertex]:[Vertex Content Word Count]],0),FALSE)</f>
        <v>34</v>
      </c>
    </row>
    <row r="117" spans="1:3" ht="15">
      <c r="A117" s="78" t="s">
        <v>1608</v>
      </c>
      <c r="B117" s="84" t="s">
        <v>236</v>
      </c>
      <c r="C117" s="78">
        <f>VLOOKUP(GroupVertices[[#This Row],[Vertex]],Vertices[],MATCH("ID",Vertices[[#Headers],[Vertex]:[Vertex Content Word Count]],0),FALSE)</f>
        <v>33</v>
      </c>
    </row>
    <row r="118" spans="1:3" ht="15">
      <c r="A118" s="78" t="s">
        <v>1609</v>
      </c>
      <c r="B118" s="84" t="s">
        <v>235</v>
      </c>
      <c r="C118" s="78">
        <f>VLOOKUP(GroupVertices[[#This Row],[Vertex]],Vertices[],MATCH("ID",Vertices[[#Headers],[Vertex]:[Vertex Content Word Count]],0),FALSE)</f>
        <v>32</v>
      </c>
    </row>
    <row r="119" spans="1:3" ht="15">
      <c r="A119" s="78" t="s">
        <v>1609</v>
      </c>
      <c r="B119" s="84" t="s">
        <v>234</v>
      </c>
      <c r="C119" s="78">
        <f>VLOOKUP(GroupVertices[[#This Row],[Vertex]],Vertices[],MATCH("ID",Vertices[[#Headers],[Vertex]:[Vertex Content Word Count]],0),FALSE)</f>
        <v>31</v>
      </c>
    </row>
    <row r="120" spans="1:3" ht="15">
      <c r="A120" s="78" t="s">
        <v>1610</v>
      </c>
      <c r="B120" s="84" t="s">
        <v>219</v>
      </c>
      <c r="C120" s="78">
        <f>VLOOKUP(GroupVertices[[#This Row],[Vertex]],Vertices[],MATCH("ID",Vertices[[#Headers],[Vertex]:[Vertex Content Word Count]],0),FALSE)</f>
        <v>14</v>
      </c>
    </row>
    <row r="121" spans="1:3" ht="15">
      <c r="A121" s="78" t="s">
        <v>1610</v>
      </c>
      <c r="B121" s="84" t="s">
        <v>218</v>
      </c>
      <c r="C121"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1629</v>
      </c>
      <c r="B2" s="34" t="s">
        <v>1553</v>
      </c>
      <c r="D2" s="31">
        <f>MIN(Vertices[Degree])</f>
        <v>0</v>
      </c>
      <c r="E2" s="3">
        <f>COUNTIF(Vertices[Degree],"&gt;= "&amp;D2)-COUNTIF(Vertices[Degree],"&gt;="&amp;D3)</f>
        <v>0</v>
      </c>
      <c r="F2" s="37">
        <f>MIN(Vertices[In-Degree])</f>
        <v>0</v>
      </c>
      <c r="G2" s="38">
        <f>COUNTIF(Vertices[In-Degree],"&gt;= "&amp;F2)-COUNTIF(Vertices[In-Degree],"&gt;="&amp;F3)</f>
        <v>107</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119</v>
      </c>
      <c r="L2" s="37">
        <f>MIN(Vertices[Closeness Centrality])</f>
        <v>0</v>
      </c>
      <c r="M2" s="38">
        <f>COUNTIF(Vertices[Closeness Centrality],"&gt;= "&amp;L2)-COUNTIF(Vertices[Closeness Centrality],"&gt;="&amp;L3)</f>
        <v>77</v>
      </c>
      <c r="N2" s="37">
        <f>MIN(Vertices[Eigenvector Centrality])</f>
        <v>0</v>
      </c>
      <c r="O2" s="38">
        <f>COUNTIF(Vertices[Eigenvector Centrality],"&gt;= "&amp;N2)-COUNTIF(Vertices[Eigenvector Centrality],"&gt;="&amp;N3)</f>
        <v>59</v>
      </c>
      <c r="P2" s="37">
        <f>MIN(Vertices[PageRank])</f>
        <v>0.544641</v>
      </c>
      <c r="Q2" s="38">
        <f>COUNTIF(Vertices[PageRank],"&gt;= "&amp;P2)-COUNTIF(Vertices[PageRank],"&gt;="&amp;P3)</f>
        <v>105</v>
      </c>
      <c r="R2" s="37">
        <f>MIN(Vertices[Clustering Coefficient])</f>
        <v>0</v>
      </c>
      <c r="S2" s="43">
        <f>COUNTIF(Vertices[Clustering Coefficient],"&gt;= "&amp;R2)-COUNTIF(Vertices[Clustering Coefficient],"&gt;="&amp;R3)</f>
        <v>114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1.1090909090909091</v>
      </c>
      <c r="G3" s="40">
        <f>COUNTIF(Vertices[In-Degree],"&gt;= "&amp;F3)-COUNTIF(Vertices[In-Degree],"&gt;="&amp;F4)</f>
        <v>9</v>
      </c>
      <c r="H3" s="39">
        <f aca="true" t="shared" si="3" ref="H3:H26">H2+($H$57-$H$2)/BinDivisor</f>
        <v>0.05454545454545454</v>
      </c>
      <c r="I3" s="40">
        <f>COUNTIF(Vertices[Out-Degree],"&gt;= "&amp;H3)-COUNTIF(Vertices[Out-Degree],"&gt;="&amp;H4)</f>
        <v>0</v>
      </c>
      <c r="J3" s="39">
        <f aca="true" t="shared" si="4" ref="J3:J26">J2+($J$57-$J$2)/BinDivisor</f>
        <v>64.36363636363636</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0.0022006181818181817</v>
      </c>
      <c r="O3" s="40">
        <f>COUNTIF(Vertices[Eigenvector Centrality],"&gt;= "&amp;N3)-COUNTIF(Vertices[Eigenvector Centrality],"&gt;="&amp;N4)</f>
        <v>0</v>
      </c>
      <c r="P3" s="39">
        <f aca="true" t="shared" si="7" ref="P3:P26">P2+($P$57-$P$2)/BinDivisor</f>
        <v>1.0496711454545455</v>
      </c>
      <c r="Q3" s="40">
        <f>COUNTIF(Vertices[PageRank],"&gt;= "&amp;P3)-COUNTIF(Vertices[PageRank],"&gt;="&amp;P4)</f>
        <v>12</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120</v>
      </c>
      <c r="D4" s="32">
        <f t="shared" si="1"/>
        <v>0</v>
      </c>
      <c r="E4" s="3">
        <f>COUNTIF(Vertices[Degree],"&gt;= "&amp;D4)-COUNTIF(Vertices[Degree],"&gt;="&amp;D5)</f>
        <v>0</v>
      </c>
      <c r="F4" s="37">
        <f t="shared" si="2"/>
        <v>2.2181818181818183</v>
      </c>
      <c r="G4" s="38">
        <f>COUNTIF(Vertices[In-Degree],"&gt;= "&amp;F4)-COUNTIF(Vertices[In-Degree],"&gt;="&amp;F5)</f>
        <v>3</v>
      </c>
      <c r="H4" s="37">
        <f t="shared" si="3"/>
        <v>0.10909090909090909</v>
      </c>
      <c r="I4" s="38">
        <f>COUNTIF(Vertices[Out-Degree],"&gt;= "&amp;H4)-COUNTIF(Vertices[Out-Degree],"&gt;="&amp;H5)</f>
        <v>0</v>
      </c>
      <c r="J4" s="37">
        <f t="shared" si="4"/>
        <v>128.72727272727272</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0.004401236363636363</v>
      </c>
      <c r="O4" s="38">
        <f>COUNTIF(Vertices[Eigenvector Centrality],"&gt;= "&amp;N4)-COUNTIF(Vertices[Eigenvector Centrality],"&gt;="&amp;N5)</f>
        <v>0</v>
      </c>
      <c r="P4" s="37">
        <f t="shared" si="7"/>
        <v>1.5547012909090911</v>
      </c>
      <c r="Q4" s="38">
        <f>COUNTIF(Vertices[PageRank],"&gt;= "&amp;P4)-COUNTIF(Vertices[PageRank],"&gt;="&amp;P5)</f>
        <v>2</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3.327272727272727</v>
      </c>
      <c r="G5" s="40">
        <f>COUNTIF(Vertices[In-Degree],"&gt;= "&amp;F5)-COUNTIF(Vertices[In-Degree],"&gt;="&amp;F6)</f>
        <v>0</v>
      </c>
      <c r="H5" s="39">
        <f t="shared" si="3"/>
        <v>0.16363636363636364</v>
      </c>
      <c r="I5" s="40">
        <f>COUNTIF(Vertices[Out-Degree],"&gt;= "&amp;H5)-COUNTIF(Vertices[Out-Degree],"&gt;="&amp;H6)</f>
        <v>0</v>
      </c>
      <c r="J5" s="39">
        <f t="shared" si="4"/>
        <v>193.09090909090907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0.006601854545454545</v>
      </c>
      <c r="O5" s="40">
        <f>COUNTIF(Vertices[Eigenvector Centrality],"&gt;= "&amp;N5)-COUNTIF(Vertices[Eigenvector Centrality],"&gt;="&amp;N6)</f>
        <v>0</v>
      </c>
      <c r="P5" s="39">
        <f t="shared" si="7"/>
        <v>2.0597314363636365</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114</v>
      </c>
      <c r="D6" s="32">
        <f t="shared" si="1"/>
        <v>0</v>
      </c>
      <c r="E6" s="3">
        <f>COUNTIF(Vertices[Degree],"&gt;= "&amp;D6)-COUNTIF(Vertices[Degree],"&gt;="&amp;D7)</f>
        <v>0</v>
      </c>
      <c r="F6" s="37">
        <f t="shared" si="2"/>
        <v>4.4363636363636365</v>
      </c>
      <c r="G6" s="38">
        <f>COUNTIF(Vertices[In-Degree],"&gt;= "&amp;F6)-COUNTIF(Vertices[In-Degree],"&gt;="&amp;F7)</f>
        <v>0</v>
      </c>
      <c r="H6" s="37">
        <f t="shared" si="3"/>
        <v>0.21818181818181817</v>
      </c>
      <c r="I6" s="38">
        <f>COUNTIF(Vertices[Out-Degree],"&gt;= "&amp;H6)-COUNTIF(Vertices[Out-Degree],"&gt;="&amp;H7)</f>
        <v>0</v>
      </c>
      <c r="J6" s="37">
        <f t="shared" si="4"/>
        <v>257.45454545454544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0.008802472727272727</v>
      </c>
      <c r="O6" s="38">
        <f>COUNTIF(Vertices[Eigenvector Centrality],"&gt;= "&amp;N6)-COUNTIF(Vertices[Eigenvector Centrality],"&gt;="&amp;N7)</f>
        <v>0</v>
      </c>
      <c r="P6" s="37">
        <f t="shared" si="7"/>
        <v>2.564761581818182</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4</v>
      </c>
      <c r="D7" s="32">
        <f t="shared" si="1"/>
        <v>0</v>
      </c>
      <c r="E7" s="3">
        <f>COUNTIF(Vertices[Degree],"&gt;= "&amp;D7)-COUNTIF(Vertices[Degree],"&gt;="&amp;D8)</f>
        <v>0</v>
      </c>
      <c r="F7" s="39">
        <f t="shared" si="2"/>
        <v>5.545454545454546</v>
      </c>
      <c r="G7" s="40">
        <f>COUNTIF(Vertices[In-Degree],"&gt;= "&amp;F7)-COUNTIF(Vertices[In-Degree],"&gt;="&amp;F8)</f>
        <v>0</v>
      </c>
      <c r="H7" s="39">
        <f t="shared" si="3"/>
        <v>0.2727272727272727</v>
      </c>
      <c r="I7" s="40">
        <f>COUNTIF(Vertices[Out-Degree],"&gt;= "&amp;H7)-COUNTIF(Vertices[Out-Degree],"&gt;="&amp;H8)</f>
        <v>0</v>
      </c>
      <c r="J7" s="39">
        <f t="shared" si="4"/>
        <v>321.8181818181818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0.011003090909090909</v>
      </c>
      <c r="O7" s="40">
        <f>COUNTIF(Vertices[Eigenvector Centrality],"&gt;= "&amp;N7)-COUNTIF(Vertices[Eigenvector Centrality],"&gt;="&amp;N8)</f>
        <v>0</v>
      </c>
      <c r="P7" s="39">
        <f t="shared" si="7"/>
        <v>3.0697917272727273</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118</v>
      </c>
      <c r="D8" s="32">
        <f t="shared" si="1"/>
        <v>0</v>
      </c>
      <c r="E8" s="3">
        <f>COUNTIF(Vertices[Degree],"&gt;= "&amp;D8)-COUNTIF(Vertices[Degree],"&gt;="&amp;D9)</f>
        <v>0</v>
      </c>
      <c r="F8" s="37">
        <f t="shared" si="2"/>
        <v>6.654545454545455</v>
      </c>
      <c r="G8" s="38">
        <f>COUNTIF(Vertices[In-Degree],"&gt;= "&amp;F8)-COUNTIF(Vertices[In-Degree],"&gt;="&amp;F9)</f>
        <v>0</v>
      </c>
      <c r="H8" s="37">
        <f t="shared" si="3"/>
        <v>0.32727272727272727</v>
      </c>
      <c r="I8" s="38">
        <f>COUNTIF(Vertices[Out-Degree],"&gt;= "&amp;H8)-COUNTIF(Vertices[Out-Degree],"&gt;="&amp;H9)</f>
        <v>0</v>
      </c>
      <c r="J8" s="37">
        <f t="shared" si="4"/>
        <v>386.1818181818182</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0.01320370909090909</v>
      </c>
      <c r="O8" s="38">
        <f>COUNTIF(Vertices[Eigenvector Centrality],"&gt;= "&amp;N8)-COUNTIF(Vertices[Eigenvector Centrality],"&gt;="&amp;N9)</f>
        <v>60</v>
      </c>
      <c r="P8" s="37">
        <f t="shared" si="7"/>
        <v>3.5748218727272727</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7.763636363636365</v>
      </c>
      <c r="G9" s="40">
        <f>COUNTIF(Vertices[In-Degree],"&gt;= "&amp;F9)-COUNTIF(Vertices[In-Degree],"&gt;="&amp;F10)</f>
        <v>0</v>
      </c>
      <c r="H9" s="39">
        <f t="shared" si="3"/>
        <v>0.38181818181818183</v>
      </c>
      <c r="I9" s="40">
        <f>COUNTIF(Vertices[Out-Degree],"&gt;= "&amp;H9)-COUNTIF(Vertices[Out-Degree],"&gt;="&amp;H10)</f>
        <v>0</v>
      </c>
      <c r="J9" s="39">
        <f t="shared" si="4"/>
        <v>450.54545454545456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0.015404327272727272</v>
      </c>
      <c r="O9" s="40">
        <f>COUNTIF(Vertices[Eigenvector Centrality],"&gt;= "&amp;N9)-COUNTIF(Vertices[Eigenvector Centrality],"&gt;="&amp;N10)</f>
        <v>0</v>
      </c>
      <c r="P9" s="39">
        <f t="shared" si="7"/>
        <v>4.0798520181818185</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29</v>
      </c>
      <c r="D10" s="32">
        <f t="shared" si="1"/>
        <v>0</v>
      </c>
      <c r="E10" s="3">
        <f>COUNTIF(Vertices[Degree],"&gt;= "&amp;D10)-COUNTIF(Vertices[Degree],"&gt;="&amp;D11)</f>
        <v>0</v>
      </c>
      <c r="F10" s="37">
        <f t="shared" si="2"/>
        <v>8.872727272727273</v>
      </c>
      <c r="G10" s="38">
        <f>COUNTIF(Vertices[In-Degree],"&gt;= "&amp;F10)-COUNTIF(Vertices[In-Degree],"&gt;="&amp;F11)</f>
        <v>0</v>
      </c>
      <c r="H10" s="37">
        <f t="shared" si="3"/>
        <v>0.4363636363636364</v>
      </c>
      <c r="I10" s="38">
        <f>COUNTIF(Vertices[Out-Degree],"&gt;= "&amp;H10)-COUNTIF(Vertices[Out-Degree],"&gt;="&amp;H11)</f>
        <v>0</v>
      </c>
      <c r="J10" s="37">
        <f t="shared" si="4"/>
        <v>514.9090909090909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0.017604945454545454</v>
      </c>
      <c r="O10" s="38">
        <f>COUNTIF(Vertices[Eigenvector Centrality],"&gt;= "&amp;N10)-COUNTIF(Vertices[Eigenvector Centrality],"&gt;="&amp;N11)</f>
        <v>0</v>
      </c>
      <c r="P10" s="37">
        <f t="shared" si="7"/>
        <v>4.584882163636364</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9.981818181818182</v>
      </c>
      <c r="G11" s="40">
        <f>COUNTIF(Vertices[In-Degree],"&gt;= "&amp;F11)-COUNTIF(Vertices[In-Degree],"&gt;="&amp;F12)</f>
        <v>0</v>
      </c>
      <c r="H11" s="39">
        <f t="shared" si="3"/>
        <v>0.49090909090909096</v>
      </c>
      <c r="I11" s="40">
        <f>COUNTIF(Vertices[Out-Degree],"&gt;= "&amp;H11)-COUNTIF(Vertices[Out-Degree],"&gt;="&amp;H12)</f>
        <v>0</v>
      </c>
      <c r="J11" s="39">
        <f t="shared" si="4"/>
        <v>579.2727272727273</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0.019805563636363634</v>
      </c>
      <c r="O11" s="40">
        <f>COUNTIF(Vertices[Eigenvector Centrality],"&gt;= "&amp;N11)-COUNTIF(Vertices[Eigenvector Centrality],"&gt;="&amp;N12)</f>
        <v>0</v>
      </c>
      <c r="P11" s="39">
        <f t="shared" si="7"/>
        <v>5.08991230909091</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11.090909090909092</v>
      </c>
      <c r="G12" s="38">
        <f>COUNTIF(Vertices[In-Degree],"&gt;= "&amp;F12)-COUNTIF(Vertices[In-Degree],"&gt;="&amp;F13)</f>
        <v>0</v>
      </c>
      <c r="H12" s="37">
        <f t="shared" si="3"/>
        <v>0.5454545454545455</v>
      </c>
      <c r="I12" s="38">
        <f>COUNTIF(Vertices[Out-Degree],"&gt;= "&amp;H12)-COUNTIF(Vertices[Out-Degree],"&gt;="&amp;H13)</f>
        <v>0</v>
      </c>
      <c r="J12" s="37">
        <f t="shared" si="4"/>
        <v>643.6363636363636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0.022006181818181814</v>
      </c>
      <c r="O12" s="38">
        <f>COUNTIF(Vertices[Eigenvector Centrality],"&gt;= "&amp;N12)-COUNTIF(Vertices[Eigenvector Centrality],"&gt;="&amp;N13)</f>
        <v>0</v>
      </c>
      <c r="P12" s="37">
        <f t="shared" si="7"/>
        <v>5.594942454545456</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12.200000000000001</v>
      </c>
      <c r="G13" s="40">
        <f>COUNTIF(Vertices[In-Degree],"&gt;= "&amp;F13)-COUNTIF(Vertices[In-Degree],"&gt;="&amp;F14)</f>
        <v>0</v>
      </c>
      <c r="H13" s="39">
        <f t="shared" si="3"/>
        <v>0.6000000000000001</v>
      </c>
      <c r="I13" s="40">
        <f>COUNTIF(Vertices[Out-Degree],"&gt;= "&amp;H13)-COUNTIF(Vertices[Out-Degree],"&gt;="&amp;H14)</f>
        <v>0</v>
      </c>
      <c r="J13" s="39">
        <f t="shared" si="4"/>
        <v>708</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0.024206799999999994</v>
      </c>
      <c r="O13" s="40">
        <f>COUNTIF(Vertices[Eigenvector Centrality],"&gt;= "&amp;N13)-COUNTIF(Vertices[Eigenvector Centrality],"&gt;="&amp;N14)</f>
        <v>0</v>
      </c>
      <c r="P13" s="39">
        <f t="shared" si="7"/>
        <v>6.099972600000002</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13.30909090909091</v>
      </c>
      <c r="G14" s="38">
        <f>COUNTIF(Vertices[In-Degree],"&gt;= "&amp;F14)-COUNTIF(Vertices[In-Degree],"&gt;="&amp;F15)</f>
        <v>0</v>
      </c>
      <c r="H14" s="37">
        <f t="shared" si="3"/>
        <v>0.6545454545454547</v>
      </c>
      <c r="I14" s="38">
        <f>COUNTIF(Vertices[Out-Degree],"&gt;= "&amp;H14)-COUNTIF(Vertices[Out-Degree],"&gt;="&amp;H15)</f>
        <v>0</v>
      </c>
      <c r="J14" s="37">
        <f t="shared" si="4"/>
        <v>772.3636363636364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0.026407418181818174</v>
      </c>
      <c r="O14" s="38">
        <f>COUNTIF(Vertices[Eigenvector Centrality],"&gt;= "&amp;N14)-COUNTIF(Vertices[Eigenvector Centrality],"&gt;="&amp;N15)</f>
        <v>0</v>
      </c>
      <c r="P14" s="37">
        <f t="shared" si="7"/>
        <v>6.605002745454548</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34</v>
      </c>
      <c r="D15" s="32">
        <f t="shared" si="1"/>
        <v>0</v>
      </c>
      <c r="E15" s="3">
        <f>COUNTIF(Vertices[Degree],"&gt;= "&amp;D15)-COUNTIF(Vertices[Degree],"&gt;="&amp;D16)</f>
        <v>0</v>
      </c>
      <c r="F15" s="39">
        <f t="shared" si="2"/>
        <v>14.41818181818182</v>
      </c>
      <c r="G15" s="40">
        <f>COUNTIF(Vertices[In-Degree],"&gt;= "&amp;F15)-COUNTIF(Vertices[In-Degree],"&gt;="&amp;F16)</f>
        <v>0</v>
      </c>
      <c r="H15" s="39">
        <f t="shared" si="3"/>
        <v>0.7090909090909092</v>
      </c>
      <c r="I15" s="40">
        <f>COUNTIF(Vertices[Out-Degree],"&gt;= "&amp;H15)-COUNTIF(Vertices[Out-Degree],"&gt;="&amp;H16)</f>
        <v>0</v>
      </c>
      <c r="J15" s="39">
        <f t="shared" si="4"/>
        <v>836.7272727272727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0.028608036363636354</v>
      </c>
      <c r="O15" s="40">
        <f>COUNTIF(Vertices[Eigenvector Centrality],"&gt;= "&amp;N15)-COUNTIF(Vertices[Eigenvector Centrality],"&gt;="&amp;N16)</f>
        <v>0</v>
      </c>
      <c r="P15" s="39">
        <f t="shared" si="7"/>
        <v>7.1100328909090935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16</v>
      </c>
      <c r="D16" s="32">
        <f t="shared" si="1"/>
        <v>0</v>
      </c>
      <c r="E16" s="3">
        <f>COUNTIF(Vertices[Degree],"&gt;= "&amp;D16)-COUNTIF(Vertices[Degree],"&gt;="&amp;D17)</f>
        <v>0</v>
      </c>
      <c r="F16" s="37">
        <f t="shared" si="2"/>
        <v>15.52727272727273</v>
      </c>
      <c r="G16" s="38">
        <f>COUNTIF(Vertices[In-Degree],"&gt;= "&amp;F16)-COUNTIF(Vertices[In-Degree],"&gt;="&amp;F17)</f>
        <v>0</v>
      </c>
      <c r="H16" s="37">
        <f t="shared" si="3"/>
        <v>0.7636363636363638</v>
      </c>
      <c r="I16" s="38">
        <f>COUNTIF(Vertices[Out-Degree],"&gt;= "&amp;H16)-COUNTIF(Vertices[Out-Degree],"&gt;="&amp;H17)</f>
        <v>0</v>
      </c>
      <c r="J16" s="37">
        <f t="shared" si="4"/>
        <v>901.0909090909091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0.030808654545454534</v>
      </c>
      <c r="O16" s="38">
        <f>COUNTIF(Vertices[Eigenvector Centrality],"&gt;= "&amp;N16)-COUNTIF(Vertices[Eigenvector Centrality],"&gt;="&amp;N17)</f>
        <v>0</v>
      </c>
      <c r="P16" s="37">
        <f t="shared" si="7"/>
        <v>7.615063036363639</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61</v>
      </c>
      <c r="D17" s="32">
        <f t="shared" si="1"/>
        <v>0</v>
      </c>
      <c r="E17" s="3">
        <f>COUNTIF(Vertices[Degree],"&gt;= "&amp;D17)-COUNTIF(Vertices[Degree],"&gt;="&amp;D18)</f>
        <v>0</v>
      </c>
      <c r="F17" s="39">
        <f t="shared" si="2"/>
        <v>16.636363636363637</v>
      </c>
      <c r="G17" s="40">
        <f>COUNTIF(Vertices[In-Degree],"&gt;= "&amp;F17)-COUNTIF(Vertices[In-Degree],"&gt;="&amp;F18)</f>
        <v>0</v>
      </c>
      <c r="H17" s="39">
        <f t="shared" si="3"/>
        <v>0.8181818181818183</v>
      </c>
      <c r="I17" s="40">
        <f>COUNTIF(Vertices[Out-Degree],"&gt;= "&amp;H17)-COUNTIF(Vertices[Out-Degree],"&gt;="&amp;H18)</f>
        <v>0</v>
      </c>
      <c r="J17" s="39">
        <f t="shared" si="4"/>
        <v>965.4545454545455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0.033009272727272713</v>
      </c>
      <c r="O17" s="40">
        <f>COUNTIF(Vertices[Eigenvector Centrality],"&gt;= "&amp;N17)-COUNTIF(Vertices[Eigenvector Centrality],"&gt;="&amp;N18)</f>
        <v>0</v>
      </c>
      <c r="P17" s="39">
        <f t="shared" si="7"/>
        <v>8.120093181818184</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61</v>
      </c>
      <c r="D18" s="32">
        <f t="shared" si="1"/>
        <v>0</v>
      </c>
      <c r="E18" s="3">
        <f>COUNTIF(Vertices[Degree],"&gt;= "&amp;D18)-COUNTIF(Vertices[Degree],"&gt;="&amp;D19)</f>
        <v>0</v>
      </c>
      <c r="F18" s="37">
        <f t="shared" si="2"/>
        <v>17.745454545454546</v>
      </c>
      <c r="G18" s="38">
        <f>COUNTIF(Vertices[In-Degree],"&gt;= "&amp;F18)-COUNTIF(Vertices[In-Degree],"&gt;="&amp;F19)</f>
        <v>0</v>
      </c>
      <c r="H18" s="37">
        <f t="shared" si="3"/>
        <v>0.8727272727272729</v>
      </c>
      <c r="I18" s="38">
        <f>COUNTIF(Vertices[Out-Degree],"&gt;= "&amp;H18)-COUNTIF(Vertices[Out-Degree],"&gt;="&amp;H19)</f>
        <v>0</v>
      </c>
      <c r="J18" s="37">
        <f t="shared" si="4"/>
        <v>1029.8181818181818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0.035209890909090893</v>
      </c>
      <c r="O18" s="38">
        <f>COUNTIF(Vertices[Eigenvector Centrality],"&gt;= "&amp;N18)-COUNTIF(Vertices[Eigenvector Centrality],"&gt;="&amp;N19)</f>
        <v>0</v>
      </c>
      <c r="P18" s="37">
        <f t="shared" si="7"/>
        <v>8.62512332727273</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18.854545454545455</v>
      </c>
      <c r="G19" s="40">
        <f>COUNTIF(Vertices[In-Degree],"&gt;= "&amp;F19)-COUNTIF(Vertices[In-Degree],"&gt;="&amp;F20)</f>
        <v>0</v>
      </c>
      <c r="H19" s="39">
        <f t="shared" si="3"/>
        <v>0.9272727272727275</v>
      </c>
      <c r="I19" s="40">
        <f>COUNTIF(Vertices[Out-Degree],"&gt;= "&amp;H19)-COUNTIF(Vertices[Out-Degree],"&gt;="&amp;H20)</f>
        <v>0</v>
      </c>
      <c r="J19" s="39">
        <f t="shared" si="4"/>
        <v>1094.181818181818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0.03741050909090907</v>
      </c>
      <c r="O19" s="40">
        <f>COUNTIF(Vertices[Eigenvector Centrality],"&gt;= "&amp;N19)-COUNTIF(Vertices[Eigenvector Centrality],"&gt;="&amp;N20)</f>
        <v>0</v>
      </c>
      <c r="P19" s="39">
        <f t="shared" si="7"/>
        <v>9.130153472727276</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19.963636363636365</v>
      </c>
      <c r="G20" s="38">
        <f>COUNTIF(Vertices[In-Degree],"&gt;= "&amp;F20)-COUNTIF(Vertices[In-Degree],"&gt;="&amp;F21)</f>
        <v>0</v>
      </c>
      <c r="H20" s="37">
        <f t="shared" si="3"/>
        <v>0.981818181818182</v>
      </c>
      <c r="I20" s="38">
        <f>COUNTIF(Vertices[Out-Degree],"&gt;= "&amp;H20)-COUNTIF(Vertices[Out-Degree],"&gt;="&amp;H21)</f>
        <v>101</v>
      </c>
      <c r="J20" s="37">
        <f t="shared" si="4"/>
        <v>1158.5454545454543</v>
      </c>
      <c r="K20" s="38">
        <f>COUNTIF(Vertices[Betweenness Centrality],"&gt;= "&amp;J20)-COUNTIF(Vertices[Betweenness Centrality],"&gt;="&amp;J21)</f>
        <v>0</v>
      </c>
      <c r="L20" s="37">
        <f t="shared" si="5"/>
        <v>0.3272727272727273</v>
      </c>
      <c r="M20" s="38">
        <f>COUNTIF(Vertices[Closeness Centrality],"&gt;= "&amp;L20)-COUNTIF(Vertices[Closeness Centrality],"&gt;="&amp;L21)</f>
        <v>10</v>
      </c>
      <c r="N20" s="37">
        <f t="shared" si="6"/>
        <v>0.03961112727272725</v>
      </c>
      <c r="O20" s="38">
        <f>COUNTIF(Vertices[Eigenvector Centrality],"&gt;= "&amp;N20)-COUNTIF(Vertices[Eigenvector Centrality],"&gt;="&amp;N21)</f>
        <v>0</v>
      </c>
      <c r="P20" s="37">
        <f t="shared" si="7"/>
        <v>9.635183618181822</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157</v>
      </c>
      <c r="B21" s="34">
        <v>1.892635</v>
      </c>
      <c r="D21" s="32">
        <f t="shared" si="1"/>
        <v>0</v>
      </c>
      <c r="E21" s="3">
        <f>COUNTIF(Vertices[Degree],"&gt;= "&amp;D21)-COUNTIF(Vertices[Degree],"&gt;="&amp;D22)</f>
        <v>0</v>
      </c>
      <c r="F21" s="39">
        <f t="shared" si="2"/>
        <v>21.072727272727274</v>
      </c>
      <c r="G21" s="40">
        <f>COUNTIF(Vertices[In-Degree],"&gt;= "&amp;F21)-COUNTIF(Vertices[In-Degree],"&gt;="&amp;F22)</f>
        <v>0</v>
      </c>
      <c r="H21" s="39">
        <f t="shared" si="3"/>
        <v>1.0363636363636366</v>
      </c>
      <c r="I21" s="40">
        <f>COUNTIF(Vertices[Out-Degree],"&gt;= "&amp;H21)-COUNTIF(Vertices[Out-Degree],"&gt;="&amp;H22)</f>
        <v>0</v>
      </c>
      <c r="J21" s="39">
        <f t="shared" si="4"/>
        <v>1222.9090909090905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0.04181174545454543</v>
      </c>
      <c r="O21" s="40">
        <f>COUNTIF(Vertices[Eigenvector Centrality],"&gt;= "&amp;N21)-COUNTIF(Vertices[Eigenvector Centrality],"&gt;="&amp;N22)</f>
        <v>0</v>
      </c>
      <c r="P21" s="39">
        <f t="shared" si="7"/>
        <v>10.140213763636368</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22.181818181818183</v>
      </c>
      <c r="G22" s="38">
        <f>COUNTIF(Vertices[In-Degree],"&gt;= "&amp;F22)-COUNTIF(Vertices[In-Degree],"&gt;="&amp;F23)</f>
        <v>0</v>
      </c>
      <c r="H22" s="37">
        <f t="shared" si="3"/>
        <v>1.090909090909091</v>
      </c>
      <c r="I22" s="38">
        <f>COUNTIF(Vertices[Out-Degree],"&gt;= "&amp;H22)-COUNTIF(Vertices[Out-Degree],"&gt;="&amp;H23)</f>
        <v>0</v>
      </c>
      <c r="J22" s="37">
        <f t="shared" si="4"/>
        <v>1287.2727272727268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0.04401236363636361</v>
      </c>
      <c r="O22" s="38">
        <f>COUNTIF(Vertices[Eigenvector Centrality],"&gt;= "&amp;N22)-COUNTIF(Vertices[Eigenvector Centrality],"&gt;="&amp;N23)</f>
        <v>0</v>
      </c>
      <c r="P22" s="37">
        <f t="shared" si="7"/>
        <v>10.645243909090913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0.0061624649859943975</v>
      </c>
      <c r="D23" s="32">
        <f t="shared" si="1"/>
        <v>0</v>
      </c>
      <c r="E23" s="3">
        <f>COUNTIF(Vertices[Degree],"&gt;= "&amp;D23)-COUNTIF(Vertices[Degree],"&gt;="&amp;D24)</f>
        <v>0</v>
      </c>
      <c r="F23" s="39">
        <f t="shared" si="2"/>
        <v>23.290909090909093</v>
      </c>
      <c r="G23" s="40">
        <f>COUNTIF(Vertices[In-Degree],"&gt;= "&amp;F23)-COUNTIF(Vertices[In-Degree],"&gt;="&amp;F24)</f>
        <v>0</v>
      </c>
      <c r="H23" s="39">
        <f t="shared" si="3"/>
        <v>1.1454545454545455</v>
      </c>
      <c r="I23" s="40">
        <f>COUNTIF(Vertices[Out-Degree],"&gt;= "&amp;H23)-COUNTIF(Vertices[Out-Degree],"&gt;="&amp;H24)</f>
        <v>0</v>
      </c>
      <c r="J23" s="39">
        <f t="shared" si="4"/>
        <v>1351.636363636363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0.04621298181818179</v>
      </c>
      <c r="O23" s="40">
        <f>COUNTIF(Vertices[Eigenvector Centrality],"&gt;= "&amp;N23)-COUNTIF(Vertices[Eigenvector Centrality],"&gt;="&amp;N24)</f>
        <v>0</v>
      </c>
      <c r="P23" s="39">
        <f t="shared" si="7"/>
        <v>11.15027405454546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1630</v>
      </c>
      <c r="B24" s="34">
        <v>0.590886</v>
      </c>
      <c r="D24" s="32">
        <f t="shared" si="1"/>
        <v>0</v>
      </c>
      <c r="E24" s="3">
        <f>COUNTIF(Vertices[Degree],"&gt;= "&amp;D24)-COUNTIF(Vertices[Degree],"&gt;="&amp;D25)</f>
        <v>0</v>
      </c>
      <c r="F24" s="37">
        <f t="shared" si="2"/>
        <v>24.400000000000002</v>
      </c>
      <c r="G24" s="38">
        <f>COUNTIF(Vertices[In-Degree],"&gt;= "&amp;F24)-COUNTIF(Vertices[In-Degree],"&gt;="&amp;F25)</f>
        <v>0</v>
      </c>
      <c r="H24" s="37">
        <f t="shared" si="3"/>
        <v>1.2</v>
      </c>
      <c r="I24" s="38">
        <f>COUNTIF(Vertices[Out-Degree],"&gt;= "&amp;H24)-COUNTIF(Vertices[Out-Degree],"&gt;="&amp;H25)</f>
        <v>0</v>
      </c>
      <c r="J24" s="37">
        <f t="shared" si="4"/>
        <v>1415.9999999999993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0.04841359999999997</v>
      </c>
      <c r="O24" s="38">
        <f>COUNTIF(Vertices[Eigenvector Centrality],"&gt;= "&amp;N24)-COUNTIF(Vertices[Eigenvector Centrality],"&gt;="&amp;N25)</f>
        <v>0</v>
      </c>
      <c r="P24" s="37">
        <f t="shared" si="7"/>
        <v>11.655304200000005</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25.50909090909091</v>
      </c>
      <c r="G25" s="40">
        <f>COUNTIF(Vertices[In-Degree],"&gt;= "&amp;F25)-COUNTIF(Vertices[In-Degree],"&gt;="&amp;F26)</f>
        <v>0</v>
      </c>
      <c r="H25" s="39">
        <f t="shared" si="3"/>
        <v>1.2545454545454544</v>
      </c>
      <c r="I25" s="40">
        <f>COUNTIF(Vertices[Out-Degree],"&gt;= "&amp;H25)-COUNTIF(Vertices[Out-Degree],"&gt;="&amp;H26)</f>
        <v>0</v>
      </c>
      <c r="J25" s="39">
        <f t="shared" si="4"/>
        <v>1480.3636363636356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0.05061421818181815</v>
      </c>
      <c r="O25" s="40">
        <f>COUNTIF(Vertices[Eigenvector Centrality],"&gt;= "&amp;N25)-COUNTIF(Vertices[Eigenvector Centrality],"&gt;="&amp;N26)</f>
        <v>0</v>
      </c>
      <c r="P25" s="39">
        <f t="shared" si="7"/>
        <v>12.160334345454551</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1631</v>
      </c>
      <c r="B26" s="34" t="s">
        <v>1632</v>
      </c>
      <c r="D26" s="32">
        <f t="shared" si="1"/>
        <v>0</v>
      </c>
      <c r="E26" s="3">
        <f>COUNTIF(Vertices[Degree],"&gt;= "&amp;D26)-COUNTIF(Vertices[Degree],"&gt;="&amp;D28)</f>
        <v>0</v>
      </c>
      <c r="F26" s="37">
        <f t="shared" si="2"/>
        <v>26.61818181818182</v>
      </c>
      <c r="G26" s="38">
        <f>COUNTIF(Vertices[In-Degree],"&gt;= "&amp;F26)-COUNTIF(Vertices[In-Degree],"&gt;="&amp;F28)</f>
        <v>0</v>
      </c>
      <c r="H26" s="37">
        <f t="shared" si="3"/>
        <v>1.3090909090909089</v>
      </c>
      <c r="I26" s="38">
        <f>COUNTIF(Vertices[Out-Degree],"&gt;= "&amp;H26)-COUNTIF(Vertices[Out-Degree],"&gt;="&amp;H28)</f>
        <v>0</v>
      </c>
      <c r="J26" s="37">
        <f t="shared" si="4"/>
        <v>1544.7272727272718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0.05281483636363633</v>
      </c>
      <c r="O26" s="38">
        <f>COUNTIF(Vertices[Eigenvector Centrality],"&gt;= "&amp;N26)-COUNTIF(Vertices[Eigenvector Centrality],"&gt;="&amp;N28)</f>
        <v>0</v>
      </c>
      <c r="P26" s="37">
        <f t="shared" si="7"/>
        <v>12.665364490909097</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-28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27.72727272727273</v>
      </c>
      <c r="G28" s="40">
        <f>COUNTIF(Vertices[In-Degree],"&gt;= "&amp;F28)-COUNTIF(Vertices[In-Degree],"&gt;="&amp;F40)</f>
        <v>0</v>
      </c>
      <c r="H28" s="39">
        <f>H26+($H$57-$H$2)/BinDivisor</f>
        <v>1.3636363636363633</v>
      </c>
      <c r="I28" s="40">
        <f>COUNTIF(Vertices[Out-Degree],"&gt;= "&amp;H28)-COUNTIF(Vertices[Out-Degree],"&gt;="&amp;H40)</f>
        <v>0</v>
      </c>
      <c r="J28" s="39">
        <f>J26+($J$57-$J$2)/BinDivisor</f>
        <v>1609.090909090908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0.05501545454545451</v>
      </c>
      <c r="O28" s="40">
        <f>COUNTIF(Vertices[Eigenvector Centrality],"&gt;= "&amp;N28)-COUNTIF(Vertices[Eigenvector Centrality],"&gt;="&amp;N40)</f>
        <v>0</v>
      </c>
      <c r="P28" s="39">
        <f>P26+($P$57-$P$2)/BinDivisor</f>
        <v>13.170394636363643</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-7</v>
      </c>
      <c r="J38" s="61"/>
      <c r="K38" s="62">
        <f>COUNTIF(Vertices[Betweenness Centrality],"&gt;= "&amp;J38)-COUNTIF(Vertices[Betweenness Centrality],"&gt;="&amp;J40)</f>
        <v>-1</v>
      </c>
      <c r="L38" s="61"/>
      <c r="M38" s="62">
        <f>COUNTIF(Vertices[Closeness Centrality],"&gt;= "&amp;L38)-COUNTIF(Vertices[Closeness Centrality],"&gt;="&amp;L40)</f>
        <v>-28</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-7</v>
      </c>
      <c r="J39" s="61"/>
      <c r="K39" s="62">
        <f>COUNTIF(Vertices[Betweenness Centrality],"&gt;= "&amp;J39)-COUNTIF(Vertices[Betweenness Centrality],"&gt;="&amp;J40)</f>
        <v>-1</v>
      </c>
      <c r="L39" s="61"/>
      <c r="M39" s="62">
        <f>COUNTIF(Vertices[Closeness Centrality],"&gt;= "&amp;L39)-COUNTIF(Vertices[Closeness Centrality],"&gt;="&amp;L40)</f>
        <v>-28</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28.83636363636364</v>
      </c>
      <c r="G40" s="38">
        <f>COUNTIF(Vertices[In-Degree],"&gt;= "&amp;F40)-COUNTIF(Vertices[In-Degree],"&gt;="&amp;F41)</f>
        <v>0</v>
      </c>
      <c r="H40" s="37">
        <f>H28+($H$57-$H$2)/BinDivisor</f>
        <v>1.4181818181818178</v>
      </c>
      <c r="I40" s="38">
        <f>COUNTIF(Vertices[Out-Degree],"&gt;= "&amp;H40)-COUNTIF(Vertices[Out-Degree],"&gt;="&amp;H41)</f>
        <v>0</v>
      </c>
      <c r="J40" s="37">
        <f>J28+($J$57-$J$2)/BinDivisor</f>
        <v>1673.4545454545444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0.05721607272727269</v>
      </c>
      <c r="O40" s="38">
        <f>COUNTIF(Vertices[Eigenvector Centrality],"&gt;= "&amp;N40)-COUNTIF(Vertices[Eigenvector Centrality],"&gt;="&amp;N41)</f>
        <v>0</v>
      </c>
      <c r="P40" s="37">
        <f>P28+($P$57-$P$2)/BinDivisor</f>
        <v>13.675424781818188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29.94545454545455</v>
      </c>
      <c r="G41" s="40">
        <f>COUNTIF(Vertices[In-Degree],"&gt;= "&amp;F41)-COUNTIF(Vertices[In-Degree],"&gt;="&amp;F42)</f>
        <v>0</v>
      </c>
      <c r="H41" s="39">
        <f aca="true" t="shared" si="12" ref="H41:H56">H40+($H$57-$H$2)/BinDivisor</f>
        <v>1.4727272727272722</v>
      </c>
      <c r="I41" s="40">
        <f>COUNTIF(Vertices[Out-Degree],"&gt;= "&amp;H41)-COUNTIF(Vertices[Out-Degree],"&gt;="&amp;H42)</f>
        <v>0</v>
      </c>
      <c r="J41" s="39">
        <f aca="true" t="shared" si="13" ref="J41:J56">J40+($J$57-$J$2)/BinDivisor</f>
        <v>1737.8181818181806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8</v>
      </c>
      <c r="N41" s="39">
        <f aca="true" t="shared" si="15" ref="N41:N56">N40+($N$57-$N$2)/BinDivisor</f>
        <v>0.05941669090909087</v>
      </c>
      <c r="O41" s="40">
        <f>COUNTIF(Vertices[Eigenvector Centrality],"&gt;= "&amp;N41)-COUNTIF(Vertices[Eigenvector Centrality],"&gt;="&amp;N42)</f>
        <v>0</v>
      </c>
      <c r="P41" s="39">
        <f aca="true" t="shared" si="16" ref="P41:P56">P40+($P$57-$P$2)/BinDivisor</f>
        <v>14.180454927272734</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31.05454545454546</v>
      </c>
      <c r="G42" s="38">
        <f>COUNTIF(Vertices[In-Degree],"&gt;= "&amp;F42)-COUNTIF(Vertices[In-Degree],"&gt;="&amp;F43)</f>
        <v>0</v>
      </c>
      <c r="H42" s="37">
        <f t="shared" si="12"/>
        <v>1.5272727272727267</v>
      </c>
      <c r="I42" s="38">
        <f>COUNTIF(Vertices[Out-Degree],"&gt;= "&amp;H42)-COUNTIF(Vertices[Out-Degree],"&gt;="&amp;H43)</f>
        <v>0</v>
      </c>
      <c r="J42" s="37">
        <f t="shared" si="13"/>
        <v>1802.1818181818169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0.06161730909090905</v>
      </c>
      <c r="O42" s="38">
        <f>COUNTIF(Vertices[Eigenvector Centrality],"&gt;= "&amp;N42)-COUNTIF(Vertices[Eigenvector Centrality],"&gt;="&amp;N43)</f>
        <v>0</v>
      </c>
      <c r="P42" s="37">
        <f t="shared" si="16"/>
        <v>14.68548507272728</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32.163636363636364</v>
      </c>
      <c r="G43" s="40">
        <f>COUNTIF(Vertices[In-Degree],"&gt;= "&amp;F43)-COUNTIF(Vertices[In-Degree],"&gt;="&amp;F44)</f>
        <v>0</v>
      </c>
      <c r="H43" s="39">
        <f t="shared" si="12"/>
        <v>1.5818181818181811</v>
      </c>
      <c r="I43" s="40">
        <f>COUNTIF(Vertices[Out-Degree],"&gt;= "&amp;H43)-COUNTIF(Vertices[Out-Degree],"&gt;="&amp;H44)</f>
        <v>0</v>
      </c>
      <c r="J43" s="39">
        <f t="shared" si="13"/>
        <v>1866.5454545454531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0.06381792727272724</v>
      </c>
      <c r="O43" s="40">
        <f>COUNTIF(Vertices[Eigenvector Centrality],"&gt;= "&amp;N43)-COUNTIF(Vertices[Eigenvector Centrality],"&gt;="&amp;N44)</f>
        <v>0</v>
      </c>
      <c r="P43" s="39">
        <f t="shared" si="16"/>
        <v>15.190515218181826</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33.27272727272727</v>
      </c>
      <c r="G44" s="38">
        <f>COUNTIF(Vertices[In-Degree],"&gt;= "&amp;F44)-COUNTIF(Vertices[In-Degree],"&gt;="&amp;F45)</f>
        <v>0</v>
      </c>
      <c r="H44" s="37">
        <f t="shared" si="12"/>
        <v>1.6363636363636356</v>
      </c>
      <c r="I44" s="38">
        <f>COUNTIF(Vertices[Out-Degree],"&gt;= "&amp;H44)-COUNTIF(Vertices[Out-Degree],"&gt;="&amp;H45)</f>
        <v>0</v>
      </c>
      <c r="J44" s="37">
        <f t="shared" si="13"/>
        <v>1930.9090909090894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0.06601854545454543</v>
      </c>
      <c r="O44" s="38">
        <f>COUNTIF(Vertices[Eigenvector Centrality],"&gt;= "&amp;N44)-COUNTIF(Vertices[Eigenvector Centrality],"&gt;="&amp;N45)</f>
        <v>0</v>
      </c>
      <c r="P44" s="37">
        <f t="shared" si="16"/>
        <v>15.695545363636372</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34.38181818181818</v>
      </c>
      <c r="G45" s="40">
        <f>COUNTIF(Vertices[In-Degree],"&gt;= "&amp;F45)-COUNTIF(Vertices[In-Degree],"&gt;="&amp;F46)</f>
        <v>0</v>
      </c>
      <c r="H45" s="39">
        <f t="shared" si="12"/>
        <v>1.69090909090909</v>
      </c>
      <c r="I45" s="40">
        <f>COUNTIF(Vertices[Out-Degree],"&gt;= "&amp;H45)-COUNTIF(Vertices[Out-Degree],"&gt;="&amp;H46)</f>
        <v>0</v>
      </c>
      <c r="J45" s="39">
        <f t="shared" si="13"/>
        <v>1995.2727272727257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0.06821916363636361</v>
      </c>
      <c r="O45" s="40">
        <f>COUNTIF(Vertices[Eigenvector Centrality],"&gt;= "&amp;N45)-COUNTIF(Vertices[Eigenvector Centrality],"&gt;="&amp;N46)</f>
        <v>0</v>
      </c>
      <c r="P45" s="39">
        <f t="shared" si="16"/>
        <v>16.200575509090918</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35.49090909090909</v>
      </c>
      <c r="G46" s="38">
        <f>COUNTIF(Vertices[In-Degree],"&gt;= "&amp;F46)-COUNTIF(Vertices[In-Degree],"&gt;="&amp;F47)</f>
        <v>0</v>
      </c>
      <c r="H46" s="37">
        <f t="shared" si="12"/>
        <v>1.7454545454545445</v>
      </c>
      <c r="I46" s="38">
        <f>COUNTIF(Vertices[Out-Degree],"&gt;= "&amp;H46)-COUNTIF(Vertices[Out-Degree],"&gt;="&amp;H47)</f>
        <v>0</v>
      </c>
      <c r="J46" s="37">
        <f t="shared" si="13"/>
        <v>2059.636363636362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0.0704197818181818</v>
      </c>
      <c r="O46" s="38">
        <f>COUNTIF(Vertices[Eigenvector Centrality],"&gt;= "&amp;N46)-COUNTIF(Vertices[Eigenvector Centrality],"&gt;="&amp;N47)</f>
        <v>0</v>
      </c>
      <c r="P46" s="37">
        <f t="shared" si="16"/>
        <v>16.70560565454546</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36.6</v>
      </c>
      <c r="G47" s="40">
        <f>COUNTIF(Vertices[In-Degree],"&gt;= "&amp;F47)-COUNTIF(Vertices[In-Degree],"&gt;="&amp;F48)</f>
        <v>0</v>
      </c>
      <c r="H47" s="39">
        <f t="shared" si="12"/>
        <v>1.799999999999999</v>
      </c>
      <c r="I47" s="40">
        <f>COUNTIF(Vertices[Out-Degree],"&gt;= "&amp;H47)-COUNTIF(Vertices[Out-Degree],"&gt;="&amp;H48)</f>
        <v>0</v>
      </c>
      <c r="J47" s="39">
        <f t="shared" si="13"/>
        <v>2123.9999999999986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0.07262039999999999</v>
      </c>
      <c r="O47" s="40">
        <f>COUNTIF(Vertices[Eigenvector Centrality],"&gt;= "&amp;N47)-COUNTIF(Vertices[Eigenvector Centrality],"&gt;="&amp;N48)</f>
        <v>0</v>
      </c>
      <c r="P47" s="39">
        <f t="shared" si="16"/>
        <v>17.210635800000006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37.70909090909091</v>
      </c>
      <c r="G48" s="38">
        <f>COUNTIF(Vertices[In-Degree],"&gt;= "&amp;F48)-COUNTIF(Vertices[In-Degree],"&gt;="&amp;F49)</f>
        <v>0</v>
      </c>
      <c r="H48" s="37">
        <f t="shared" si="12"/>
        <v>1.8545454545454534</v>
      </c>
      <c r="I48" s="38">
        <f>COUNTIF(Vertices[Out-Degree],"&gt;= "&amp;H48)-COUNTIF(Vertices[Out-Degree],"&gt;="&amp;H49)</f>
        <v>0</v>
      </c>
      <c r="J48" s="37">
        <f t="shared" si="13"/>
        <v>2188.363636363635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0.07482101818181817</v>
      </c>
      <c r="O48" s="38">
        <f>COUNTIF(Vertices[Eigenvector Centrality],"&gt;= "&amp;N48)-COUNTIF(Vertices[Eigenvector Centrality],"&gt;="&amp;N49)</f>
        <v>0</v>
      </c>
      <c r="P48" s="37">
        <f t="shared" si="16"/>
        <v>17.71566594545455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38.81818181818182</v>
      </c>
      <c r="G49" s="40">
        <f>COUNTIF(Vertices[In-Degree],"&gt;= "&amp;F49)-COUNTIF(Vertices[In-Degree],"&gt;="&amp;F50)</f>
        <v>0</v>
      </c>
      <c r="H49" s="39">
        <f t="shared" si="12"/>
        <v>1.9090909090909078</v>
      </c>
      <c r="I49" s="40">
        <f>COUNTIF(Vertices[Out-Degree],"&gt;= "&amp;H49)-COUNTIF(Vertices[Out-Degree],"&gt;="&amp;H50)</f>
        <v>0</v>
      </c>
      <c r="J49" s="39">
        <f t="shared" si="13"/>
        <v>2252.7272727272716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0.07702163636363636</v>
      </c>
      <c r="O49" s="40">
        <f>COUNTIF(Vertices[Eigenvector Centrality],"&gt;= "&amp;N49)-COUNTIF(Vertices[Eigenvector Centrality],"&gt;="&amp;N50)</f>
        <v>0</v>
      </c>
      <c r="P49" s="39">
        <f t="shared" si="16"/>
        <v>18.220696090909094</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39.92727272727273</v>
      </c>
      <c r="G50" s="38">
        <f>COUNTIF(Vertices[In-Degree],"&gt;= "&amp;F50)-COUNTIF(Vertices[In-Degree],"&gt;="&amp;F51)</f>
        <v>0</v>
      </c>
      <c r="H50" s="37">
        <f t="shared" si="12"/>
        <v>1.9636363636363623</v>
      </c>
      <c r="I50" s="38">
        <f>COUNTIF(Vertices[Out-Degree],"&gt;= "&amp;H50)-COUNTIF(Vertices[Out-Degree],"&gt;="&amp;H51)</f>
        <v>6</v>
      </c>
      <c r="J50" s="37">
        <f t="shared" si="13"/>
        <v>2317.090909090908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0.07922225454545455</v>
      </c>
      <c r="O50" s="38">
        <f>COUNTIF(Vertices[Eigenvector Centrality],"&gt;= "&amp;N50)-COUNTIF(Vertices[Eigenvector Centrality],"&gt;="&amp;N51)</f>
        <v>0</v>
      </c>
      <c r="P50" s="37">
        <f t="shared" si="16"/>
        <v>18.725726236363638</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41.03636363636364</v>
      </c>
      <c r="G51" s="40">
        <f>COUNTIF(Vertices[In-Degree],"&gt;= "&amp;F51)-COUNTIF(Vertices[In-Degree],"&gt;="&amp;F52)</f>
        <v>0</v>
      </c>
      <c r="H51" s="39">
        <f t="shared" si="12"/>
        <v>2.0181818181818167</v>
      </c>
      <c r="I51" s="40">
        <f>COUNTIF(Vertices[Out-Degree],"&gt;= "&amp;H51)-COUNTIF(Vertices[Out-Degree],"&gt;="&amp;H52)</f>
        <v>0</v>
      </c>
      <c r="J51" s="39">
        <f t="shared" si="13"/>
        <v>2381.4545454545446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0.08142287272727274</v>
      </c>
      <c r="O51" s="40">
        <f>COUNTIF(Vertices[Eigenvector Centrality],"&gt;= "&amp;N51)-COUNTIF(Vertices[Eigenvector Centrality],"&gt;="&amp;N52)</f>
        <v>0</v>
      </c>
      <c r="P51" s="39">
        <f t="shared" si="16"/>
        <v>19.230756381818182</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42.14545454545455</v>
      </c>
      <c r="G52" s="38">
        <f>COUNTIF(Vertices[In-Degree],"&gt;= "&amp;F52)-COUNTIF(Vertices[In-Degree],"&gt;="&amp;F53)</f>
        <v>0</v>
      </c>
      <c r="H52" s="37">
        <f t="shared" si="12"/>
        <v>2.0727272727272714</v>
      </c>
      <c r="I52" s="38">
        <f>COUNTIF(Vertices[Out-Degree],"&gt;= "&amp;H52)-COUNTIF(Vertices[Out-Degree],"&gt;="&amp;H53)</f>
        <v>0</v>
      </c>
      <c r="J52" s="37">
        <f t="shared" si="13"/>
        <v>2445.818181818181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0.08362349090909092</v>
      </c>
      <c r="O52" s="38">
        <f>COUNTIF(Vertices[Eigenvector Centrality],"&gt;= "&amp;N52)-COUNTIF(Vertices[Eigenvector Centrality],"&gt;="&amp;N53)</f>
        <v>0</v>
      </c>
      <c r="P52" s="37">
        <f t="shared" si="16"/>
        <v>19.735786527272726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43.25454545454546</v>
      </c>
      <c r="G53" s="40">
        <f>COUNTIF(Vertices[In-Degree],"&gt;= "&amp;F53)-COUNTIF(Vertices[In-Degree],"&gt;="&amp;F54)</f>
        <v>0</v>
      </c>
      <c r="H53" s="39">
        <f t="shared" si="12"/>
        <v>2.127272727272726</v>
      </c>
      <c r="I53" s="40">
        <f>COUNTIF(Vertices[Out-Degree],"&gt;= "&amp;H53)-COUNTIF(Vertices[Out-Degree],"&gt;="&amp;H54)</f>
        <v>0</v>
      </c>
      <c r="J53" s="39">
        <f t="shared" si="13"/>
        <v>2510.1818181818176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0.08582410909090911</v>
      </c>
      <c r="O53" s="40">
        <f>COUNTIF(Vertices[Eigenvector Centrality],"&gt;= "&amp;N53)-COUNTIF(Vertices[Eigenvector Centrality],"&gt;="&amp;N54)</f>
        <v>0</v>
      </c>
      <c r="P53" s="39">
        <f t="shared" si="16"/>
        <v>20.24081667272727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44.36363636363637</v>
      </c>
      <c r="G54" s="38">
        <f>COUNTIF(Vertices[In-Degree],"&gt;= "&amp;F54)-COUNTIF(Vertices[In-Degree],"&gt;="&amp;F55)</f>
        <v>0</v>
      </c>
      <c r="H54" s="37">
        <f t="shared" si="12"/>
        <v>2.1818181818181808</v>
      </c>
      <c r="I54" s="38">
        <f>COUNTIF(Vertices[Out-Degree],"&gt;= "&amp;H54)-COUNTIF(Vertices[Out-Degree],"&gt;="&amp;H55)</f>
        <v>0</v>
      </c>
      <c r="J54" s="37">
        <f t="shared" si="13"/>
        <v>2574.545454545454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0.0880247272727273</v>
      </c>
      <c r="O54" s="38">
        <f>COUNTIF(Vertices[Eigenvector Centrality],"&gt;= "&amp;N54)-COUNTIF(Vertices[Eigenvector Centrality],"&gt;="&amp;N55)</f>
        <v>0</v>
      </c>
      <c r="P54" s="37">
        <f t="shared" si="16"/>
        <v>20.745846818181814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45.472727272727276</v>
      </c>
      <c r="G55" s="40">
        <f>COUNTIF(Vertices[In-Degree],"&gt;= "&amp;F55)-COUNTIF(Vertices[In-Degree],"&gt;="&amp;F56)</f>
        <v>0</v>
      </c>
      <c r="H55" s="39">
        <f t="shared" si="12"/>
        <v>2.2363636363636354</v>
      </c>
      <c r="I55" s="40">
        <f>COUNTIF(Vertices[Out-Degree],"&gt;= "&amp;H55)-COUNTIF(Vertices[Out-Degree],"&gt;="&amp;H56)</f>
        <v>0</v>
      </c>
      <c r="J55" s="39">
        <f t="shared" si="13"/>
        <v>2638.9090909090905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0.09022534545454548</v>
      </c>
      <c r="O55" s="40">
        <f>COUNTIF(Vertices[Eigenvector Centrality],"&gt;= "&amp;N55)-COUNTIF(Vertices[Eigenvector Centrality],"&gt;="&amp;N56)</f>
        <v>0</v>
      </c>
      <c r="P55" s="39">
        <f t="shared" si="16"/>
        <v>21.250876963636358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46.581818181818186</v>
      </c>
      <c r="G56" s="38">
        <f>COUNTIF(Vertices[In-Degree],"&gt;= "&amp;F56)-COUNTIF(Vertices[In-Degree],"&gt;="&amp;F57)</f>
        <v>0</v>
      </c>
      <c r="H56" s="37">
        <f t="shared" si="12"/>
        <v>2.29090909090909</v>
      </c>
      <c r="I56" s="38">
        <f>COUNTIF(Vertices[Out-Degree],"&gt;= "&amp;H56)-COUNTIF(Vertices[Out-Degree],"&gt;="&amp;H57)</f>
        <v>0</v>
      </c>
      <c r="J56" s="37">
        <f t="shared" si="13"/>
        <v>2703.272727272727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0.09242596363636367</v>
      </c>
      <c r="O56" s="38">
        <f>COUNTIF(Vertices[Eigenvector Centrality],"&gt;= "&amp;N56)-COUNTIF(Vertices[Eigenvector Centrality],"&gt;="&amp;N57)</f>
        <v>0</v>
      </c>
      <c r="P56" s="37">
        <f t="shared" si="16"/>
        <v>21.755907109090902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61</v>
      </c>
      <c r="G57" s="42">
        <f>COUNTIF(Vertices[In-Degree],"&gt;= "&amp;F57)-COUNTIF(Vertices[In-Degree],"&gt;="&amp;F58)</f>
        <v>1</v>
      </c>
      <c r="H57" s="41">
        <f>MAX(Vertices[Out-Degree])</f>
        <v>3</v>
      </c>
      <c r="I57" s="42">
        <f>COUNTIF(Vertices[Out-Degree],"&gt;= "&amp;H57)-COUNTIF(Vertices[Out-Degree],"&gt;="&amp;H58)</f>
        <v>1</v>
      </c>
      <c r="J57" s="41">
        <f>MAX(Vertices[Betweenness Centrality])</f>
        <v>3540</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0.121034</v>
      </c>
      <c r="O57" s="42">
        <f>COUNTIF(Vertices[Eigenvector Centrality],"&gt;= "&amp;N57)-COUNTIF(Vertices[Eigenvector Centrality],"&gt;="&amp;N58)</f>
        <v>1</v>
      </c>
      <c r="P57" s="41">
        <f>MAX(Vertices[PageRank])</f>
        <v>28.321299</v>
      </c>
      <c r="Q57" s="42">
        <f>COUNTIF(Vertices[PageRank],"&gt;= "&amp;P57)-COUNTIF(Vertices[PageRank],"&gt;="&amp;P58)</f>
        <v>1</v>
      </c>
      <c r="R57" s="41">
        <f>MAX(Vertices[Clustering Coefficient])</f>
        <v>0.5</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61</v>
      </c>
    </row>
    <row r="71" spans="1:2" ht="15">
      <c r="A71" s="33" t="s">
        <v>90</v>
      </c>
      <c r="B71" s="47">
        <f>_xlfn.IFERROR(AVERAGE(Vertices[In-Degree]),NoMetricMessage)</f>
        <v>0.9666666666666667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3</v>
      </c>
    </row>
    <row r="85" spans="1:2" ht="15">
      <c r="A85" s="33" t="s">
        <v>96</v>
      </c>
      <c r="B85" s="47">
        <f>_xlfn.IFERROR(AVERAGE(Vertices[Out-Degree]),NoMetricMessage)</f>
        <v>0.9666666666666667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3540</v>
      </c>
    </row>
    <row r="99" spans="1:2" ht="15">
      <c r="A99" s="33" t="s">
        <v>102</v>
      </c>
      <c r="B99" s="47">
        <f>_xlfn.IFERROR(AVERAGE(Vertices[Betweenness Centrality]),NoMetricMessage)</f>
        <v>29.683333333333334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0.2389237000000003</v>
      </c>
    </row>
    <row r="114" spans="1:2" ht="15">
      <c r="A114" s="33" t="s">
        <v>109</v>
      </c>
      <c r="B114" s="47">
        <f>_xlfn.IFERROR(MEDIAN(Vertices[Closeness Centrality]),NoMetricMessage)</f>
        <v>0.008403</v>
      </c>
    </row>
    <row r="125" spans="1:2" ht="15">
      <c r="A125" s="33" t="s">
        <v>112</v>
      </c>
      <c r="B125" s="47">
        <f>IF(COUNT(Vertices[Eigenvector Centrality])&gt;0,N2,NoMetricMessage)</f>
        <v>0</v>
      </c>
    </row>
    <row r="126" spans="1:2" ht="15">
      <c r="A126" s="33" t="s">
        <v>113</v>
      </c>
      <c r="B126" s="47">
        <f>IF(COUNT(Vertices[Eigenvector Centrality])&gt;0,N57,NoMetricMessage)</f>
        <v>0.121034</v>
      </c>
    </row>
    <row r="127" spans="1:2" ht="15">
      <c r="A127" s="33" t="s">
        <v>114</v>
      </c>
      <c r="B127" s="47">
        <f>_xlfn.IFERROR(AVERAGE(Vertices[Eigenvector Centrality]),NoMetricMessage)</f>
        <v>0.008333116666666677</v>
      </c>
    </row>
    <row r="128" spans="1:2" ht="15">
      <c r="A128" s="33" t="s">
        <v>115</v>
      </c>
      <c r="B128" s="47">
        <f>_xlfn.IFERROR(MEDIAN(Vertices[Eigenvector Centrality]),NoMetricMessage)</f>
        <v>0.014649</v>
      </c>
    </row>
    <row r="139" spans="1:2" ht="15">
      <c r="A139" s="33" t="s">
        <v>140</v>
      </c>
      <c r="B139" s="47">
        <f>IF(COUNT(Vertices[PageRank])&gt;0,P2,NoMetricMessage)</f>
        <v>0.544641</v>
      </c>
    </row>
    <row r="140" spans="1:2" ht="15">
      <c r="A140" s="33" t="s">
        <v>141</v>
      </c>
      <c r="B140" s="47">
        <f>IF(COUNT(Vertices[PageRank])&gt;0,P57,NoMetricMessage)</f>
        <v>28.321299</v>
      </c>
    </row>
    <row r="141" spans="1:2" ht="15">
      <c r="A141" s="33" t="s">
        <v>142</v>
      </c>
      <c r="B141" s="47">
        <f>_xlfn.IFERROR(AVERAGE(Vertices[PageRank]),NoMetricMessage)</f>
        <v>0.9999959666666656</v>
      </c>
    </row>
    <row r="142" spans="1:2" ht="15">
      <c r="A142" s="33" t="s">
        <v>143</v>
      </c>
      <c r="B142" s="47">
        <f>_xlfn.IFERROR(MEDIAN(Vertices[PageRank]),NoMetricMessage)</f>
        <v>0.5530375000000001</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0.01944444444444444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1555</v>
      </c>
      <c r="K7" s="13" t="s">
        <v>1556</v>
      </c>
    </row>
    <row r="8" spans="1:11" ht="409.5">
      <c r="A8"/>
      <c r="B8">
        <v>2</v>
      </c>
      <c r="C8">
        <v>2</v>
      </c>
      <c r="D8" t="s">
        <v>61</v>
      </c>
      <c r="E8" t="s">
        <v>61</v>
      </c>
      <c r="H8" t="s">
        <v>73</v>
      </c>
      <c r="J8" t="s">
        <v>1557</v>
      </c>
      <c r="K8" s="13" t="s">
        <v>1558</v>
      </c>
    </row>
    <row r="9" spans="1:11" ht="409.5">
      <c r="A9"/>
      <c r="B9">
        <v>3</v>
      </c>
      <c r="C9">
        <v>4</v>
      </c>
      <c r="D9" t="s">
        <v>62</v>
      </c>
      <c r="E9" t="s">
        <v>62</v>
      </c>
      <c r="H9" t="s">
        <v>74</v>
      </c>
      <c r="J9" t="s">
        <v>1559</v>
      </c>
      <c r="K9" s="102" t="s">
        <v>1560</v>
      </c>
    </row>
    <row r="10" spans="1:11" ht="409.5">
      <c r="A10"/>
      <c r="B10">
        <v>4</v>
      </c>
      <c r="D10" t="s">
        <v>63</v>
      </c>
      <c r="E10" t="s">
        <v>63</v>
      </c>
      <c r="H10" t="s">
        <v>75</v>
      </c>
      <c r="J10" t="s">
        <v>1561</v>
      </c>
      <c r="K10" s="13" t="s">
        <v>1562</v>
      </c>
    </row>
    <row r="11" spans="1:11" ht="15">
      <c r="A11"/>
      <c r="B11">
        <v>5</v>
      </c>
      <c r="D11" t="s">
        <v>46</v>
      </c>
      <c r="E11">
        <v>1</v>
      </c>
      <c r="H11" t="s">
        <v>76</v>
      </c>
      <c r="J11" t="s">
        <v>1563</v>
      </c>
      <c r="K11" t="s">
        <v>1564</v>
      </c>
    </row>
    <row r="12" spans="1:11" ht="15">
      <c r="A12"/>
      <c r="B12"/>
      <c r="D12" t="s">
        <v>64</v>
      </c>
      <c r="E12">
        <v>2</v>
      </c>
      <c r="H12">
        <v>0</v>
      </c>
      <c r="J12" t="s">
        <v>1565</v>
      </c>
      <c r="K12" t="s">
        <v>1566</v>
      </c>
    </row>
    <row r="13" spans="1:11" ht="15">
      <c r="A13"/>
      <c r="B13"/>
      <c r="D13">
        <v>1</v>
      </c>
      <c r="E13">
        <v>3</v>
      </c>
      <c r="H13">
        <v>1</v>
      </c>
      <c r="J13" t="s">
        <v>1567</v>
      </c>
      <c r="K13" t="s">
        <v>1568</v>
      </c>
    </row>
    <row r="14" spans="4:11" ht="15">
      <c r="D14">
        <v>2</v>
      </c>
      <c r="E14">
        <v>4</v>
      </c>
      <c r="H14">
        <v>2</v>
      </c>
      <c r="J14" t="s">
        <v>1569</v>
      </c>
      <c r="K14" t="s">
        <v>1570</v>
      </c>
    </row>
    <row r="15" spans="4:11" ht="15">
      <c r="D15">
        <v>3</v>
      </c>
      <c r="E15">
        <v>5</v>
      </c>
      <c r="H15">
        <v>3</v>
      </c>
      <c r="J15" t="s">
        <v>1571</v>
      </c>
      <c r="K15" t="s">
        <v>1572</v>
      </c>
    </row>
    <row r="16" spans="4:11" ht="15">
      <c r="D16">
        <v>4</v>
      </c>
      <c r="E16">
        <v>6</v>
      </c>
      <c r="H16">
        <v>4</v>
      </c>
      <c r="J16" t="s">
        <v>1573</v>
      </c>
      <c r="K16" t="s">
        <v>1574</v>
      </c>
    </row>
    <row r="17" spans="4:11" ht="15">
      <c r="D17">
        <v>5</v>
      </c>
      <c r="E17">
        <v>7</v>
      </c>
      <c r="H17">
        <v>5</v>
      </c>
      <c r="J17" t="s">
        <v>1575</v>
      </c>
      <c r="K17" t="s">
        <v>1576</v>
      </c>
    </row>
    <row r="18" spans="4:11" ht="15">
      <c r="D18">
        <v>6</v>
      </c>
      <c r="E18">
        <v>8</v>
      </c>
      <c r="H18">
        <v>6</v>
      </c>
      <c r="J18" t="s">
        <v>1577</v>
      </c>
      <c r="K18" t="s">
        <v>1578</v>
      </c>
    </row>
    <row r="19" spans="4:11" ht="15">
      <c r="D19">
        <v>7</v>
      </c>
      <c r="E19">
        <v>9</v>
      </c>
      <c r="H19">
        <v>7</v>
      </c>
      <c r="J19" t="s">
        <v>1579</v>
      </c>
      <c r="K19" t="s">
        <v>1580</v>
      </c>
    </row>
    <row r="20" spans="4:11" ht="15">
      <c r="D20">
        <v>8</v>
      </c>
      <c r="H20">
        <v>8</v>
      </c>
      <c r="J20" t="s">
        <v>1581</v>
      </c>
      <c r="K20" t="s">
        <v>1582</v>
      </c>
    </row>
    <row r="21" spans="4:11" ht="409.5">
      <c r="D21">
        <v>9</v>
      </c>
      <c r="H21">
        <v>9</v>
      </c>
      <c r="J21" t="s">
        <v>1583</v>
      </c>
      <c r="K21" s="13" t="s">
        <v>1584</v>
      </c>
    </row>
    <row r="22" spans="4:11" ht="409.5">
      <c r="D22">
        <v>10</v>
      </c>
      <c r="J22" t="s">
        <v>1585</v>
      </c>
      <c r="K22" s="13" t="s">
        <v>1586</v>
      </c>
    </row>
    <row r="23" spans="4:11" ht="409.5">
      <c r="D23">
        <v>11</v>
      </c>
      <c r="J23" t="s">
        <v>1587</v>
      </c>
      <c r="K23" s="13" t="s">
        <v>1588</v>
      </c>
    </row>
    <row r="24" spans="10:11" ht="409.5">
      <c r="J24" t="s">
        <v>1589</v>
      </c>
      <c r="K24" s="13" t="s">
        <v>2222</v>
      </c>
    </row>
    <row r="25" spans="10:11" ht="15">
      <c r="J25" t="s">
        <v>1590</v>
      </c>
      <c r="K25" t="b">
        <v>0</v>
      </c>
    </row>
    <row r="26" spans="10:11" ht="15">
      <c r="J26" t="s">
        <v>2219</v>
      </c>
      <c r="K26" t="s">
        <v>2220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1626</v>
      </c>
      <c r="B2" s="117" t="s">
        <v>1627</v>
      </c>
      <c r="C2" s="118" t="s">
        <v>1628</v>
      </c>
    </row>
    <row r="3" spans="1:3" ht="15">
      <c r="A3" s="116" t="s">
        <v>1592</v>
      </c>
      <c r="B3" s="116" t="s">
        <v>1592</v>
      </c>
      <c r="C3" s="34">
        <v>61</v>
      </c>
    </row>
    <row r="4" spans="1:3" ht="15">
      <c r="A4" s="116" t="s">
        <v>1593</v>
      </c>
      <c r="B4" s="116" t="s">
        <v>1593</v>
      </c>
      <c r="C4" s="34">
        <v>16</v>
      </c>
    </row>
    <row r="5" spans="1:3" ht="15">
      <c r="A5" s="116" t="s">
        <v>1594</v>
      </c>
      <c r="B5" s="116" t="s">
        <v>1594</v>
      </c>
      <c r="C5" s="34">
        <v>5</v>
      </c>
    </row>
    <row r="6" spans="1:3" ht="15">
      <c r="A6" s="116" t="s">
        <v>1595</v>
      </c>
      <c r="B6" s="116" t="s">
        <v>1595</v>
      </c>
      <c r="C6" s="34">
        <v>2</v>
      </c>
    </row>
    <row r="7" spans="1:3" ht="15">
      <c r="A7" s="116" t="s">
        <v>1596</v>
      </c>
      <c r="B7" s="116" t="s">
        <v>1596</v>
      </c>
      <c r="C7" s="34">
        <v>5</v>
      </c>
    </row>
    <row r="8" spans="1:3" ht="15">
      <c r="A8" s="116" t="s">
        <v>1597</v>
      </c>
      <c r="B8" s="116" t="s">
        <v>1597</v>
      </c>
      <c r="C8" s="34">
        <v>3</v>
      </c>
    </row>
    <row r="9" spans="1:3" ht="15">
      <c r="A9" s="116" t="s">
        <v>1598</v>
      </c>
      <c r="B9" s="116" t="s">
        <v>1598</v>
      </c>
      <c r="C9" s="34">
        <v>3</v>
      </c>
    </row>
    <row r="10" spans="1:3" ht="15">
      <c r="A10" s="116" t="s">
        <v>1599</v>
      </c>
      <c r="B10" s="116" t="s">
        <v>1599</v>
      </c>
      <c r="C10" s="34">
        <v>5</v>
      </c>
    </row>
    <row r="11" spans="1:3" ht="15">
      <c r="A11" s="116" t="s">
        <v>1600</v>
      </c>
      <c r="B11" s="116" t="s">
        <v>1600</v>
      </c>
      <c r="C11" s="34">
        <v>2</v>
      </c>
    </row>
    <row r="12" spans="1:3" ht="15">
      <c r="A12" s="116" t="s">
        <v>1601</v>
      </c>
      <c r="B12" s="116" t="s">
        <v>1601</v>
      </c>
      <c r="C12" s="34">
        <v>1</v>
      </c>
    </row>
    <row r="13" spans="1:3" ht="15">
      <c r="A13" s="116" t="s">
        <v>1602</v>
      </c>
      <c r="B13" s="116" t="s">
        <v>1602</v>
      </c>
      <c r="C13" s="34">
        <v>2</v>
      </c>
    </row>
    <row r="14" spans="1:3" ht="15">
      <c r="A14" s="116" t="s">
        <v>1603</v>
      </c>
      <c r="B14" s="116" t="s">
        <v>1603</v>
      </c>
      <c r="C14" s="34">
        <v>2</v>
      </c>
    </row>
    <row r="15" spans="1:3" ht="15">
      <c r="A15" s="116" t="s">
        <v>1604</v>
      </c>
      <c r="B15" s="116" t="s">
        <v>1604</v>
      </c>
      <c r="C15" s="34">
        <v>2</v>
      </c>
    </row>
    <row r="16" spans="1:3" ht="15">
      <c r="A16" s="116" t="s">
        <v>1605</v>
      </c>
      <c r="B16" s="116" t="s">
        <v>1605</v>
      </c>
      <c r="C16" s="34">
        <v>1</v>
      </c>
    </row>
    <row r="17" spans="1:3" ht="15">
      <c r="A17" s="116" t="s">
        <v>1606</v>
      </c>
      <c r="B17" s="116" t="s">
        <v>1606</v>
      </c>
      <c r="C17" s="34">
        <v>1</v>
      </c>
    </row>
    <row r="18" spans="1:3" ht="15">
      <c r="A18" s="116" t="s">
        <v>1607</v>
      </c>
      <c r="B18" s="116" t="s">
        <v>1607</v>
      </c>
      <c r="C18" s="34">
        <v>1</v>
      </c>
    </row>
    <row r="19" spans="1:3" ht="15">
      <c r="A19" s="116" t="s">
        <v>1608</v>
      </c>
      <c r="B19" s="116" t="s">
        <v>1608</v>
      </c>
      <c r="C19" s="34">
        <v>2</v>
      </c>
    </row>
    <row r="20" spans="1:3" ht="15">
      <c r="A20" s="116" t="s">
        <v>1609</v>
      </c>
      <c r="B20" s="116" t="s">
        <v>1609</v>
      </c>
      <c r="C20" s="34">
        <v>2</v>
      </c>
    </row>
    <row r="21" spans="1:3" ht="15">
      <c r="A21" s="116" t="s">
        <v>1610</v>
      </c>
      <c r="B21" s="116" t="s">
        <v>1610</v>
      </c>
      <c r="C21"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1633</v>
      </c>
      <c r="B1" s="13" t="s">
        <v>1636</v>
      </c>
      <c r="C1" s="78" t="s">
        <v>1637</v>
      </c>
      <c r="D1" s="78" t="s">
        <v>1639</v>
      </c>
      <c r="E1" s="13" t="s">
        <v>1638</v>
      </c>
      <c r="F1" s="13" t="s">
        <v>1643</v>
      </c>
      <c r="G1" s="78" t="s">
        <v>1642</v>
      </c>
      <c r="H1" s="78" t="s">
        <v>1645</v>
      </c>
      <c r="I1" s="78" t="s">
        <v>1644</v>
      </c>
      <c r="J1" s="78" t="s">
        <v>1647</v>
      </c>
      <c r="K1" s="13" t="s">
        <v>1646</v>
      </c>
      <c r="L1" s="13" t="s">
        <v>1649</v>
      </c>
      <c r="M1" s="78" t="s">
        <v>1648</v>
      </c>
      <c r="N1" s="78" t="s">
        <v>1651</v>
      </c>
      <c r="O1" s="78" t="s">
        <v>1650</v>
      </c>
      <c r="P1" s="78" t="s">
        <v>1653</v>
      </c>
      <c r="Q1" s="13" t="s">
        <v>1652</v>
      </c>
      <c r="R1" s="13" t="s">
        <v>1655</v>
      </c>
      <c r="S1" s="78" t="s">
        <v>1654</v>
      </c>
      <c r="T1" s="78" t="s">
        <v>1657</v>
      </c>
      <c r="U1" s="78" t="s">
        <v>1656</v>
      </c>
      <c r="V1" s="78" t="s">
        <v>1658</v>
      </c>
    </row>
    <row r="2" spans="1:22" ht="15">
      <c r="A2" s="83" t="s">
        <v>395</v>
      </c>
      <c r="B2" s="78">
        <v>2</v>
      </c>
      <c r="C2" s="78"/>
      <c r="D2" s="78"/>
      <c r="E2" s="83" t="s">
        <v>384</v>
      </c>
      <c r="F2" s="78">
        <v>1</v>
      </c>
      <c r="G2" s="78"/>
      <c r="H2" s="78"/>
      <c r="I2" s="78"/>
      <c r="J2" s="78"/>
      <c r="K2" s="83" t="s">
        <v>394</v>
      </c>
      <c r="L2" s="78">
        <v>1</v>
      </c>
      <c r="M2" s="78"/>
      <c r="N2" s="78"/>
      <c r="O2" s="78"/>
      <c r="P2" s="78"/>
      <c r="Q2" s="83" t="s">
        <v>387</v>
      </c>
      <c r="R2" s="78">
        <v>2</v>
      </c>
      <c r="S2" s="78"/>
      <c r="T2" s="78"/>
      <c r="U2" s="78"/>
      <c r="V2" s="78"/>
    </row>
    <row r="3" spans="1:22" ht="15">
      <c r="A3" s="83" t="s">
        <v>387</v>
      </c>
      <c r="B3" s="78">
        <v>2</v>
      </c>
      <c r="C3" s="78"/>
      <c r="D3" s="78"/>
      <c r="E3" s="83" t="s">
        <v>385</v>
      </c>
      <c r="F3" s="78">
        <v>1</v>
      </c>
      <c r="G3" s="78"/>
      <c r="H3" s="78"/>
      <c r="I3" s="78"/>
      <c r="J3" s="78"/>
      <c r="K3" s="83" t="s">
        <v>393</v>
      </c>
      <c r="L3" s="78">
        <v>1</v>
      </c>
      <c r="M3" s="78"/>
      <c r="N3" s="78"/>
      <c r="O3" s="78"/>
      <c r="P3" s="78"/>
      <c r="Q3" s="78"/>
      <c r="R3" s="78"/>
      <c r="S3" s="78"/>
      <c r="T3" s="78"/>
      <c r="U3" s="78"/>
      <c r="V3" s="78"/>
    </row>
    <row r="4" spans="1:22" ht="15">
      <c r="A4" s="83" t="s">
        <v>394</v>
      </c>
      <c r="B4" s="78">
        <v>1</v>
      </c>
      <c r="C4" s="78"/>
      <c r="D4" s="78"/>
      <c r="E4" s="83" t="s">
        <v>1640</v>
      </c>
      <c r="F4" s="78">
        <v>1</v>
      </c>
      <c r="G4" s="78"/>
      <c r="H4" s="78"/>
      <c r="I4" s="78"/>
      <c r="J4" s="78"/>
      <c r="K4" s="78"/>
      <c r="L4" s="78"/>
      <c r="M4" s="78"/>
      <c r="N4" s="78"/>
      <c r="O4" s="78"/>
      <c r="P4" s="78"/>
      <c r="Q4" s="78"/>
      <c r="R4" s="78"/>
      <c r="S4" s="78"/>
      <c r="T4" s="78"/>
      <c r="U4" s="78"/>
      <c r="V4" s="78"/>
    </row>
    <row r="5" spans="1:22" ht="15">
      <c r="A5" s="83" t="s">
        <v>392</v>
      </c>
      <c r="B5" s="78">
        <v>1</v>
      </c>
      <c r="C5" s="78"/>
      <c r="D5" s="78"/>
      <c r="E5" s="83" t="s">
        <v>1641</v>
      </c>
      <c r="F5" s="78">
        <v>1</v>
      </c>
      <c r="G5" s="78"/>
      <c r="H5" s="78"/>
      <c r="I5" s="78"/>
      <c r="J5" s="78"/>
      <c r="K5" s="78"/>
      <c r="L5" s="78"/>
      <c r="M5" s="78"/>
      <c r="N5" s="78"/>
      <c r="O5" s="78"/>
      <c r="P5" s="78"/>
      <c r="Q5" s="78"/>
      <c r="R5" s="78"/>
      <c r="S5" s="78"/>
      <c r="T5" s="78"/>
      <c r="U5" s="78"/>
      <c r="V5" s="78"/>
    </row>
    <row r="6" spans="1:22" ht="15">
      <c r="A6" s="83" t="s">
        <v>1634</v>
      </c>
      <c r="B6" s="78">
        <v>1</v>
      </c>
      <c r="C6" s="78"/>
      <c r="D6" s="78"/>
      <c r="E6" s="83" t="s">
        <v>389</v>
      </c>
      <c r="F6" s="78">
        <v>1</v>
      </c>
      <c r="G6" s="78"/>
      <c r="H6" s="78"/>
      <c r="I6" s="78"/>
      <c r="J6" s="78"/>
      <c r="K6" s="78"/>
      <c r="L6" s="78"/>
      <c r="M6" s="78"/>
      <c r="N6" s="78"/>
      <c r="O6" s="78"/>
      <c r="P6" s="78"/>
      <c r="Q6" s="78"/>
      <c r="R6" s="78"/>
      <c r="S6" s="78"/>
      <c r="T6" s="78"/>
      <c r="U6" s="78"/>
      <c r="V6" s="78"/>
    </row>
    <row r="7" spans="1:22" ht="15">
      <c r="A7" s="83" t="s">
        <v>1635</v>
      </c>
      <c r="B7" s="78">
        <v>1</v>
      </c>
      <c r="C7" s="78"/>
      <c r="D7" s="78"/>
      <c r="E7" s="83" t="s">
        <v>1634</v>
      </c>
      <c r="F7" s="78">
        <v>1</v>
      </c>
      <c r="G7" s="78"/>
      <c r="H7" s="78"/>
      <c r="I7" s="78"/>
      <c r="J7" s="78"/>
      <c r="K7" s="78"/>
      <c r="L7" s="78"/>
      <c r="M7" s="78"/>
      <c r="N7" s="78"/>
      <c r="O7" s="78"/>
      <c r="P7" s="78"/>
      <c r="Q7" s="78"/>
      <c r="R7" s="78"/>
      <c r="S7" s="78"/>
      <c r="T7" s="78"/>
      <c r="U7" s="78"/>
      <c r="V7" s="78"/>
    </row>
    <row r="8" spans="1:22" ht="15">
      <c r="A8" s="83" t="s">
        <v>390</v>
      </c>
      <c r="B8" s="78">
        <v>1</v>
      </c>
      <c r="C8" s="78"/>
      <c r="D8" s="78"/>
      <c r="E8" s="83" t="s">
        <v>1635</v>
      </c>
      <c r="F8" s="78">
        <v>1</v>
      </c>
      <c r="G8" s="78"/>
      <c r="H8" s="78"/>
      <c r="I8" s="78"/>
      <c r="J8" s="78"/>
      <c r="K8" s="78"/>
      <c r="L8" s="78"/>
      <c r="M8" s="78"/>
      <c r="N8" s="78"/>
      <c r="O8" s="78"/>
      <c r="P8" s="78"/>
      <c r="Q8" s="78"/>
      <c r="R8" s="78"/>
      <c r="S8" s="78"/>
      <c r="T8" s="78"/>
      <c r="U8" s="78"/>
      <c r="V8" s="78"/>
    </row>
    <row r="9" spans="1:22" ht="15">
      <c r="A9" s="83" t="s">
        <v>393</v>
      </c>
      <c r="B9" s="78">
        <v>1</v>
      </c>
      <c r="C9" s="78"/>
      <c r="D9" s="78"/>
      <c r="E9" s="78"/>
      <c r="F9" s="78"/>
      <c r="G9" s="78"/>
      <c r="H9" s="78"/>
      <c r="I9" s="78"/>
      <c r="J9" s="78"/>
      <c r="K9" s="78"/>
      <c r="L9" s="78"/>
      <c r="M9" s="78"/>
      <c r="N9" s="78"/>
      <c r="O9" s="78"/>
      <c r="P9" s="78"/>
      <c r="Q9" s="78"/>
      <c r="R9" s="78"/>
      <c r="S9" s="78"/>
      <c r="T9" s="78"/>
      <c r="U9" s="78"/>
      <c r="V9" s="78"/>
    </row>
    <row r="10" spans="1:22" ht="15">
      <c r="A10" s="83" t="s">
        <v>389</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388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1662</v>
      </c>
      <c r="B14" s="13" t="s">
        <v>1636</v>
      </c>
      <c r="C14" s="78" t="s">
        <v>1665</v>
      </c>
      <c r="D14" s="78" t="s">
        <v>1639</v>
      </c>
      <c r="E14" s="13" t="s">
        <v>1666</v>
      </c>
      <c r="F14" s="13" t="s">
        <v>1643</v>
      </c>
      <c r="G14" s="78" t="s">
        <v>1669</v>
      </c>
      <c r="H14" s="78" t="s">
        <v>1645</v>
      </c>
      <c r="I14" s="78" t="s">
        <v>1670</v>
      </c>
      <c r="J14" s="78" t="s">
        <v>1647</v>
      </c>
      <c r="K14" s="13" t="s">
        <v>1671</v>
      </c>
      <c r="L14" s="13" t="s">
        <v>1649</v>
      </c>
      <c r="M14" s="78" t="s">
        <v>1672</v>
      </c>
      <c r="N14" s="78" t="s">
        <v>1651</v>
      </c>
      <c r="O14" s="78" t="s">
        <v>1673</v>
      </c>
      <c r="P14" s="78" t="s">
        <v>1653</v>
      </c>
      <c r="Q14" s="13" t="s">
        <v>1674</v>
      </c>
      <c r="R14" s="13" t="s">
        <v>1655</v>
      </c>
      <c r="S14" s="78" t="s">
        <v>1675</v>
      </c>
      <c r="T14" s="78" t="s">
        <v>1657</v>
      </c>
      <c r="U14" s="78" t="s">
        <v>1676</v>
      </c>
      <c r="V14" s="78" t="s">
        <v>1658</v>
      </c>
    </row>
    <row r="15" spans="1:22" ht="15">
      <c r="A15" s="78" t="s">
        <v>405</v>
      </c>
      <c r="B15" s="78">
        <v>2</v>
      </c>
      <c r="C15" s="78"/>
      <c r="D15" s="78"/>
      <c r="E15" s="78" t="s">
        <v>396</v>
      </c>
      <c r="F15" s="78">
        <v>1</v>
      </c>
      <c r="G15" s="78"/>
      <c r="H15" s="78"/>
      <c r="I15" s="78"/>
      <c r="J15" s="78"/>
      <c r="K15" s="78" t="s">
        <v>404</v>
      </c>
      <c r="L15" s="78">
        <v>1</v>
      </c>
      <c r="M15" s="78"/>
      <c r="N15" s="78"/>
      <c r="O15" s="78"/>
      <c r="P15" s="78"/>
      <c r="Q15" s="78" t="s">
        <v>399</v>
      </c>
      <c r="R15" s="78">
        <v>2</v>
      </c>
      <c r="S15" s="78"/>
      <c r="T15" s="78"/>
      <c r="U15" s="78"/>
      <c r="V15" s="78"/>
    </row>
    <row r="16" spans="1:22" ht="15">
      <c r="A16" s="78" t="s">
        <v>397</v>
      </c>
      <c r="B16" s="78">
        <v>2</v>
      </c>
      <c r="C16" s="78"/>
      <c r="D16" s="78"/>
      <c r="E16" s="78" t="s">
        <v>397</v>
      </c>
      <c r="F16" s="78">
        <v>1</v>
      </c>
      <c r="G16" s="78"/>
      <c r="H16" s="78"/>
      <c r="I16" s="78"/>
      <c r="J16" s="78"/>
      <c r="K16" s="78" t="s">
        <v>403</v>
      </c>
      <c r="L16" s="78">
        <v>1</v>
      </c>
      <c r="M16" s="78"/>
      <c r="N16" s="78"/>
      <c r="O16" s="78"/>
      <c r="P16" s="78"/>
      <c r="Q16" s="78"/>
      <c r="R16" s="78"/>
      <c r="S16" s="78"/>
      <c r="T16" s="78"/>
      <c r="U16" s="78"/>
      <c r="V16" s="78"/>
    </row>
    <row r="17" spans="1:22" ht="15">
      <c r="A17" s="78" t="s">
        <v>396</v>
      </c>
      <c r="B17" s="78">
        <v>2</v>
      </c>
      <c r="C17" s="78"/>
      <c r="D17" s="78"/>
      <c r="E17" s="78" t="s">
        <v>1667</v>
      </c>
      <c r="F17" s="78">
        <v>1</v>
      </c>
      <c r="G17" s="78"/>
      <c r="H17" s="78"/>
      <c r="I17" s="78"/>
      <c r="J17" s="78"/>
      <c r="K17" s="78"/>
      <c r="L17" s="78"/>
      <c r="M17" s="78"/>
      <c r="N17" s="78"/>
      <c r="O17" s="78"/>
      <c r="P17" s="78"/>
      <c r="Q17" s="78"/>
      <c r="R17" s="78"/>
      <c r="S17" s="78"/>
      <c r="T17" s="78"/>
      <c r="U17" s="78"/>
      <c r="V17" s="78"/>
    </row>
    <row r="18" spans="1:22" ht="15">
      <c r="A18" s="78" t="s">
        <v>399</v>
      </c>
      <c r="B18" s="78">
        <v>2</v>
      </c>
      <c r="C18" s="78"/>
      <c r="D18" s="78"/>
      <c r="E18" s="78" t="s">
        <v>1668</v>
      </c>
      <c r="F18" s="78">
        <v>1</v>
      </c>
      <c r="G18" s="78"/>
      <c r="H18" s="78"/>
      <c r="I18" s="78"/>
      <c r="J18" s="78"/>
      <c r="K18" s="78"/>
      <c r="L18" s="78"/>
      <c r="M18" s="78"/>
      <c r="N18" s="78"/>
      <c r="O18" s="78"/>
      <c r="P18" s="78"/>
      <c r="Q18" s="78"/>
      <c r="R18" s="78"/>
      <c r="S18" s="78"/>
      <c r="T18" s="78"/>
      <c r="U18" s="78"/>
      <c r="V18" s="78"/>
    </row>
    <row r="19" spans="1:22" ht="15">
      <c r="A19" s="78" t="s">
        <v>404</v>
      </c>
      <c r="B19" s="78">
        <v>1</v>
      </c>
      <c r="C19" s="78"/>
      <c r="D19" s="78"/>
      <c r="E19" s="78" t="s">
        <v>400</v>
      </c>
      <c r="F19" s="78">
        <v>1</v>
      </c>
      <c r="G19" s="78"/>
      <c r="H19" s="78"/>
      <c r="I19" s="78"/>
      <c r="J19" s="78"/>
      <c r="K19" s="78"/>
      <c r="L19" s="78"/>
      <c r="M19" s="78"/>
      <c r="N19" s="78"/>
      <c r="O19" s="78"/>
      <c r="P19" s="78"/>
      <c r="Q19" s="78"/>
      <c r="R19" s="78"/>
      <c r="S19" s="78"/>
      <c r="T19" s="78"/>
      <c r="U19" s="78"/>
      <c r="V19" s="78"/>
    </row>
    <row r="20" spans="1:22" ht="15">
      <c r="A20" s="78" t="s">
        <v>402</v>
      </c>
      <c r="B20" s="78">
        <v>1</v>
      </c>
      <c r="C20" s="78"/>
      <c r="D20" s="78"/>
      <c r="E20" s="78" t="s">
        <v>1663</v>
      </c>
      <c r="F20" s="78">
        <v>1</v>
      </c>
      <c r="G20" s="78"/>
      <c r="H20" s="78"/>
      <c r="I20" s="78"/>
      <c r="J20" s="78"/>
      <c r="K20" s="78"/>
      <c r="L20" s="78"/>
      <c r="M20" s="78"/>
      <c r="N20" s="78"/>
      <c r="O20" s="78"/>
      <c r="P20" s="78"/>
      <c r="Q20" s="78"/>
      <c r="R20" s="78"/>
      <c r="S20" s="78"/>
      <c r="T20" s="78"/>
      <c r="U20" s="78"/>
      <c r="V20" s="78"/>
    </row>
    <row r="21" spans="1:22" ht="15">
      <c r="A21" s="78" t="s">
        <v>1663</v>
      </c>
      <c r="B21" s="78">
        <v>1</v>
      </c>
      <c r="C21" s="78"/>
      <c r="D21" s="78"/>
      <c r="E21" s="78" t="s">
        <v>1664</v>
      </c>
      <c r="F21" s="78">
        <v>1</v>
      </c>
      <c r="G21" s="78"/>
      <c r="H21" s="78"/>
      <c r="I21" s="78"/>
      <c r="J21" s="78"/>
      <c r="K21" s="78"/>
      <c r="L21" s="78"/>
      <c r="M21" s="78"/>
      <c r="N21" s="78"/>
      <c r="O21" s="78"/>
      <c r="P21" s="78"/>
      <c r="Q21" s="78"/>
      <c r="R21" s="78"/>
      <c r="S21" s="78"/>
      <c r="T21" s="78"/>
      <c r="U21" s="78"/>
      <c r="V21" s="78"/>
    </row>
    <row r="22" spans="1:22" ht="15">
      <c r="A22" s="78" t="s">
        <v>1664</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403</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400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1680</v>
      </c>
      <c r="B27" s="13" t="s">
        <v>1636</v>
      </c>
      <c r="C27" s="78" t="s">
        <v>1689</v>
      </c>
      <c r="D27" s="78" t="s">
        <v>1639</v>
      </c>
      <c r="E27" s="13" t="s">
        <v>1690</v>
      </c>
      <c r="F27" s="13" t="s">
        <v>1643</v>
      </c>
      <c r="G27" s="13" t="s">
        <v>1694</v>
      </c>
      <c r="H27" s="13" t="s">
        <v>1645</v>
      </c>
      <c r="I27" s="78" t="s">
        <v>1695</v>
      </c>
      <c r="J27" s="78" t="s">
        <v>1647</v>
      </c>
      <c r="K27" s="13" t="s">
        <v>1696</v>
      </c>
      <c r="L27" s="13" t="s">
        <v>1649</v>
      </c>
      <c r="M27" s="13" t="s">
        <v>1705</v>
      </c>
      <c r="N27" s="13" t="s">
        <v>1651</v>
      </c>
      <c r="O27" s="78" t="s">
        <v>1707</v>
      </c>
      <c r="P27" s="78" t="s">
        <v>1653</v>
      </c>
      <c r="Q27" s="13" t="s">
        <v>1708</v>
      </c>
      <c r="R27" s="13" t="s">
        <v>1655</v>
      </c>
      <c r="S27" s="78" t="s">
        <v>1718</v>
      </c>
      <c r="T27" s="78" t="s">
        <v>1657</v>
      </c>
      <c r="U27" s="78" t="s">
        <v>1719</v>
      </c>
      <c r="V27" s="78" t="s">
        <v>1658</v>
      </c>
    </row>
    <row r="28" spans="1:22" ht="15">
      <c r="A28" s="78" t="s">
        <v>417</v>
      </c>
      <c r="B28" s="78">
        <v>7</v>
      </c>
      <c r="C28" s="78"/>
      <c r="D28" s="78"/>
      <c r="E28" s="78" t="s">
        <v>417</v>
      </c>
      <c r="F28" s="78">
        <v>3</v>
      </c>
      <c r="G28" s="78" t="s">
        <v>406</v>
      </c>
      <c r="H28" s="78">
        <v>1</v>
      </c>
      <c r="I28" s="78"/>
      <c r="J28" s="78"/>
      <c r="K28" s="78" t="s">
        <v>415</v>
      </c>
      <c r="L28" s="78">
        <v>3</v>
      </c>
      <c r="M28" s="78" t="s">
        <v>1682</v>
      </c>
      <c r="N28" s="78">
        <v>3</v>
      </c>
      <c r="O28" s="78"/>
      <c r="P28" s="78"/>
      <c r="Q28" s="78" t="s">
        <v>1709</v>
      </c>
      <c r="R28" s="78">
        <v>2</v>
      </c>
      <c r="S28" s="78"/>
      <c r="T28" s="78"/>
      <c r="U28" s="78"/>
      <c r="V28" s="78"/>
    </row>
    <row r="29" spans="1:22" ht="15">
      <c r="A29" s="78" t="s">
        <v>1681</v>
      </c>
      <c r="B29" s="78">
        <v>6</v>
      </c>
      <c r="C29" s="78"/>
      <c r="D29" s="78"/>
      <c r="E29" s="78" t="s">
        <v>1681</v>
      </c>
      <c r="F29" s="78">
        <v>2</v>
      </c>
      <c r="G29" s="78"/>
      <c r="H29" s="78"/>
      <c r="I29" s="78"/>
      <c r="J29" s="78"/>
      <c r="K29" s="78" t="s">
        <v>1697</v>
      </c>
      <c r="L29" s="78">
        <v>2</v>
      </c>
      <c r="M29" s="78" t="s">
        <v>1683</v>
      </c>
      <c r="N29" s="78">
        <v>3</v>
      </c>
      <c r="O29" s="78"/>
      <c r="P29" s="78"/>
      <c r="Q29" s="78" t="s">
        <v>1710</v>
      </c>
      <c r="R29" s="78">
        <v>2</v>
      </c>
      <c r="S29" s="78"/>
      <c r="T29" s="78"/>
      <c r="U29" s="78"/>
      <c r="V29" s="78"/>
    </row>
    <row r="30" spans="1:22" ht="15">
      <c r="A30" s="78" t="s">
        <v>415</v>
      </c>
      <c r="B30" s="78">
        <v>3</v>
      </c>
      <c r="C30" s="78"/>
      <c r="D30" s="78"/>
      <c r="E30" s="78" t="s">
        <v>1691</v>
      </c>
      <c r="F30" s="78">
        <v>2</v>
      </c>
      <c r="G30" s="78"/>
      <c r="H30" s="78"/>
      <c r="I30" s="78"/>
      <c r="J30" s="78"/>
      <c r="K30" s="78" t="s">
        <v>1698</v>
      </c>
      <c r="L30" s="78">
        <v>2</v>
      </c>
      <c r="M30" s="78" t="s">
        <v>1684</v>
      </c>
      <c r="N30" s="78">
        <v>3</v>
      </c>
      <c r="O30" s="78"/>
      <c r="P30" s="78"/>
      <c r="Q30" s="78" t="s">
        <v>1711</v>
      </c>
      <c r="R30" s="78">
        <v>2</v>
      </c>
      <c r="S30" s="78"/>
      <c r="T30" s="78"/>
      <c r="U30" s="78"/>
      <c r="V30" s="78"/>
    </row>
    <row r="31" spans="1:22" ht="15">
      <c r="A31" s="78" t="s">
        <v>1682</v>
      </c>
      <c r="B31" s="78">
        <v>3</v>
      </c>
      <c r="C31" s="78"/>
      <c r="D31" s="78"/>
      <c r="E31" s="78" t="s">
        <v>1685</v>
      </c>
      <c r="F31" s="78">
        <v>1</v>
      </c>
      <c r="G31" s="78"/>
      <c r="H31" s="78"/>
      <c r="I31" s="78"/>
      <c r="J31" s="78"/>
      <c r="K31" s="78" t="s">
        <v>1699</v>
      </c>
      <c r="L31" s="78">
        <v>2</v>
      </c>
      <c r="M31" s="78" t="s">
        <v>1706</v>
      </c>
      <c r="N31" s="78">
        <v>1</v>
      </c>
      <c r="O31" s="78"/>
      <c r="P31" s="78"/>
      <c r="Q31" s="78" t="s">
        <v>1681</v>
      </c>
      <c r="R31" s="78">
        <v>2</v>
      </c>
      <c r="S31" s="78"/>
      <c r="T31" s="78"/>
      <c r="U31" s="78"/>
      <c r="V31" s="78"/>
    </row>
    <row r="32" spans="1:22" ht="15">
      <c r="A32" s="78" t="s">
        <v>1683</v>
      </c>
      <c r="B32" s="78">
        <v>3</v>
      </c>
      <c r="C32" s="78"/>
      <c r="D32" s="78"/>
      <c r="E32" s="78" t="s">
        <v>1686</v>
      </c>
      <c r="F32" s="78">
        <v>1</v>
      </c>
      <c r="G32" s="78"/>
      <c r="H32" s="78"/>
      <c r="I32" s="78"/>
      <c r="J32" s="78"/>
      <c r="K32" s="78" t="s">
        <v>1700</v>
      </c>
      <c r="L32" s="78">
        <v>2</v>
      </c>
      <c r="M32" s="78"/>
      <c r="N32" s="78"/>
      <c r="O32" s="78"/>
      <c r="P32" s="78"/>
      <c r="Q32" s="78" t="s">
        <v>1712</v>
      </c>
      <c r="R32" s="78">
        <v>2</v>
      </c>
      <c r="S32" s="78"/>
      <c r="T32" s="78"/>
      <c r="U32" s="78"/>
      <c r="V32" s="78"/>
    </row>
    <row r="33" spans="1:22" ht="15">
      <c r="A33" s="78" t="s">
        <v>1684</v>
      </c>
      <c r="B33" s="78">
        <v>3</v>
      </c>
      <c r="C33" s="78"/>
      <c r="D33" s="78"/>
      <c r="E33" s="78" t="s">
        <v>1687</v>
      </c>
      <c r="F33" s="78">
        <v>1</v>
      </c>
      <c r="G33" s="78"/>
      <c r="H33" s="78"/>
      <c r="I33" s="78"/>
      <c r="J33" s="78"/>
      <c r="K33" s="78" t="s">
        <v>1701</v>
      </c>
      <c r="L33" s="78">
        <v>2</v>
      </c>
      <c r="M33" s="78"/>
      <c r="N33" s="78"/>
      <c r="O33" s="78"/>
      <c r="P33" s="78"/>
      <c r="Q33" s="78" t="s">
        <v>1713</v>
      </c>
      <c r="R33" s="78">
        <v>2</v>
      </c>
      <c r="S33" s="78"/>
      <c r="T33" s="78"/>
      <c r="U33" s="78"/>
      <c r="V33" s="78"/>
    </row>
    <row r="34" spans="1:22" ht="15">
      <c r="A34" s="78" t="s">
        <v>1685</v>
      </c>
      <c r="B34" s="78">
        <v>3</v>
      </c>
      <c r="C34" s="78"/>
      <c r="D34" s="78"/>
      <c r="E34" s="78" t="s">
        <v>1688</v>
      </c>
      <c r="F34" s="78">
        <v>1</v>
      </c>
      <c r="G34" s="78"/>
      <c r="H34" s="78"/>
      <c r="I34" s="78"/>
      <c r="J34" s="78"/>
      <c r="K34" s="78" t="s">
        <v>1702</v>
      </c>
      <c r="L34" s="78">
        <v>2</v>
      </c>
      <c r="M34" s="78"/>
      <c r="N34" s="78"/>
      <c r="O34" s="78"/>
      <c r="P34" s="78"/>
      <c r="Q34" s="78" t="s">
        <v>1714</v>
      </c>
      <c r="R34" s="78">
        <v>2</v>
      </c>
      <c r="S34" s="78"/>
      <c r="T34" s="78"/>
      <c r="U34" s="78"/>
      <c r="V34" s="78"/>
    </row>
    <row r="35" spans="1:22" ht="15">
      <c r="A35" s="78" t="s">
        <v>1686</v>
      </c>
      <c r="B35" s="78">
        <v>3</v>
      </c>
      <c r="C35" s="78"/>
      <c r="D35" s="78"/>
      <c r="E35" s="78" t="s">
        <v>1692</v>
      </c>
      <c r="F35" s="78">
        <v>1</v>
      </c>
      <c r="G35" s="78"/>
      <c r="H35" s="78"/>
      <c r="I35" s="78"/>
      <c r="J35" s="78"/>
      <c r="K35" s="78" t="s">
        <v>417</v>
      </c>
      <c r="L35" s="78">
        <v>2</v>
      </c>
      <c r="M35" s="78"/>
      <c r="N35" s="78"/>
      <c r="O35" s="78"/>
      <c r="P35" s="78"/>
      <c r="Q35" s="78" t="s">
        <v>1715</v>
      </c>
      <c r="R35" s="78">
        <v>2</v>
      </c>
      <c r="S35" s="78"/>
      <c r="T35" s="78"/>
      <c r="U35" s="78"/>
      <c r="V35" s="78"/>
    </row>
    <row r="36" spans="1:22" ht="15">
      <c r="A36" s="78" t="s">
        <v>1687</v>
      </c>
      <c r="B36" s="78">
        <v>3</v>
      </c>
      <c r="C36" s="78"/>
      <c r="D36" s="78"/>
      <c r="E36" s="78" t="s">
        <v>1693</v>
      </c>
      <c r="F36" s="78">
        <v>1</v>
      </c>
      <c r="G36" s="78"/>
      <c r="H36" s="78"/>
      <c r="I36" s="78"/>
      <c r="J36" s="78"/>
      <c r="K36" s="78" t="s">
        <v>1703</v>
      </c>
      <c r="L36" s="78">
        <v>1</v>
      </c>
      <c r="M36" s="78"/>
      <c r="N36" s="78"/>
      <c r="O36" s="78"/>
      <c r="P36" s="78"/>
      <c r="Q36" s="78" t="s">
        <v>1716</v>
      </c>
      <c r="R36" s="78">
        <v>2</v>
      </c>
      <c r="S36" s="78"/>
      <c r="T36" s="78"/>
      <c r="U36" s="78"/>
      <c r="V36" s="78"/>
    </row>
    <row r="37" spans="1:22" ht="15">
      <c r="A37" s="78" t="s">
        <v>1688</v>
      </c>
      <c r="B37" s="78">
        <v>3</v>
      </c>
      <c r="C37" s="78"/>
      <c r="D37" s="78"/>
      <c r="E37" s="78" t="s">
        <v>408</v>
      </c>
      <c r="F37" s="78">
        <v>1</v>
      </c>
      <c r="G37" s="78"/>
      <c r="H37" s="78"/>
      <c r="I37" s="78"/>
      <c r="J37" s="78"/>
      <c r="K37" s="78" t="s">
        <v>1704</v>
      </c>
      <c r="L37" s="78">
        <v>1</v>
      </c>
      <c r="M37" s="78"/>
      <c r="N37" s="78"/>
      <c r="O37" s="78"/>
      <c r="P37" s="78"/>
      <c r="Q37" s="78" t="s">
        <v>1717</v>
      </c>
      <c r="R37" s="78">
        <v>2</v>
      </c>
      <c r="S37" s="78"/>
      <c r="T37" s="78"/>
      <c r="U37" s="78"/>
      <c r="V37" s="78"/>
    </row>
    <row r="40" spans="1:22" ht="15" customHeight="1">
      <c r="A40" s="13" t="s">
        <v>1724</v>
      </c>
      <c r="B40" s="13" t="s">
        <v>1636</v>
      </c>
      <c r="C40" s="13" t="s">
        <v>1734</v>
      </c>
      <c r="D40" s="13" t="s">
        <v>1639</v>
      </c>
      <c r="E40" s="13" t="s">
        <v>1741</v>
      </c>
      <c r="F40" s="13" t="s">
        <v>1643</v>
      </c>
      <c r="G40" s="13" t="s">
        <v>1745</v>
      </c>
      <c r="H40" s="13" t="s">
        <v>1645</v>
      </c>
      <c r="I40" s="78" t="s">
        <v>1755</v>
      </c>
      <c r="J40" s="78" t="s">
        <v>1647</v>
      </c>
      <c r="K40" s="13" t="s">
        <v>1756</v>
      </c>
      <c r="L40" s="13" t="s">
        <v>1649</v>
      </c>
      <c r="M40" s="13" t="s">
        <v>1765</v>
      </c>
      <c r="N40" s="13" t="s">
        <v>1651</v>
      </c>
      <c r="O40" s="13" t="s">
        <v>1776</v>
      </c>
      <c r="P40" s="13" t="s">
        <v>1653</v>
      </c>
      <c r="Q40" s="13" t="s">
        <v>1787</v>
      </c>
      <c r="R40" s="13" t="s">
        <v>1655</v>
      </c>
      <c r="S40" s="78" t="s">
        <v>1792</v>
      </c>
      <c r="T40" s="78" t="s">
        <v>1657</v>
      </c>
      <c r="U40" s="78" t="s">
        <v>1793</v>
      </c>
      <c r="V40" s="78" t="s">
        <v>1658</v>
      </c>
    </row>
    <row r="41" spans="1:22" ht="15">
      <c r="A41" s="84" t="s">
        <v>1725</v>
      </c>
      <c r="B41" s="84">
        <v>104</v>
      </c>
      <c r="C41" s="84" t="s">
        <v>1733</v>
      </c>
      <c r="D41" s="84">
        <v>61</v>
      </c>
      <c r="E41" s="84" t="s">
        <v>417</v>
      </c>
      <c r="F41" s="84">
        <v>17</v>
      </c>
      <c r="G41" s="84" t="s">
        <v>1746</v>
      </c>
      <c r="H41" s="84">
        <v>4</v>
      </c>
      <c r="I41" s="84"/>
      <c r="J41" s="84"/>
      <c r="K41" s="84" t="s">
        <v>1743</v>
      </c>
      <c r="L41" s="84">
        <v>4</v>
      </c>
      <c r="M41" s="84" t="s">
        <v>1766</v>
      </c>
      <c r="N41" s="84">
        <v>6</v>
      </c>
      <c r="O41" s="84" t="s">
        <v>1777</v>
      </c>
      <c r="P41" s="84">
        <v>6</v>
      </c>
      <c r="Q41" s="84" t="s">
        <v>1710</v>
      </c>
      <c r="R41" s="84">
        <v>6</v>
      </c>
      <c r="S41" s="84"/>
      <c r="T41" s="84"/>
      <c r="U41" s="84"/>
      <c r="V41" s="84"/>
    </row>
    <row r="42" spans="1:22" ht="15">
      <c r="A42" s="84" t="s">
        <v>1726</v>
      </c>
      <c r="B42" s="84">
        <v>75</v>
      </c>
      <c r="C42" s="84" t="s">
        <v>1735</v>
      </c>
      <c r="D42" s="84">
        <v>61</v>
      </c>
      <c r="E42" s="84" t="s">
        <v>1742</v>
      </c>
      <c r="F42" s="84">
        <v>3</v>
      </c>
      <c r="G42" s="84" t="s">
        <v>1747</v>
      </c>
      <c r="H42" s="84">
        <v>2</v>
      </c>
      <c r="I42" s="84"/>
      <c r="J42" s="84"/>
      <c r="K42" s="84" t="s">
        <v>1757</v>
      </c>
      <c r="L42" s="84">
        <v>4</v>
      </c>
      <c r="M42" s="84" t="s">
        <v>1767</v>
      </c>
      <c r="N42" s="84">
        <v>6</v>
      </c>
      <c r="O42" s="84" t="s">
        <v>1778</v>
      </c>
      <c r="P42" s="84">
        <v>6</v>
      </c>
      <c r="Q42" s="84" t="s">
        <v>323</v>
      </c>
      <c r="R42" s="84">
        <v>4</v>
      </c>
      <c r="S42" s="84"/>
      <c r="T42" s="84"/>
      <c r="U42" s="84"/>
      <c r="V42" s="84"/>
    </row>
    <row r="43" spans="1:22" ht="15">
      <c r="A43" s="84" t="s">
        <v>1727</v>
      </c>
      <c r="B43" s="84">
        <v>0</v>
      </c>
      <c r="C43" s="84" t="s">
        <v>1736</v>
      </c>
      <c r="D43" s="84">
        <v>61</v>
      </c>
      <c r="E43" s="84" t="s">
        <v>1681</v>
      </c>
      <c r="F43" s="84">
        <v>3</v>
      </c>
      <c r="G43" s="84" t="s">
        <v>1748</v>
      </c>
      <c r="H43" s="84">
        <v>2</v>
      </c>
      <c r="I43" s="84"/>
      <c r="J43" s="84"/>
      <c r="K43" s="84" t="s">
        <v>1758</v>
      </c>
      <c r="L43" s="84">
        <v>3</v>
      </c>
      <c r="M43" s="84" t="s">
        <v>1768</v>
      </c>
      <c r="N43" s="84">
        <v>6</v>
      </c>
      <c r="O43" s="84" t="s">
        <v>1779</v>
      </c>
      <c r="P43" s="84">
        <v>6</v>
      </c>
      <c r="Q43" s="84" t="s">
        <v>1788</v>
      </c>
      <c r="R43" s="84">
        <v>3</v>
      </c>
      <c r="S43" s="84"/>
      <c r="T43" s="84"/>
      <c r="U43" s="84"/>
      <c r="V43" s="84"/>
    </row>
    <row r="44" spans="1:22" ht="15">
      <c r="A44" s="84" t="s">
        <v>1728</v>
      </c>
      <c r="B44" s="84">
        <v>2469</v>
      </c>
      <c r="C44" s="84" t="s">
        <v>1737</v>
      </c>
      <c r="D44" s="84">
        <v>61</v>
      </c>
      <c r="E44" s="84" t="s">
        <v>1730</v>
      </c>
      <c r="F44" s="84">
        <v>3</v>
      </c>
      <c r="G44" s="84" t="s">
        <v>1749</v>
      </c>
      <c r="H44" s="84">
        <v>2</v>
      </c>
      <c r="I44" s="84"/>
      <c r="J44" s="84"/>
      <c r="K44" s="84" t="s">
        <v>1759</v>
      </c>
      <c r="L44" s="84">
        <v>3</v>
      </c>
      <c r="M44" s="84" t="s">
        <v>1769</v>
      </c>
      <c r="N44" s="84">
        <v>5</v>
      </c>
      <c r="O44" s="84" t="s">
        <v>1780</v>
      </c>
      <c r="P44" s="84">
        <v>6</v>
      </c>
      <c r="Q44" s="84" t="s">
        <v>1789</v>
      </c>
      <c r="R44" s="84">
        <v>3</v>
      </c>
      <c r="S44" s="84"/>
      <c r="T44" s="84"/>
      <c r="U44" s="84"/>
      <c r="V44" s="84"/>
    </row>
    <row r="45" spans="1:22" ht="15">
      <c r="A45" s="84" t="s">
        <v>1729</v>
      </c>
      <c r="B45" s="84">
        <v>2648</v>
      </c>
      <c r="C45" s="84" t="s">
        <v>1738</v>
      </c>
      <c r="D45" s="84">
        <v>61</v>
      </c>
      <c r="E45" s="84" t="s">
        <v>1693</v>
      </c>
      <c r="F45" s="84">
        <v>2</v>
      </c>
      <c r="G45" s="84" t="s">
        <v>1750</v>
      </c>
      <c r="H45" s="84">
        <v>2</v>
      </c>
      <c r="I45" s="84"/>
      <c r="J45" s="84"/>
      <c r="K45" s="84" t="s">
        <v>415</v>
      </c>
      <c r="L45" s="84">
        <v>3</v>
      </c>
      <c r="M45" s="84" t="s">
        <v>1770</v>
      </c>
      <c r="N45" s="84">
        <v>5</v>
      </c>
      <c r="O45" s="84" t="s">
        <v>1781</v>
      </c>
      <c r="P45" s="84">
        <v>6</v>
      </c>
      <c r="Q45" s="84" t="s">
        <v>1790</v>
      </c>
      <c r="R45" s="84">
        <v>3</v>
      </c>
      <c r="S45" s="84"/>
      <c r="T45" s="84"/>
      <c r="U45" s="84"/>
      <c r="V45" s="84"/>
    </row>
    <row r="46" spans="1:22" ht="15">
      <c r="A46" s="84" t="s">
        <v>417</v>
      </c>
      <c r="B46" s="84">
        <v>102</v>
      </c>
      <c r="C46" s="84" t="s">
        <v>1739</v>
      </c>
      <c r="D46" s="84">
        <v>61</v>
      </c>
      <c r="E46" s="84" t="s">
        <v>1731</v>
      </c>
      <c r="F46" s="84">
        <v>2</v>
      </c>
      <c r="G46" s="84" t="s">
        <v>329</v>
      </c>
      <c r="H46" s="84">
        <v>2</v>
      </c>
      <c r="I46" s="84"/>
      <c r="J46" s="84"/>
      <c r="K46" s="84" t="s">
        <v>1760</v>
      </c>
      <c r="L46" s="84">
        <v>3</v>
      </c>
      <c r="M46" s="84" t="s">
        <v>1771</v>
      </c>
      <c r="N46" s="84">
        <v>4</v>
      </c>
      <c r="O46" s="84" t="s">
        <v>1782</v>
      </c>
      <c r="P46" s="84">
        <v>6</v>
      </c>
      <c r="Q46" s="84" t="s">
        <v>226</v>
      </c>
      <c r="R46" s="84">
        <v>2</v>
      </c>
      <c r="S46" s="84"/>
      <c r="T46" s="84"/>
      <c r="U46" s="84"/>
      <c r="V46" s="84"/>
    </row>
    <row r="47" spans="1:22" ht="15">
      <c r="A47" s="84" t="s">
        <v>1730</v>
      </c>
      <c r="B47" s="84">
        <v>69</v>
      </c>
      <c r="C47" s="84" t="s">
        <v>417</v>
      </c>
      <c r="D47" s="84">
        <v>61</v>
      </c>
      <c r="E47" s="84" t="s">
        <v>224</v>
      </c>
      <c r="F47" s="84">
        <v>2</v>
      </c>
      <c r="G47" s="84" t="s">
        <v>1751</v>
      </c>
      <c r="H47" s="84">
        <v>2</v>
      </c>
      <c r="I47" s="84"/>
      <c r="J47" s="84"/>
      <c r="K47" s="84" t="s">
        <v>1761</v>
      </c>
      <c r="L47" s="84">
        <v>3</v>
      </c>
      <c r="M47" s="84" t="s">
        <v>1772</v>
      </c>
      <c r="N47" s="84">
        <v>4</v>
      </c>
      <c r="O47" s="84" t="s">
        <v>1783</v>
      </c>
      <c r="P47" s="84">
        <v>4</v>
      </c>
      <c r="Q47" s="84" t="s">
        <v>1791</v>
      </c>
      <c r="R47" s="84">
        <v>2</v>
      </c>
      <c r="S47" s="84"/>
      <c r="T47" s="84"/>
      <c r="U47" s="84"/>
      <c r="V47" s="84"/>
    </row>
    <row r="48" spans="1:22" ht="15">
      <c r="A48" s="84" t="s">
        <v>1731</v>
      </c>
      <c r="B48" s="84">
        <v>66</v>
      </c>
      <c r="C48" s="84" t="s">
        <v>1730</v>
      </c>
      <c r="D48" s="84">
        <v>61</v>
      </c>
      <c r="E48" s="84" t="s">
        <v>1743</v>
      </c>
      <c r="F48" s="84">
        <v>2</v>
      </c>
      <c r="G48" s="84" t="s">
        <v>1752</v>
      </c>
      <c r="H48" s="84">
        <v>2</v>
      </c>
      <c r="I48" s="84"/>
      <c r="J48" s="84"/>
      <c r="K48" s="84" t="s">
        <v>1762</v>
      </c>
      <c r="L48" s="84">
        <v>3</v>
      </c>
      <c r="M48" s="84" t="s">
        <v>1773</v>
      </c>
      <c r="N48" s="84">
        <v>3</v>
      </c>
      <c r="O48" s="84" t="s">
        <v>1784</v>
      </c>
      <c r="P48" s="84">
        <v>4</v>
      </c>
      <c r="Q48" s="84" t="s">
        <v>1709</v>
      </c>
      <c r="R48" s="84">
        <v>2</v>
      </c>
      <c r="S48" s="84"/>
      <c r="T48" s="84"/>
      <c r="U48" s="84"/>
      <c r="V48" s="84"/>
    </row>
    <row r="49" spans="1:22" ht="15">
      <c r="A49" s="84" t="s">
        <v>1732</v>
      </c>
      <c r="B49" s="84">
        <v>62</v>
      </c>
      <c r="C49" s="84" t="s">
        <v>1740</v>
      </c>
      <c r="D49" s="84">
        <v>61</v>
      </c>
      <c r="E49" s="84" t="s">
        <v>1744</v>
      </c>
      <c r="F49" s="84">
        <v>2</v>
      </c>
      <c r="G49" s="84" t="s">
        <v>1753</v>
      </c>
      <c r="H49" s="84">
        <v>2</v>
      </c>
      <c r="I49" s="84"/>
      <c r="J49" s="84"/>
      <c r="K49" s="84" t="s">
        <v>1763</v>
      </c>
      <c r="L49" s="84">
        <v>3</v>
      </c>
      <c r="M49" s="84" t="s">
        <v>1774</v>
      </c>
      <c r="N49" s="84">
        <v>3</v>
      </c>
      <c r="O49" s="84" t="s">
        <v>1785</v>
      </c>
      <c r="P49" s="84">
        <v>4</v>
      </c>
      <c r="Q49" s="84" t="s">
        <v>1711</v>
      </c>
      <c r="R49" s="84">
        <v>2</v>
      </c>
      <c r="S49" s="84"/>
      <c r="T49" s="84"/>
      <c r="U49" s="84"/>
      <c r="V49" s="84"/>
    </row>
    <row r="50" spans="1:22" ht="15">
      <c r="A50" s="84" t="s">
        <v>1733</v>
      </c>
      <c r="B50" s="84">
        <v>61</v>
      </c>
      <c r="C50" s="84" t="s">
        <v>1731</v>
      </c>
      <c r="D50" s="84">
        <v>61</v>
      </c>
      <c r="E50" s="84" t="s">
        <v>1691</v>
      </c>
      <c r="F50" s="84">
        <v>2</v>
      </c>
      <c r="G50" s="84" t="s">
        <v>1754</v>
      </c>
      <c r="H50" s="84">
        <v>2</v>
      </c>
      <c r="I50" s="84"/>
      <c r="J50" s="84"/>
      <c r="K50" s="84" t="s">
        <v>1764</v>
      </c>
      <c r="L50" s="84">
        <v>3</v>
      </c>
      <c r="M50" s="84" t="s">
        <v>1775</v>
      </c>
      <c r="N50" s="84">
        <v>3</v>
      </c>
      <c r="O50" s="84" t="s">
        <v>1786</v>
      </c>
      <c r="P50" s="84">
        <v>3</v>
      </c>
      <c r="Q50" s="84" t="s">
        <v>1681</v>
      </c>
      <c r="R50" s="84">
        <v>2</v>
      </c>
      <c r="S50" s="84"/>
      <c r="T50" s="84"/>
      <c r="U50" s="84"/>
      <c r="V50" s="84"/>
    </row>
    <row r="53" spans="1:22" ht="15" customHeight="1">
      <c r="A53" s="13" t="s">
        <v>1808</v>
      </c>
      <c r="B53" s="13" t="s">
        <v>1636</v>
      </c>
      <c r="C53" s="13" t="s">
        <v>1819</v>
      </c>
      <c r="D53" s="13" t="s">
        <v>1639</v>
      </c>
      <c r="E53" s="13" t="s">
        <v>1820</v>
      </c>
      <c r="F53" s="13" t="s">
        <v>1643</v>
      </c>
      <c r="G53" s="13" t="s">
        <v>1823</v>
      </c>
      <c r="H53" s="13" t="s">
        <v>1645</v>
      </c>
      <c r="I53" s="78" t="s">
        <v>1834</v>
      </c>
      <c r="J53" s="78" t="s">
        <v>1647</v>
      </c>
      <c r="K53" s="13" t="s">
        <v>1835</v>
      </c>
      <c r="L53" s="13" t="s">
        <v>1649</v>
      </c>
      <c r="M53" s="13" t="s">
        <v>1846</v>
      </c>
      <c r="N53" s="13" t="s">
        <v>1651</v>
      </c>
      <c r="O53" s="13" t="s">
        <v>1857</v>
      </c>
      <c r="P53" s="13" t="s">
        <v>1653</v>
      </c>
      <c r="Q53" s="13" t="s">
        <v>1868</v>
      </c>
      <c r="R53" s="13" t="s">
        <v>1655</v>
      </c>
      <c r="S53" s="78" t="s">
        <v>1879</v>
      </c>
      <c r="T53" s="78" t="s">
        <v>1657</v>
      </c>
      <c r="U53" s="78" t="s">
        <v>1880</v>
      </c>
      <c r="V53" s="78" t="s">
        <v>1658</v>
      </c>
    </row>
    <row r="54" spans="1:22" ht="15">
      <c r="A54" s="84" t="s">
        <v>1809</v>
      </c>
      <c r="B54" s="84">
        <v>68</v>
      </c>
      <c r="C54" s="84" t="s">
        <v>1810</v>
      </c>
      <c r="D54" s="84">
        <v>61</v>
      </c>
      <c r="E54" s="84" t="s">
        <v>1821</v>
      </c>
      <c r="F54" s="84">
        <v>2</v>
      </c>
      <c r="G54" s="84" t="s">
        <v>1824</v>
      </c>
      <c r="H54" s="84">
        <v>2</v>
      </c>
      <c r="I54" s="84"/>
      <c r="J54" s="84"/>
      <c r="K54" s="84" t="s">
        <v>1836</v>
      </c>
      <c r="L54" s="84">
        <v>3</v>
      </c>
      <c r="M54" s="84" t="s">
        <v>1847</v>
      </c>
      <c r="N54" s="84">
        <v>4</v>
      </c>
      <c r="O54" s="84" t="s">
        <v>1858</v>
      </c>
      <c r="P54" s="84">
        <v>6</v>
      </c>
      <c r="Q54" s="84" t="s">
        <v>1869</v>
      </c>
      <c r="R54" s="84">
        <v>3</v>
      </c>
      <c r="S54" s="84"/>
      <c r="T54" s="84"/>
      <c r="U54" s="84"/>
      <c r="V54" s="84"/>
    </row>
    <row r="55" spans="1:22" ht="15">
      <c r="A55" s="84" t="s">
        <v>1810</v>
      </c>
      <c r="B55" s="84">
        <v>61</v>
      </c>
      <c r="C55" s="84" t="s">
        <v>1811</v>
      </c>
      <c r="D55" s="84">
        <v>61</v>
      </c>
      <c r="E55" s="84" t="s">
        <v>1822</v>
      </c>
      <c r="F55" s="84">
        <v>2</v>
      </c>
      <c r="G55" s="84" t="s">
        <v>1825</v>
      </c>
      <c r="H55" s="84">
        <v>2</v>
      </c>
      <c r="I55" s="84"/>
      <c r="J55" s="84"/>
      <c r="K55" s="84" t="s">
        <v>1837</v>
      </c>
      <c r="L55" s="84">
        <v>3</v>
      </c>
      <c r="M55" s="84" t="s">
        <v>1848</v>
      </c>
      <c r="N55" s="84">
        <v>3</v>
      </c>
      <c r="O55" s="84" t="s">
        <v>1859</v>
      </c>
      <c r="P55" s="84">
        <v>4</v>
      </c>
      <c r="Q55" s="84" t="s">
        <v>1870</v>
      </c>
      <c r="R55" s="84">
        <v>3</v>
      </c>
      <c r="S55" s="84"/>
      <c r="T55" s="84"/>
      <c r="U55" s="84"/>
      <c r="V55" s="84"/>
    </row>
    <row r="56" spans="1:22" ht="15">
      <c r="A56" s="84" t="s">
        <v>1811</v>
      </c>
      <c r="B56" s="84">
        <v>61</v>
      </c>
      <c r="C56" s="84" t="s">
        <v>1812</v>
      </c>
      <c r="D56" s="84">
        <v>61</v>
      </c>
      <c r="E56" s="84" t="s">
        <v>1809</v>
      </c>
      <c r="F56" s="84">
        <v>2</v>
      </c>
      <c r="G56" s="84" t="s">
        <v>1826</v>
      </c>
      <c r="H56" s="84">
        <v>2</v>
      </c>
      <c r="I56" s="84"/>
      <c r="J56" s="84"/>
      <c r="K56" s="84" t="s">
        <v>1838</v>
      </c>
      <c r="L56" s="84">
        <v>3</v>
      </c>
      <c r="M56" s="84" t="s">
        <v>1849</v>
      </c>
      <c r="N56" s="84">
        <v>3</v>
      </c>
      <c r="O56" s="84" t="s">
        <v>1860</v>
      </c>
      <c r="P56" s="84">
        <v>3</v>
      </c>
      <c r="Q56" s="84" t="s">
        <v>1871</v>
      </c>
      <c r="R56" s="84">
        <v>2</v>
      </c>
      <c r="S56" s="84"/>
      <c r="T56" s="84"/>
      <c r="U56" s="84"/>
      <c r="V56" s="84"/>
    </row>
    <row r="57" spans="1:22" ht="15">
      <c r="A57" s="84" t="s">
        <v>1812</v>
      </c>
      <c r="B57" s="84">
        <v>61</v>
      </c>
      <c r="C57" s="84" t="s">
        <v>1813</v>
      </c>
      <c r="D57" s="84">
        <v>61</v>
      </c>
      <c r="E57" s="84"/>
      <c r="F57" s="84"/>
      <c r="G57" s="84" t="s">
        <v>1827</v>
      </c>
      <c r="H57" s="84">
        <v>2</v>
      </c>
      <c r="I57" s="84"/>
      <c r="J57" s="84"/>
      <c r="K57" s="84" t="s">
        <v>1839</v>
      </c>
      <c r="L57" s="84">
        <v>3</v>
      </c>
      <c r="M57" s="84" t="s">
        <v>1850</v>
      </c>
      <c r="N57" s="84">
        <v>3</v>
      </c>
      <c r="O57" s="84" t="s">
        <v>1861</v>
      </c>
      <c r="P57" s="84">
        <v>3</v>
      </c>
      <c r="Q57" s="84" t="s">
        <v>1872</v>
      </c>
      <c r="R57" s="84">
        <v>2</v>
      </c>
      <c r="S57" s="84"/>
      <c r="T57" s="84"/>
      <c r="U57" s="84"/>
      <c r="V57" s="84"/>
    </row>
    <row r="58" spans="1:22" ht="15">
      <c r="A58" s="84" t="s">
        <v>1813</v>
      </c>
      <c r="B58" s="84">
        <v>61</v>
      </c>
      <c r="C58" s="84" t="s">
        <v>1814</v>
      </c>
      <c r="D58" s="84">
        <v>61</v>
      </c>
      <c r="E58" s="84"/>
      <c r="F58" s="84"/>
      <c r="G58" s="84" t="s">
        <v>1828</v>
      </c>
      <c r="H58" s="84">
        <v>2</v>
      </c>
      <c r="I58" s="84"/>
      <c r="J58" s="84"/>
      <c r="K58" s="84" t="s">
        <v>1840</v>
      </c>
      <c r="L58" s="84">
        <v>3</v>
      </c>
      <c r="M58" s="84" t="s">
        <v>1851</v>
      </c>
      <c r="N58" s="84">
        <v>3</v>
      </c>
      <c r="O58" s="84" t="s">
        <v>1862</v>
      </c>
      <c r="P58" s="84">
        <v>3</v>
      </c>
      <c r="Q58" s="84" t="s">
        <v>1873</v>
      </c>
      <c r="R58" s="84">
        <v>2</v>
      </c>
      <c r="S58" s="84"/>
      <c r="T58" s="84"/>
      <c r="U58" s="84"/>
      <c r="V58" s="84"/>
    </row>
    <row r="59" spans="1:22" ht="15">
      <c r="A59" s="84" t="s">
        <v>1814</v>
      </c>
      <c r="B59" s="84">
        <v>61</v>
      </c>
      <c r="C59" s="84" t="s">
        <v>1815</v>
      </c>
      <c r="D59" s="84">
        <v>61</v>
      </c>
      <c r="E59" s="84"/>
      <c r="F59" s="84"/>
      <c r="G59" s="84" t="s">
        <v>1829</v>
      </c>
      <c r="H59" s="84">
        <v>2</v>
      </c>
      <c r="I59" s="84"/>
      <c r="J59" s="84"/>
      <c r="K59" s="84" t="s">
        <v>1841</v>
      </c>
      <c r="L59" s="84">
        <v>3</v>
      </c>
      <c r="M59" s="84" t="s">
        <v>1852</v>
      </c>
      <c r="N59" s="84">
        <v>3</v>
      </c>
      <c r="O59" s="84" t="s">
        <v>1863</v>
      </c>
      <c r="P59" s="84">
        <v>3</v>
      </c>
      <c r="Q59" s="84" t="s">
        <v>1874</v>
      </c>
      <c r="R59" s="84">
        <v>2</v>
      </c>
      <c r="S59" s="84"/>
      <c r="T59" s="84"/>
      <c r="U59" s="84"/>
      <c r="V59" s="84"/>
    </row>
    <row r="60" spans="1:22" ht="15">
      <c r="A60" s="84" t="s">
        <v>1815</v>
      </c>
      <c r="B60" s="84">
        <v>61</v>
      </c>
      <c r="C60" s="84" t="s">
        <v>1809</v>
      </c>
      <c r="D60" s="84">
        <v>61</v>
      </c>
      <c r="E60" s="84"/>
      <c r="F60" s="84"/>
      <c r="G60" s="84" t="s">
        <v>1830</v>
      </c>
      <c r="H60" s="84">
        <v>2</v>
      </c>
      <c r="I60" s="84"/>
      <c r="J60" s="84"/>
      <c r="K60" s="84" t="s">
        <v>1842</v>
      </c>
      <c r="L60" s="84">
        <v>3</v>
      </c>
      <c r="M60" s="84" t="s">
        <v>1853</v>
      </c>
      <c r="N60" s="84">
        <v>3</v>
      </c>
      <c r="O60" s="84" t="s">
        <v>1864</v>
      </c>
      <c r="P60" s="84">
        <v>3</v>
      </c>
      <c r="Q60" s="84" t="s">
        <v>1875</v>
      </c>
      <c r="R60" s="84">
        <v>2</v>
      </c>
      <c r="S60" s="84"/>
      <c r="T60" s="84"/>
      <c r="U60" s="84"/>
      <c r="V60" s="84"/>
    </row>
    <row r="61" spans="1:22" ht="15">
      <c r="A61" s="84" t="s">
        <v>1816</v>
      </c>
      <c r="B61" s="84">
        <v>61</v>
      </c>
      <c r="C61" s="84" t="s">
        <v>1816</v>
      </c>
      <c r="D61" s="84">
        <v>61</v>
      </c>
      <c r="E61" s="84"/>
      <c r="F61" s="84"/>
      <c r="G61" s="84" t="s">
        <v>1831</v>
      </c>
      <c r="H61" s="84">
        <v>2</v>
      </c>
      <c r="I61" s="84"/>
      <c r="J61" s="84"/>
      <c r="K61" s="84" t="s">
        <v>1843</v>
      </c>
      <c r="L61" s="84">
        <v>3</v>
      </c>
      <c r="M61" s="84" t="s">
        <v>1854</v>
      </c>
      <c r="N61" s="84">
        <v>3</v>
      </c>
      <c r="O61" s="84" t="s">
        <v>1865</v>
      </c>
      <c r="P61" s="84">
        <v>3</v>
      </c>
      <c r="Q61" s="84" t="s">
        <v>1876</v>
      </c>
      <c r="R61" s="84">
        <v>2</v>
      </c>
      <c r="S61" s="84"/>
      <c r="T61" s="84"/>
      <c r="U61" s="84"/>
      <c r="V61" s="84"/>
    </row>
    <row r="62" spans="1:22" ht="15">
      <c r="A62" s="84" t="s">
        <v>1817</v>
      </c>
      <c r="B62" s="84">
        <v>61</v>
      </c>
      <c r="C62" s="84" t="s">
        <v>1817</v>
      </c>
      <c r="D62" s="84">
        <v>61</v>
      </c>
      <c r="E62" s="84"/>
      <c r="F62" s="84"/>
      <c r="G62" s="84" t="s">
        <v>1832</v>
      </c>
      <c r="H62" s="84">
        <v>2</v>
      </c>
      <c r="I62" s="84"/>
      <c r="J62" s="84"/>
      <c r="K62" s="84" t="s">
        <v>1844</v>
      </c>
      <c r="L62" s="84">
        <v>3</v>
      </c>
      <c r="M62" s="84" t="s">
        <v>1855</v>
      </c>
      <c r="N62" s="84">
        <v>3</v>
      </c>
      <c r="O62" s="84" t="s">
        <v>1866</v>
      </c>
      <c r="P62" s="84">
        <v>3</v>
      </c>
      <c r="Q62" s="84" t="s">
        <v>1877</v>
      </c>
      <c r="R62" s="84">
        <v>2</v>
      </c>
      <c r="S62" s="84"/>
      <c r="T62" s="84"/>
      <c r="U62" s="84"/>
      <c r="V62" s="84"/>
    </row>
    <row r="63" spans="1:22" ht="15">
      <c r="A63" s="84" t="s">
        <v>1818</v>
      </c>
      <c r="B63" s="84">
        <v>61</v>
      </c>
      <c r="C63" s="84" t="s">
        <v>1818</v>
      </c>
      <c r="D63" s="84">
        <v>61</v>
      </c>
      <c r="E63" s="84"/>
      <c r="F63" s="84"/>
      <c r="G63" s="84" t="s">
        <v>1833</v>
      </c>
      <c r="H63" s="84">
        <v>2</v>
      </c>
      <c r="I63" s="84"/>
      <c r="J63" s="84"/>
      <c r="K63" s="84" t="s">
        <v>1845</v>
      </c>
      <c r="L63" s="84">
        <v>3</v>
      </c>
      <c r="M63" s="84" t="s">
        <v>1856</v>
      </c>
      <c r="N63" s="84">
        <v>3</v>
      </c>
      <c r="O63" s="84" t="s">
        <v>1867</v>
      </c>
      <c r="P63" s="84">
        <v>3</v>
      </c>
      <c r="Q63" s="84" t="s">
        <v>1878</v>
      </c>
      <c r="R63" s="84">
        <v>2</v>
      </c>
      <c r="S63" s="84"/>
      <c r="T63" s="84"/>
      <c r="U63" s="84"/>
      <c r="V63" s="84"/>
    </row>
    <row r="66" spans="1:22" ht="15" customHeight="1">
      <c r="A66" s="13" t="s">
        <v>1895</v>
      </c>
      <c r="B66" s="13" t="s">
        <v>1636</v>
      </c>
      <c r="C66" s="78" t="s">
        <v>1897</v>
      </c>
      <c r="D66" s="78" t="s">
        <v>1639</v>
      </c>
      <c r="E66" s="78" t="s">
        <v>1898</v>
      </c>
      <c r="F66" s="78" t="s">
        <v>1643</v>
      </c>
      <c r="G66" s="78" t="s">
        <v>1901</v>
      </c>
      <c r="H66" s="78" t="s">
        <v>1645</v>
      </c>
      <c r="I66" s="13" t="s">
        <v>1903</v>
      </c>
      <c r="J66" s="13" t="s">
        <v>1647</v>
      </c>
      <c r="K66" s="78" t="s">
        <v>1905</v>
      </c>
      <c r="L66" s="78" t="s">
        <v>1649</v>
      </c>
      <c r="M66" s="78" t="s">
        <v>1907</v>
      </c>
      <c r="N66" s="78" t="s">
        <v>1651</v>
      </c>
      <c r="O66" s="78" t="s">
        <v>1909</v>
      </c>
      <c r="P66" s="78" t="s">
        <v>1653</v>
      </c>
      <c r="Q66" s="78" t="s">
        <v>1911</v>
      </c>
      <c r="R66" s="78" t="s">
        <v>1655</v>
      </c>
      <c r="S66" s="13" t="s">
        <v>1913</v>
      </c>
      <c r="T66" s="13" t="s">
        <v>1657</v>
      </c>
      <c r="U66" s="13" t="s">
        <v>1915</v>
      </c>
      <c r="V66" s="13" t="s">
        <v>1658</v>
      </c>
    </row>
    <row r="67" spans="1:22" ht="15">
      <c r="A67" s="78" t="s">
        <v>331</v>
      </c>
      <c r="B67" s="78">
        <v>1</v>
      </c>
      <c r="C67" s="78"/>
      <c r="D67" s="78"/>
      <c r="E67" s="78"/>
      <c r="F67" s="78"/>
      <c r="G67" s="78"/>
      <c r="H67" s="78"/>
      <c r="I67" s="78" t="s">
        <v>331</v>
      </c>
      <c r="J67" s="78">
        <v>1</v>
      </c>
      <c r="K67" s="78"/>
      <c r="L67" s="78"/>
      <c r="M67" s="78"/>
      <c r="N67" s="78"/>
      <c r="O67" s="78"/>
      <c r="P67" s="78"/>
      <c r="Q67" s="78"/>
      <c r="R67" s="78"/>
      <c r="S67" s="78" t="s">
        <v>322</v>
      </c>
      <c r="T67" s="78">
        <v>1</v>
      </c>
      <c r="U67" s="78" t="s">
        <v>327</v>
      </c>
      <c r="V67" s="78">
        <v>1</v>
      </c>
    </row>
    <row r="68" spans="1:22" ht="15">
      <c r="A68" s="78" t="s">
        <v>327</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324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322</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1896</v>
      </c>
      <c r="B73" s="13" t="s">
        <v>1636</v>
      </c>
      <c r="C73" s="13" t="s">
        <v>1899</v>
      </c>
      <c r="D73" s="13" t="s">
        <v>1639</v>
      </c>
      <c r="E73" s="78" t="s">
        <v>1900</v>
      </c>
      <c r="F73" s="78" t="s">
        <v>1643</v>
      </c>
      <c r="G73" s="13" t="s">
        <v>1902</v>
      </c>
      <c r="H73" s="13" t="s">
        <v>1645</v>
      </c>
      <c r="I73" s="13" t="s">
        <v>1904</v>
      </c>
      <c r="J73" s="13" t="s">
        <v>1647</v>
      </c>
      <c r="K73" s="13" t="s">
        <v>1906</v>
      </c>
      <c r="L73" s="13" t="s">
        <v>1649</v>
      </c>
      <c r="M73" s="13" t="s">
        <v>1908</v>
      </c>
      <c r="N73" s="13" t="s">
        <v>1651</v>
      </c>
      <c r="O73" s="13" t="s">
        <v>1910</v>
      </c>
      <c r="P73" s="13" t="s">
        <v>1653</v>
      </c>
      <c r="Q73" s="13" t="s">
        <v>1912</v>
      </c>
      <c r="R73" s="13" t="s">
        <v>1655</v>
      </c>
      <c r="S73" s="13" t="s">
        <v>1914</v>
      </c>
      <c r="T73" s="13" t="s">
        <v>1657</v>
      </c>
      <c r="U73" s="78" t="s">
        <v>1916</v>
      </c>
      <c r="V73" s="78" t="s">
        <v>1658</v>
      </c>
    </row>
    <row r="74" spans="1:22" ht="15">
      <c r="A74" s="78" t="s">
        <v>317</v>
      </c>
      <c r="B74" s="78">
        <v>60</v>
      </c>
      <c r="C74" s="78" t="s">
        <v>317</v>
      </c>
      <c r="D74" s="78">
        <v>60</v>
      </c>
      <c r="E74" s="78"/>
      <c r="F74" s="78"/>
      <c r="G74" s="78" t="s">
        <v>329</v>
      </c>
      <c r="H74" s="78">
        <v>2</v>
      </c>
      <c r="I74" s="78" t="s">
        <v>330</v>
      </c>
      <c r="J74" s="78">
        <v>1</v>
      </c>
      <c r="K74" s="78" t="s">
        <v>291</v>
      </c>
      <c r="L74" s="78">
        <v>2</v>
      </c>
      <c r="M74" s="78" t="s">
        <v>278</v>
      </c>
      <c r="N74" s="78">
        <v>2</v>
      </c>
      <c r="O74" s="78" t="s">
        <v>258</v>
      </c>
      <c r="P74" s="78">
        <v>2</v>
      </c>
      <c r="Q74" s="78" t="s">
        <v>226</v>
      </c>
      <c r="R74" s="78">
        <v>2</v>
      </c>
      <c r="S74" s="78" t="s">
        <v>321</v>
      </c>
      <c r="T74" s="78">
        <v>1</v>
      </c>
      <c r="U74" s="78"/>
      <c r="V74" s="78"/>
    </row>
    <row r="75" spans="1:22" ht="15">
      <c r="A75" s="78" t="s">
        <v>329</v>
      </c>
      <c r="B75" s="78">
        <v>2</v>
      </c>
      <c r="C75" s="78"/>
      <c r="D75" s="78"/>
      <c r="E75" s="78"/>
      <c r="F75" s="78"/>
      <c r="G75" s="78" t="s">
        <v>212</v>
      </c>
      <c r="H75" s="78">
        <v>1</v>
      </c>
      <c r="I75" s="78"/>
      <c r="J75" s="78"/>
      <c r="K75" s="78" t="s">
        <v>292</v>
      </c>
      <c r="L75" s="78">
        <v>1</v>
      </c>
      <c r="M75" s="78"/>
      <c r="N75" s="78"/>
      <c r="O75" s="78"/>
      <c r="P75" s="78"/>
      <c r="Q75" s="78" t="s">
        <v>323</v>
      </c>
      <c r="R75" s="78">
        <v>2</v>
      </c>
      <c r="S75" s="78"/>
      <c r="T75" s="78"/>
      <c r="U75" s="78"/>
      <c r="V75" s="78"/>
    </row>
    <row r="76" spans="1:22" ht="15">
      <c r="A76" s="78" t="s">
        <v>291</v>
      </c>
      <c r="B76" s="78">
        <v>2</v>
      </c>
      <c r="C76" s="78"/>
      <c r="D76" s="78"/>
      <c r="E76" s="78"/>
      <c r="F76" s="78"/>
      <c r="G76" s="78" t="s">
        <v>328</v>
      </c>
      <c r="H76" s="78">
        <v>1</v>
      </c>
      <c r="I76" s="78"/>
      <c r="J76" s="78"/>
      <c r="K76" s="78"/>
      <c r="L76" s="78"/>
      <c r="M76" s="78"/>
      <c r="N76" s="78"/>
      <c r="O76" s="78"/>
      <c r="P76" s="78"/>
      <c r="Q76" s="78"/>
      <c r="R76" s="78"/>
      <c r="S76" s="78"/>
      <c r="T76" s="78"/>
      <c r="U76" s="78"/>
      <c r="V76" s="78"/>
    </row>
    <row r="77" spans="1:22" ht="15">
      <c r="A77" s="78" t="s">
        <v>278</v>
      </c>
      <c r="B77" s="78">
        <v>2</v>
      </c>
      <c r="C77" s="78"/>
      <c r="D77" s="78"/>
      <c r="E77" s="78"/>
      <c r="F77" s="78"/>
      <c r="G77" s="78" t="s">
        <v>320</v>
      </c>
      <c r="H77" s="78">
        <v>1</v>
      </c>
      <c r="I77" s="78"/>
      <c r="J77" s="78"/>
      <c r="K77" s="78"/>
      <c r="L77" s="78"/>
      <c r="M77" s="78"/>
      <c r="N77" s="78"/>
      <c r="O77" s="78"/>
      <c r="P77" s="78"/>
      <c r="Q77" s="78"/>
      <c r="R77" s="78"/>
      <c r="S77" s="78"/>
      <c r="T77" s="78"/>
      <c r="U77" s="78"/>
      <c r="V77" s="78"/>
    </row>
    <row r="78" spans="1:22" ht="15">
      <c r="A78" s="78" t="s">
        <v>258</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226</v>
      </c>
      <c r="B79" s="78">
        <v>2</v>
      </c>
      <c r="C79" s="78"/>
      <c r="D79" s="78"/>
      <c r="E79" s="78"/>
      <c r="F79" s="78"/>
      <c r="G79" s="78"/>
      <c r="H79" s="78"/>
      <c r="I79" s="78"/>
      <c r="J79" s="78"/>
      <c r="K79" s="78"/>
      <c r="L79" s="78"/>
      <c r="M79" s="78"/>
      <c r="N79" s="78"/>
      <c r="O79" s="78"/>
      <c r="P79" s="78"/>
      <c r="Q79" s="78"/>
      <c r="R79" s="78"/>
      <c r="S79" s="78"/>
      <c r="T79" s="78"/>
      <c r="U79" s="78"/>
      <c r="V79" s="78"/>
    </row>
    <row r="80" spans="1:22" ht="15">
      <c r="A80" s="78" t="s">
        <v>323</v>
      </c>
      <c r="B80" s="78">
        <v>2</v>
      </c>
      <c r="C80" s="78"/>
      <c r="D80" s="78"/>
      <c r="E80" s="78"/>
      <c r="F80" s="78"/>
      <c r="G80" s="78"/>
      <c r="H80" s="78"/>
      <c r="I80" s="78"/>
      <c r="J80" s="78"/>
      <c r="K80" s="78"/>
      <c r="L80" s="78"/>
      <c r="M80" s="78"/>
      <c r="N80" s="78"/>
      <c r="O80" s="78"/>
      <c r="P80" s="78"/>
      <c r="Q80" s="78"/>
      <c r="R80" s="78"/>
      <c r="S80" s="78"/>
      <c r="T80" s="78"/>
      <c r="U80" s="78"/>
      <c r="V80" s="78"/>
    </row>
    <row r="81" spans="1:22" ht="15">
      <c r="A81" s="78" t="s">
        <v>330</v>
      </c>
      <c r="B81" s="78">
        <v>1</v>
      </c>
      <c r="C81" s="78"/>
      <c r="D81" s="78"/>
      <c r="E81" s="78"/>
      <c r="F81" s="78"/>
      <c r="G81" s="78"/>
      <c r="H81" s="78"/>
      <c r="I81" s="78"/>
      <c r="J81" s="78"/>
      <c r="K81" s="78"/>
      <c r="L81" s="78"/>
      <c r="M81" s="78"/>
      <c r="N81" s="78"/>
      <c r="O81" s="78"/>
      <c r="P81" s="78"/>
      <c r="Q81" s="78"/>
      <c r="R81" s="78"/>
      <c r="S81" s="78"/>
      <c r="T81" s="78"/>
      <c r="U81" s="78"/>
      <c r="V81" s="78"/>
    </row>
    <row r="82" spans="1:22" ht="15">
      <c r="A82" s="78" t="s">
        <v>212</v>
      </c>
      <c r="B82" s="78">
        <v>1</v>
      </c>
      <c r="C82" s="78"/>
      <c r="D82" s="78"/>
      <c r="E82" s="78"/>
      <c r="F82" s="78"/>
      <c r="G82" s="78"/>
      <c r="H82" s="78"/>
      <c r="I82" s="78"/>
      <c r="J82" s="78"/>
      <c r="K82" s="78"/>
      <c r="L82" s="78"/>
      <c r="M82" s="78"/>
      <c r="N82" s="78"/>
      <c r="O82" s="78"/>
      <c r="P82" s="78"/>
      <c r="Q82" s="78"/>
      <c r="R82" s="78"/>
      <c r="S82" s="78"/>
      <c r="T82" s="78"/>
      <c r="U82" s="78"/>
      <c r="V82" s="78"/>
    </row>
    <row r="83" spans="1:22" ht="15">
      <c r="A83" s="78" t="s">
        <v>328</v>
      </c>
      <c r="B83" s="78">
        <v>1</v>
      </c>
      <c r="C83" s="78"/>
      <c r="D83" s="78"/>
      <c r="E83" s="78"/>
      <c r="F83" s="78"/>
      <c r="G83" s="78"/>
      <c r="H83" s="78"/>
      <c r="I83" s="78"/>
      <c r="J83" s="78"/>
      <c r="K83" s="78"/>
      <c r="L83" s="78"/>
      <c r="M83" s="78"/>
      <c r="N83" s="78"/>
      <c r="O83" s="78"/>
      <c r="P83" s="78"/>
      <c r="Q83" s="78"/>
      <c r="R83" s="78"/>
      <c r="S83" s="78"/>
      <c r="T83" s="78"/>
      <c r="U83" s="78"/>
      <c r="V83" s="78"/>
    </row>
    <row r="86" spans="1:22" ht="15" customHeight="1">
      <c r="A86" s="13" t="s">
        <v>1922</v>
      </c>
      <c r="B86" s="13" t="s">
        <v>1636</v>
      </c>
      <c r="C86" s="13" t="s">
        <v>1923</v>
      </c>
      <c r="D86" s="13" t="s">
        <v>1639</v>
      </c>
      <c r="E86" s="13" t="s">
        <v>1924</v>
      </c>
      <c r="F86" s="13" t="s">
        <v>1643</v>
      </c>
      <c r="G86" s="13" t="s">
        <v>1925</v>
      </c>
      <c r="H86" s="13" t="s">
        <v>1645</v>
      </c>
      <c r="I86" s="13" t="s">
        <v>1926</v>
      </c>
      <c r="J86" s="13" t="s">
        <v>1647</v>
      </c>
      <c r="K86" s="13" t="s">
        <v>1927</v>
      </c>
      <c r="L86" s="13" t="s">
        <v>1649</v>
      </c>
      <c r="M86" s="13" t="s">
        <v>1928</v>
      </c>
      <c r="N86" s="13" t="s">
        <v>1651</v>
      </c>
      <c r="O86" s="13" t="s">
        <v>1929</v>
      </c>
      <c r="P86" s="13" t="s">
        <v>1653</v>
      </c>
      <c r="Q86" s="13" t="s">
        <v>1930</v>
      </c>
      <c r="R86" s="13" t="s">
        <v>1655</v>
      </c>
      <c r="S86" s="13" t="s">
        <v>1931</v>
      </c>
      <c r="T86" s="13" t="s">
        <v>1657</v>
      </c>
      <c r="U86" s="13" t="s">
        <v>1932</v>
      </c>
      <c r="V86" s="13" t="s">
        <v>1658</v>
      </c>
    </row>
    <row r="87" spans="1:22" ht="15">
      <c r="A87" s="115" t="s">
        <v>237</v>
      </c>
      <c r="B87" s="78">
        <v>429196</v>
      </c>
      <c r="C87" s="115" t="s">
        <v>221</v>
      </c>
      <c r="D87" s="78">
        <v>104327</v>
      </c>
      <c r="E87" s="115" t="s">
        <v>213</v>
      </c>
      <c r="F87" s="78">
        <v>128902</v>
      </c>
      <c r="G87" s="115" t="s">
        <v>308</v>
      </c>
      <c r="H87" s="78">
        <v>227694</v>
      </c>
      <c r="I87" s="115" t="s">
        <v>331</v>
      </c>
      <c r="J87" s="78">
        <v>22993</v>
      </c>
      <c r="K87" s="115" t="s">
        <v>292</v>
      </c>
      <c r="L87" s="78">
        <v>202720</v>
      </c>
      <c r="M87" s="115" t="s">
        <v>229</v>
      </c>
      <c r="N87" s="78">
        <v>65233</v>
      </c>
      <c r="O87" s="115" t="s">
        <v>258</v>
      </c>
      <c r="P87" s="78">
        <v>105494</v>
      </c>
      <c r="Q87" s="115" t="s">
        <v>227</v>
      </c>
      <c r="R87" s="78">
        <v>245868</v>
      </c>
      <c r="S87" s="115" t="s">
        <v>216</v>
      </c>
      <c r="T87" s="78">
        <v>202976</v>
      </c>
      <c r="U87" s="115" t="s">
        <v>327</v>
      </c>
      <c r="V87" s="78">
        <v>33600</v>
      </c>
    </row>
    <row r="88" spans="1:22" ht="15">
      <c r="A88" s="115" t="s">
        <v>301</v>
      </c>
      <c r="B88" s="78">
        <v>289172</v>
      </c>
      <c r="C88" s="115" t="s">
        <v>263</v>
      </c>
      <c r="D88" s="78">
        <v>79823</v>
      </c>
      <c r="E88" s="115" t="s">
        <v>255</v>
      </c>
      <c r="F88" s="78">
        <v>94677</v>
      </c>
      <c r="G88" s="115" t="s">
        <v>212</v>
      </c>
      <c r="H88" s="78">
        <v>70155</v>
      </c>
      <c r="I88" s="115" t="s">
        <v>330</v>
      </c>
      <c r="J88" s="78">
        <v>11428</v>
      </c>
      <c r="K88" s="115" t="s">
        <v>244</v>
      </c>
      <c r="L88" s="78">
        <v>67800</v>
      </c>
      <c r="M88" s="115" t="s">
        <v>278</v>
      </c>
      <c r="N88" s="78">
        <v>23762</v>
      </c>
      <c r="O88" s="115" t="s">
        <v>259</v>
      </c>
      <c r="P88" s="78">
        <v>16502</v>
      </c>
      <c r="Q88" s="115" t="s">
        <v>323</v>
      </c>
      <c r="R88" s="78">
        <v>11275</v>
      </c>
      <c r="S88" s="115" t="s">
        <v>322</v>
      </c>
      <c r="T88" s="78">
        <v>28969</v>
      </c>
      <c r="U88" s="115" t="s">
        <v>305</v>
      </c>
      <c r="V88" s="78">
        <v>27989</v>
      </c>
    </row>
    <row r="89" spans="1:22" ht="15">
      <c r="A89" s="115" t="s">
        <v>227</v>
      </c>
      <c r="B89" s="78">
        <v>245868</v>
      </c>
      <c r="C89" s="115" t="s">
        <v>287</v>
      </c>
      <c r="D89" s="78">
        <v>52317</v>
      </c>
      <c r="E89" s="115" t="s">
        <v>289</v>
      </c>
      <c r="F89" s="78">
        <v>42350</v>
      </c>
      <c r="G89" s="115" t="s">
        <v>329</v>
      </c>
      <c r="H89" s="78">
        <v>6388</v>
      </c>
      <c r="I89" s="115" t="s">
        <v>316</v>
      </c>
      <c r="J89" s="78">
        <v>7555</v>
      </c>
      <c r="K89" s="115" t="s">
        <v>291</v>
      </c>
      <c r="L89" s="78">
        <v>47342</v>
      </c>
      <c r="M89" s="115" t="s">
        <v>279</v>
      </c>
      <c r="N89" s="78">
        <v>11702</v>
      </c>
      <c r="O89" s="115" t="s">
        <v>239</v>
      </c>
      <c r="P89" s="78">
        <v>10305</v>
      </c>
      <c r="Q89" s="115" t="s">
        <v>226</v>
      </c>
      <c r="R89" s="78">
        <v>4038</v>
      </c>
      <c r="S89" s="115" t="s">
        <v>321</v>
      </c>
      <c r="T89" s="78">
        <v>6658</v>
      </c>
      <c r="U89" s="115"/>
      <c r="V89" s="78"/>
    </row>
    <row r="90" spans="1:22" ht="15">
      <c r="A90" s="115" t="s">
        <v>308</v>
      </c>
      <c r="B90" s="78">
        <v>227694</v>
      </c>
      <c r="C90" s="115" t="s">
        <v>262</v>
      </c>
      <c r="D90" s="78">
        <v>43259</v>
      </c>
      <c r="E90" s="115" t="s">
        <v>281</v>
      </c>
      <c r="F90" s="78">
        <v>41703</v>
      </c>
      <c r="G90" s="115" t="s">
        <v>320</v>
      </c>
      <c r="H90" s="78">
        <v>3536</v>
      </c>
      <c r="I90" s="115"/>
      <c r="J90" s="78"/>
      <c r="K90" s="115"/>
      <c r="L90" s="78"/>
      <c r="M90" s="115"/>
      <c r="N90" s="78"/>
      <c r="O90" s="115"/>
      <c r="P90" s="78"/>
      <c r="Q90" s="115"/>
      <c r="R90" s="78"/>
      <c r="S90" s="115"/>
      <c r="T90" s="78"/>
      <c r="U90" s="115"/>
      <c r="V90" s="78"/>
    </row>
    <row r="91" spans="1:22" ht="15">
      <c r="A91" s="115" t="s">
        <v>216</v>
      </c>
      <c r="B91" s="78">
        <v>202976</v>
      </c>
      <c r="C91" s="115" t="s">
        <v>299</v>
      </c>
      <c r="D91" s="78">
        <v>42296</v>
      </c>
      <c r="E91" s="115" t="s">
        <v>319</v>
      </c>
      <c r="F91" s="78">
        <v>33309</v>
      </c>
      <c r="G91" s="115" t="s">
        <v>328</v>
      </c>
      <c r="H91" s="78">
        <v>0</v>
      </c>
      <c r="I91" s="115"/>
      <c r="J91" s="78"/>
      <c r="K91" s="115"/>
      <c r="L91" s="78"/>
      <c r="M91" s="115"/>
      <c r="N91" s="78"/>
      <c r="O91" s="115"/>
      <c r="P91" s="78"/>
      <c r="Q91" s="115"/>
      <c r="R91" s="78"/>
      <c r="S91" s="115"/>
      <c r="T91" s="78"/>
      <c r="U91" s="115"/>
      <c r="V91" s="78"/>
    </row>
    <row r="92" spans="1:22" ht="15">
      <c r="A92" s="115" t="s">
        <v>292</v>
      </c>
      <c r="B92" s="78">
        <v>202720</v>
      </c>
      <c r="C92" s="115" t="s">
        <v>241</v>
      </c>
      <c r="D92" s="78">
        <v>40260</v>
      </c>
      <c r="E92" s="115" t="s">
        <v>276</v>
      </c>
      <c r="F92" s="78">
        <v>16412</v>
      </c>
      <c r="G92" s="115"/>
      <c r="H92" s="78"/>
      <c r="I92" s="115"/>
      <c r="J92" s="78"/>
      <c r="K92" s="115"/>
      <c r="L92" s="78"/>
      <c r="M92" s="115"/>
      <c r="N92" s="78"/>
      <c r="O92" s="115"/>
      <c r="P92" s="78"/>
      <c r="Q92" s="115"/>
      <c r="R92" s="78"/>
      <c r="S92" s="115"/>
      <c r="T92" s="78"/>
      <c r="U92" s="115"/>
      <c r="V92" s="78"/>
    </row>
    <row r="93" spans="1:22" ht="15">
      <c r="A93" s="115" t="s">
        <v>213</v>
      </c>
      <c r="B93" s="78">
        <v>128902</v>
      </c>
      <c r="C93" s="115" t="s">
        <v>266</v>
      </c>
      <c r="D93" s="78">
        <v>38188</v>
      </c>
      <c r="E93" s="115" t="s">
        <v>298</v>
      </c>
      <c r="F93" s="78">
        <v>9048</v>
      </c>
      <c r="G93" s="115"/>
      <c r="H93" s="78"/>
      <c r="I93" s="115"/>
      <c r="J93" s="78"/>
      <c r="K93" s="115"/>
      <c r="L93" s="78"/>
      <c r="M93" s="115"/>
      <c r="N93" s="78"/>
      <c r="O93" s="115"/>
      <c r="P93" s="78"/>
      <c r="Q93" s="115"/>
      <c r="R93" s="78"/>
      <c r="S93" s="115"/>
      <c r="T93" s="78"/>
      <c r="U93" s="115"/>
      <c r="V93" s="78"/>
    </row>
    <row r="94" spans="1:22" ht="15">
      <c r="A94" s="115" t="s">
        <v>258</v>
      </c>
      <c r="B94" s="78">
        <v>105494</v>
      </c>
      <c r="C94" s="115" t="s">
        <v>309</v>
      </c>
      <c r="D94" s="78">
        <v>36870</v>
      </c>
      <c r="E94" s="115" t="s">
        <v>264</v>
      </c>
      <c r="F94" s="78">
        <v>6700</v>
      </c>
      <c r="G94" s="115"/>
      <c r="H94" s="78"/>
      <c r="I94" s="115"/>
      <c r="J94" s="78"/>
      <c r="K94" s="115"/>
      <c r="L94" s="78"/>
      <c r="M94" s="115"/>
      <c r="N94" s="78"/>
      <c r="O94" s="115"/>
      <c r="P94" s="78"/>
      <c r="Q94" s="115"/>
      <c r="R94" s="78"/>
      <c r="S94" s="115"/>
      <c r="T94" s="78"/>
      <c r="U94" s="115"/>
      <c r="V94" s="78"/>
    </row>
    <row r="95" spans="1:22" ht="15">
      <c r="A95" s="115" t="s">
        <v>221</v>
      </c>
      <c r="B95" s="78">
        <v>104327</v>
      </c>
      <c r="C95" s="115" t="s">
        <v>256</v>
      </c>
      <c r="D95" s="78">
        <v>33528</v>
      </c>
      <c r="E95" s="115" t="s">
        <v>242</v>
      </c>
      <c r="F95" s="78">
        <v>5262</v>
      </c>
      <c r="G95" s="115"/>
      <c r="H95" s="78"/>
      <c r="I95" s="115"/>
      <c r="J95" s="78"/>
      <c r="K95" s="115"/>
      <c r="L95" s="78"/>
      <c r="M95" s="115"/>
      <c r="N95" s="78"/>
      <c r="O95" s="115"/>
      <c r="P95" s="78"/>
      <c r="Q95" s="115"/>
      <c r="R95" s="78"/>
      <c r="S95" s="115"/>
      <c r="T95" s="78"/>
      <c r="U95" s="115"/>
      <c r="V95" s="78"/>
    </row>
    <row r="96" spans="1:22" ht="15">
      <c r="A96" s="115" t="s">
        <v>255</v>
      </c>
      <c r="B96" s="78">
        <v>94677</v>
      </c>
      <c r="C96" s="115" t="s">
        <v>238</v>
      </c>
      <c r="D96" s="78">
        <v>32705</v>
      </c>
      <c r="E96" s="115" t="s">
        <v>311</v>
      </c>
      <c r="F96" s="78">
        <v>3774</v>
      </c>
      <c r="G96" s="115"/>
      <c r="H96" s="78"/>
      <c r="I96" s="115"/>
      <c r="J96" s="78"/>
      <c r="K96" s="115"/>
      <c r="L96" s="78"/>
      <c r="M96" s="115"/>
      <c r="N96" s="78"/>
      <c r="O96" s="115"/>
      <c r="P96" s="78"/>
      <c r="Q96" s="115"/>
      <c r="R96" s="78"/>
      <c r="S96" s="115"/>
      <c r="T96" s="78"/>
      <c r="U96" s="115"/>
      <c r="V96" s="78"/>
    </row>
  </sheetData>
  <hyperlinks>
    <hyperlink ref="A2" r:id="rId1" display="https://twitter.com/liberienne/status/906178722822328321"/>
    <hyperlink ref="A3" r:id="rId2" display="https://www.charmingfolk.com/"/>
    <hyperlink ref="A4" r:id="rId3" display="https://www.livingafitandfulllife.com/2019/01/get-beautiful-from-within-this-year.html"/>
    <hyperlink ref="A5" r:id="rId4" display="https://fortune-girl.com/skincare/articles/iLFGd"/>
    <hyperlink ref="A6" r:id="rId5" display="https://www.avon.com/?s=ShopTab&amp;rep=kimberlylawrence&amp;utm_medium=rep&amp;c=MB_Twitter&amp;utm_source=MB_Twitter"/>
    <hyperlink ref="A7" r:id="rId6" display="https://www.youravon.com/becomeARep?p=MBBaR&amp;c=MBBaR&amp;s=MBBaR&amp;shopURL=kimberlylawrence"/>
    <hyperlink ref="A8" r:id="rId7" display="https://www.instagram.com/p/Bs9roGfnnHx/?utm_source=ig_twitter_share&amp;igshid=10jpiq4z1lw7g"/>
    <hyperlink ref="A9" r:id="rId8" display="https://www.hipmamasplace.com/mandarin-sugar-body-scrub-diy/"/>
    <hyperlink ref="A10" r:id="rId9" display="https://www.facebook.com/flirtatiousnessonlineshopiloilo/posts/2117335334978639"/>
    <hyperlink ref="A11" r:id="rId10" display="http://mystylespot.net/giveaway-win-300-in-makeup-skincare/"/>
    <hyperlink ref="E2" r:id="rId11" display="http://mystylespot.net/giveaway-win-300-in-makeup-skincare/?utm_source=feedburner&amp;utm_medium=email&amp;utm_campaign=Feed%3A+blogspot%2FZkmnD+%28MyStyleSpot.net%29"/>
    <hyperlink ref="E3" r:id="rId12" display="https://www.instagram.com/p/Bs9rZ-5ggft/"/>
    <hyperlink ref="E4" r:id="rId13" display="https://amazon.in/"/>
    <hyperlink ref="E5" r:id="rId14" display="https://goo.gl/DHGfmD"/>
    <hyperlink ref="E6" r:id="rId15" display="https://www.facebook.com/flirtatiousnessonlineshopiloilo/posts/2117335334978639"/>
    <hyperlink ref="E7" r:id="rId16" display="https://www.avon.com/?s=ShopTab&amp;rep=kimberlylawrence&amp;utm_medium=rep&amp;c=MB_Twitter&amp;utm_source=MB_Twitter"/>
    <hyperlink ref="E8" r:id="rId17" display="https://www.youravon.com/becomeARep?p=MBBaR&amp;c=MBBaR&amp;s=MBBaR&amp;shopURL=kimberlylawrence"/>
    <hyperlink ref="K2" r:id="rId18" display="https://www.livingafitandfulllife.com/2019/01/get-beautiful-from-within-this-year.html"/>
    <hyperlink ref="K3" r:id="rId19" display="https://www.hipmamasplace.com/mandarin-sugar-body-scrub-diy/"/>
    <hyperlink ref="Q2" r:id="rId20" display="https://www.charmingfolk.com/"/>
  </hyperlinks>
  <printOptions/>
  <pageMargins left="0.7" right="0.7" top="0.75" bottom="0.75" header="0.3" footer="0.3"/>
  <pageSetup orientation="portrait" paperSize="9"/>
  <tableParts>
    <tablePart r:id="rId21"/>
    <tablePart r:id="rId27"/>
    <tablePart r:id="rId22"/>
    <tablePart r:id="rId28"/>
    <tablePart r:id="rId24"/>
    <tablePart r:id="rId25"/>
    <tablePart r:id="rId26"/>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2019-01-23T04:39:52Z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